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slicers/slicer1.xml" ContentType="application/vnd.ms-excel.slicer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E:\001. 엑셀\002. 오빠두 실무엑셀\비즈니스 차트 시각화 원데이 챌린지 - 실습파일\"/>
    </mc:Choice>
  </mc:AlternateContent>
  <xr:revisionPtr revIDLastSave="0" documentId="13_ncr:1_{685FA883-3214-4C6C-8F53-3ADD8DA06035}" xr6:coauthVersionLast="47" xr6:coauthVersionMax="47" xr10:uidLastSave="{00000000-0000-0000-0000-000000000000}"/>
  <bookViews>
    <workbookView xWindow="-120" yWindow="-120" windowWidth="29040" windowHeight="15840" firstSheet="1" activeTab="1" xr2:uid="{1ABB4DFA-D2DE-4DE9-9B76-C21133FA572D}"/>
  </bookViews>
  <sheets>
    <sheet name="보고서시각화규칙" sheetId="8" r:id="rId1"/>
    <sheet name="대시보드" sheetId="6" r:id="rId2"/>
    <sheet name="피벗보고서#1" sheetId="5" r:id="rId3"/>
    <sheet name="피벗보고서#2" sheetId="7" r:id="rId4"/>
    <sheet name="데이터" sheetId="1" r:id="rId5"/>
    <sheet name="국가목록" sheetId="2" r:id="rId6"/>
  </sheets>
  <externalReferences>
    <externalReference r:id="rId7"/>
  </externalReferences>
  <definedNames>
    <definedName name="_xlnm._FilterDatabase" localSheetId="4" hidden="1">데이터!$A$1:$K$1104</definedName>
    <definedName name="Germany">'[1]Pivot_#1'!#REF!</definedName>
    <definedName name="India">'[1]Pivot_#1'!#REF!</definedName>
    <definedName name="Korea">'[1]Pivot_#1'!#REF!</definedName>
    <definedName name="USA">'[1]Pivot_#1'!#REF!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7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7" l="1"/>
  <c r="R16" i="7"/>
  <c r="W16" i="7" s="1"/>
  <c r="R17" i="7"/>
  <c r="R18" i="7"/>
  <c r="W18" i="7" s="1"/>
  <c r="R19" i="7"/>
  <c r="W19" i="7" s="1"/>
  <c r="R20" i="7"/>
  <c r="W20" i="7" s="1"/>
  <c r="R21" i="7"/>
  <c r="W21" i="7" s="1"/>
  <c r="R22" i="7"/>
  <c r="W22" i="7" s="1"/>
  <c r="Q16" i="7"/>
  <c r="Q17" i="7"/>
  <c r="Q18" i="7"/>
  <c r="Q19" i="7"/>
  <c r="Q20" i="7"/>
  <c r="Q21" i="7"/>
  <c r="Q22" i="7"/>
  <c r="N8" i="7" s="1"/>
  <c r="E14" i="7"/>
  <c r="E26" i="7" s="1"/>
  <c r="N7" i="7" l="1"/>
  <c r="P8" i="7"/>
  <c r="T18" i="7"/>
  <c r="S21" i="7"/>
  <c r="T19" i="7"/>
  <c r="T20" i="7"/>
  <c r="S16" i="7"/>
  <c r="T21" i="7"/>
  <c r="S17" i="7"/>
  <c r="T22" i="7"/>
  <c r="S18" i="7"/>
  <c r="W17" i="7"/>
  <c r="S19" i="7"/>
  <c r="S20" i="7"/>
  <c r="S22" i="7"/>
  <c r="T16" i="7"/>
  <c r="T17" i="7"/>
  <c r="E21" i="7"/>
  <c r="E17" i="7"/>
  <c r="E19" i="7"/>
  <c r="E20" i="7"/>
  <c r="E22" i="7"/>
  <c r="E23" i="7"/>
  <c r="E18" i="7"/>
  <c r="E24" i="7"/>
  <c r="E25" i="7"/>
  <c r="BD36" i="5" l="1"/>
  <c r="BC36" i="5"/>
  <c r="BB36" i="5"/>
  <c r="BA36" i="5"/>
  <c r="AZ36" i="5"/>
  <c r="AY36" i="5"/>
  <c r="AX36" i="5"/>
  <c r="BD35" i="5"/>
  <c r="BC35" i="5"/>
  <c r="BB35" i="5"/>
  <c r="BA35" i="5"/>
  <c r="AZ35" i="5"/>
  <c r="AY35" i="5"/>
  <c r="AX35" i="5"/>
  <c r="BD34" i="5"/>
  <c r="BC34" i="5"/>
  <c r="BB34" i="5"/>
  <c r="BA34" i="5"/>
  <c r="AZ34" i="5"/>
  <c r="AY34" i="5"/>
  <c r="AX34" i="5"/>
  <c r="BD33" i="5"/>
  <c r="BC33" i="5"/>
  <c r="BB33" i="5"/>
  <c r="BA33" i="5"/>
  <c r="AZ33" i="5"/>
  <c r="AY33" i="5"/>
  <c r="AX33" i="5"/>
  <c r="BD32" i="5"/>
  <c r="BC32" i="5"/>
  <c r="BB32" i="5"/>
  <c r="BA32" i="5"/>
  <c r="AZ32" i="5"/>
  <c r="AY32" i="5"/>
  <c r="AX32" i="5"/>
  <c r="BD31" i="5"/>
  <c r="BC31" i="5"/>
  <c r="BB31" i="5"/>
  <c r="BA31" i="5"/>
  <c r="AZ31" i="5"/>
  <c r="AY31" i="5"/>
  <c r="AX31" i="5"/>
  <c r="BD30" i="5"/>
  <c r="BC30" i="5"/>
  <c r="BB30" i="5"/>
  <c r="BA30" i="5"/>
  <c r="AZ30" i="5"/>
  <c r="AY30" i="5"/>
  <c r="AX30" i="5"/>
  <c r="BD29" i="5"/>
  <c r="BC29" i="5"/>
  <c r="BB29" i="5"/>
  <c r="BA29" i="5"/>
  <c r="AZ29" i="5"/>
  <c r="AY29" i="5"/>
  <c r="AX29" i="5"/>
  <c r="BD28" i="5"/>
  <c r="BC28" i="5"/>
  <c r="BB28" i="5"/>
  <c r="BA28" i="5"/>
  <c r="AZ28" i="5"/>
  <c r="AY28" i="5"/>
  <c r="AX28" i="5"/>
  <c r="BD27" i="5"/>
  <c r="BC27" i="5"/>
  <c r="BB27" i="5"/>
  <c r="BA27" i="5"/>
  <c r="AZ27" i="5"/>
  <c r="AY27" i="5"/>
  <c r="AX27" i="5"/>
  <c r="BD26" i="5"/>
  <c r="BC26" i="5"/>
  <c r="BB26" i="5"/>
  <c r="BA26" i="5"/>
  <c r="AZ26" i="5"/>
  <c r="AY26" i="5"/>
  <c r="AX26" i="5"/>
  <c r="BD25" i="5"/>
  <c r="BC25" i="5"/>
  <c r="BB25" i="5"/>
  <c r="BA25" i="5"/>
  <c r="AZ25" i="5"/>
  <c r="AY25" i="5"/>
  <c r="AX25" i="5"/>
  <c r="BD24" i="5"/>
  <c r="BC24" i="5"/>
  <c r="BB24" i="5"/>
  <c r="BA24" i="5"/>
  <c r="AZ24" i="5"/>
  <c r="AY24" i="5"/>
  <c r="AX24" i="5"/>
  <c r="BD23" i="5"/>
  <c r="BC23" i="5"/>
  <c r="BB23" i="5"/>
  <c r="BA23" i="5"/>
  <c r="AZ23" i="5"/>
  <c r="AY23" i="5"/>
  <c r="AX23" i="5"/>
  <c r="BD22" i="5"/>
  <c r="BC22" i="5"/>
  <c r="BB22" i="5"/>
  <c r="BA22" i="5"/>
  <c r="AZ22" i="5"/>
  <c r="AY22" i="5"/>
  <c r="AX22" i="5"/>
  <c r="BD21" i="5"/>
  <c r="BC21" i="5"/>
  <c r="BB21" i="5"/>
  <c r="BA21" i="5"/>
  <c r="AZ21" i="5"/>
  <c r="AY21" i="5"/>
  <c r="AX21" i="5"/>
  <c r="BD20" i="5"/>
  <c r="BC20" i="5"/>
  <c r="BB20" i="5"/>
  <c r="BA20" i="5"/>
  <c r="AZ20" i="5"/>
  <c r="AY20" i="5"/>
  <c r="AX20" i="5"/>
  <c r="BD19" i="5"/>
  <c r="BC19" i="5"/>
  <c r="BB19" i="5"/>
  <c r="BA19" i="5"/>
  <c r="AZ19" i="5"/>
  <c r="AY19" i="5"/>
  <c r="AX19" i="5"/>
  <c r="BD18" i="5"/>
  <c r="BC18" i="5"/>
  <c r="BB18" i="5"/>
  <c r="BA18" i="5"/>
  <c r="AZ18" i="5"/>
  <c r="AY18" i="5"/>
  <c r="AX18" i="5"/>
  <c r="BD17" i="5"/>
  <c r="BC17" i="5"/>
  <c r="BB17" i="5"/>
  <c r="BA17" i="5"/>
  <c r="AZ17" i="5"/>
  <c r="AY17" i="5"/>
  <c r="AX17" i="5"/>
  <c r="BD16" i="5"/>
  <c r="BC16" i="5"/>
  <c r="BB16" i="5"/>
  <c r="BA16" i="5"/>
  <c r="AZ16" i="5"/>
  <c r="AY16" i="5"/>
  <c r="AX16" i="5"/>
  <c r="AF9" i="5"/>
  <c r="AD10" i="5" s="1"/>
  <c r="AH9" i="5"/>
  <c r="AF8" i="5"/>
  <c r="AD8" i="5"/>
  <c r="R23" i="5"/>
  <c r="Q23" i="5"/>
  <c r="R22" i="5"/>
  <c r="Q22" i="5"/>
  <c r="R21" i="5"/>
  <c r="Q21" i="5"/>
  <c r="R20" i="5"/>
  <c r="Q20" i="5"/>
  <c r="R19" i="5"/>
  <c r="Q19" i="5"/>
  <c r="R18" i="5"/>
  <c r="Q18" i="5"/>
  <c r="R17" i="5"/>
  <c r="Q17" i="5"/>
  <c r="R16" i="5"/>
  <c r="Q16" i="5"/>
  <c r="R15" i="5"/>
  <c r="Q15" i="5"/>
  <c r="R14" i="5"/>
  <c r="Q14" i="5"/>
  <c r="S9" i="5" s="1"/>
  <c r="E31" i="5"/>
  <c r="D8" i="5" s="1"/>
  <c r="E27" i="5"/>
  <c r="E23" i="5"/>
  <c r="E19" i="5"/>
  <c r="E15" i="5"/>
  <c r="B8" i="7"/>
  <c r="BE22" i="5" l="1"/>
  <c r="B7" i="7"/>
  <c r="BE32" i="5"/>
  <c r="BE18" i="5"/>
  <c r="BE35" i="5"/>
  <c r="BE19" i="5"/>
  <c r="BE17" i="5"/>
  <c r="BE36" i="5"/>
  <c r="BE21" i="5"/>
  <c r="BE26" i="5"/>
  <c r="BE28" i="5"/>
  <c r="BE30" i="5"/>
  <c r="BE23" i="5"/>
  <c r="BE25" i="5"/>
  <c r="BE20" i="5"/>
  <c r="BE27" i="5"/>
  <c r="BE34" i="5"/>
  <c r="BE24" i="5"/>
  <c r="BE29" i="5"/>
  <c r="BE31" i="5"/>
  <c r="BE33" i="5"/>
  <c r="AH8" i="5"/>
  <c r="AD9" i="5" s="1"/>
  <c r="V14" i="5"/>
  <c r="O9" i="5"/>
  <c r="O8" i="5" s="1"/>
  <c r="Q9" i="5"/>
  <c r="O7" i="5" s="1"/>
  <c r="V13" i="5"/>
  <c r="S14" i="5" s="1"/>
  <c r="B8" i="5"/>
  <c r="B9" i="5" s="1"/>
  <c r="AD7" i="5" l="1"/>
  <c r="AS8" i="5"/>
  <c r="AQ8" i="5"/>
  <c r="T14" i="5"/>
  <c r="S15" i="5"/>
  <c r="D9" i="5"/>
  <c r="B7" i="5" s="1"/>
  <c r="AQ9" i="5" l="1"/>
  <c r="T15" i="5"/>
  <c r="S16" i="5"/>
  <c r="AS9" i="5" l="1"/>
  <c r="AQ7" i="5"/>
  <c r="S17" i="5"/>
  <c r="T16" i="5"/>
  <c r="T17" i="5" l="1"/>
  <c r="S18" i="5"/>
  <c r="T18" i="5" l="1"/>
  <c r="S19" i="5"/>
  <c r="S20" i="5" l="1"/>
  <c r="T19" i="5"/>
  <c r="T20" i="5" l="1"/>
  <c r="S21" i="5"/>
  <c r="S22" i="5" l="1"/>
  <c r="T21" i="5"/>
  <c r="S23" i="5" l="1"/>
  <c r="T23" i="5" s="1"/>
  <c r="T22" i="5"/>
  <c r="AV7" i="7" l="1"/>
  <c r="AH7" i="7"/>
</calcChain>
</file>

<file path=xl/sharedStrings.xml><?xml version="1.0" encoding="utf-8"?>
<sst xmlns="http://schemas.openxmlformats.org/spreadsheetml/2006/main" count="8001" uniqueCount="1261">
  <si>
    <t>Country</t>
  </si>
  <si>
    <t>Company Name</t>
  </si>
  <si>
    <t>Detail Sector</t>
  </si>
  <si>
    <t>M&amp;A Deal Value ($M)</t>
  </si>
  <si>
    <t>Number of Employee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</si>
  <si>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</si>
  <si>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</si>
  <si>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</si>
  <si>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</si>
  <si>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</si>
  <si>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</si>
  <si>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</si>
  <si>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</si>
  <si>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</si>
  <si>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</si>
  <si>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</si>
  <si>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</si>
  <si>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</si>
  <si>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</si>
  <si>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</si>
  <si>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</si>
  <si>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</si>
  <si>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</si>
  <si>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</si>
  <si>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</si>
  <si>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</si>
  <si>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</si>
  <si>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</si>
  <si>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</si>
  <si>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</si>
  <si>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</si>
  <si>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</si>
  <si>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</si>
  <si>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</si>
  <si>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</si>
  <si>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</si>
  <si>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</si>
  <si>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</si>
  <si>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</si>
  <si>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</si>
  <si>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</si>
  <si>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</si>
  <si>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</si>
  <si>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</si>
  <si>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</si>
  <si>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</si>
  <si>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</si>
  <si>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</si>
  <si>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</si>
  <si>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</si>
  <si>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</si>
  <si>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</si>
  <si>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</si>
  <si>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</si>
  <si>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</si>
  <si>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</si>
  <si>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</si>
  <si>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</si>
  <si>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</si>
  <si>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</si>
  <si>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</si>
  <si>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</si>
  <si>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</si>
  <si>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</si>
  <si>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</si>
  <si>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</si>
  <si>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</si>
  <si>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</si>
  <si>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</si>
  <si>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</si>
  <si>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</si>
  <si>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</si>
  <si>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</si>
  <si>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</si>
  <si>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</si>
  <si>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</si>
  <si>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</si>
  <si>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</si>
  <si>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</si>
  <si>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</si>
  <si>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</si>
  <si>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</si>
  <si>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</si>
  <si>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</si>
  <si>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</si>
  <si>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</si>
  <si>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</si>
  <si>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</si>
  <si>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</si>
  <si>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</si>
  <si>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</si>
  <si>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</si>
  <si>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</si>
  <si>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</si>
  <si>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</si>
  <si>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</si>
  <si>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</si>
  <si>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</si>
  <si>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</si>
  <si>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</si>
  <si>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</si>
  <si>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</si>
  <si>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</si>
  <si>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</si>
  <si>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</si>
  <si>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</si>
  <si>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</si>
  <si>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</si>
  <si>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</si>
  <si>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</si>
  <si>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</si>
  <si>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</si>
  <si>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</si>
  <si>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</si>
  <si>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</si>
  <si>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</si>
  <si>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</si>
  <si>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</si>
  <si>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</si>
  <si>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</si>
  <si>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</si>
  <si>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</si>
  <si>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</si>
  <si>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</si>
  <si>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</si>
  <si>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</si>
  <si>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</si>
  <si>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</si>
  <si>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</si>
  <si>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</si>
  <si>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</si>
  <si>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</si>
  <si>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</si>
  <si>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</si>
  <si>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</si>
  <si>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</si>
  <si>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</si>
  <si>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</si>
  <si>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</si>
  <si>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</si>
  <si>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</si>
  <si>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</si>
  <si>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</si>
  <si>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</si>
  <si>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</si>
  <si>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</si>
  <si>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</si>
  <si>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</si>
  <si>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</si>
  <si>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</si>
  <si>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</si>
  <si>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</si>
  <si>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</si>
  <si>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</si>
  <si>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</si>
  <si>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</si>
  <si>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</si>
  <si>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</si>
  <si>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</si>
  <si>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</si>
  <si>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</si>
  <si>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</si>
  <si>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</si>
  <si>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</si>
  <si>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</si>
  <si>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</si>
  <si>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</si>
  <si>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</si>
  <si>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</si>
  <si>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</si>
  <si>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</si>
  <si>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</si>
  <si>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</si>
  <si>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</si>
  <si>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</si>
  <si>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</si>
  <si>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</si>
  <si>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</si>
  <si>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</si>
  <si>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</si>
  <si>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</si>
  <si>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</si>
  <si>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</si>
  <si>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</si>
  <si>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</si>
  <si>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</si>
  <si>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</si>
  <si>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</si>
  <si>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</si>
  <si>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</si>
  <si>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</si>
  <si>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</si>
  <si>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</si>
  <si>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</si>
  <si>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</si>
  <si>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</si>
  <si>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</si>
  <si>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</si>
  <si>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</si>
  <si>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</si>
  <si>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</si>
  <si>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</si>
  <si>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</si>
  <si>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</si>
  <si>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</si>
  <si>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</si>
  <si>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</si>
  <si>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</si>
  <si>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</si>
  <si>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</si>
  <si>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</si>
  <si>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</si>
  <si>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</si>
  <si>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</si>
  <si>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</si>
  <si>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</si>
  <si>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</si>
  <si>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</si>
  <si>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</si>
  <si>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</si>
  <si>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</si>
  <si>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</si>
  <si>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</si>
  <si>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</si>
  <si>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</si>
  <si>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</si>
  <si>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</si>
  <si>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</si>
  <si>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</si>
  <si>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</si>
  <si>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</si>
  <si>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</si>
  <si>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</si>
  <si>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</si>
  <si>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</si>
  <si>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</si>
  <si>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</si>
  <si>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</si>
  <si>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</si>
  <si>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</si>
  <si>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</si>
  <si>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</si>
  <si>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</si>
  <si>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</si>
  <si>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</si>
  <si>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</si>
  <si>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</si>
  <si>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</si>
  <si>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</si>
  <si>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</si>
  <si>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</si>
  <si>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</si>
  <si>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</si>
  <si>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</si>
  <si>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</si>
  <si>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</si>
  <si>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</si>
  <si>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</si>
  <si>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</si>
  <si>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</si>
  <si>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</si>
  <si>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</si>
  <si>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</si>
  <si>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</si>
  <si>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</si>
  <si>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</si>
  <si>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</si>
  <si>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</si>
  <si>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</si>
  <si>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</si>
  <si>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</si>
  <si>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</si>
  <si>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</si>
  <si>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</si>
  <si>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</si>
  <si>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</si>
  <si>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</si>
  <si>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</si>
  <si>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</si>
  <si>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</si>
  <si>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</si>
  <si>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</si>
  <si>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</si>
  <si>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</si>
  <si>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</si>
  <si>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</si>
  <si>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</si>
  <si>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</si>
  <si>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</si>
  <si>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</si>
  <si>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</si>
  <si>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</si>
  <si>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</si>
  <si>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</si>
  <si>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</si>
  <si>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</si>
  <si>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</si>
  <si>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</si>
  <si>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</si>
  <si>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</si>
  <si>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</si>
  <si>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</si>
  <si>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</si>
  <si>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</si>
  <si>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</si>
  <si>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</si>
  <si>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</si>
  <si>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</si>
  <si>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</si>
  <si>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</si>
  <si>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</si>
  <si>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</si>
  <si>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</si>
  <si>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</si>
  <si>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</si>
  <si>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</si>
  <si>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</si>
  <si>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</si>
  <si>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</si>
  <si>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</si>
  <si>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</si>
  <si>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</si>
  <si>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</si>
  <si>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</si>
  <si>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</si>
  <si>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</si>
  <si>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</si>
  <si>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</si>
  <si>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</si>
  <si>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</si>
  <si>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</si>
  <si>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</si>
  <si>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</si>
  <si>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</si>
  <si>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</si>
  <si>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</si>
  <si>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</si>
  <si>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</si>
  <si>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</si>
  <si>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</si>
  <si>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</si>
  <si>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</si>
  <si>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</si>
  <si>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</si>
  <si>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</si>
  <si>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</si>
  <si>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</si>
  <si>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</si>
  <si>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</si>
  <si>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</si>
  <si>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</si>
  <si>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</si>
  <si>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</si>
  <si>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</si>
  <si>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</si>
  <si>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</si>
  <si>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</si>
  <si>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</si>
  <si>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</si>
  <si>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</si>
  <si>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</si>
  <si>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</si>
  <si>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</si>
  <si>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</si>
  <si>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</si>
  <si>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</si>
  <si>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</si>
  <si>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</si>
  <si>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</si>
  <si>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</si>
  <si>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</si>
  <si>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</si>
  <si>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</si>
  <si>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</si>
  <si>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</si>
  <si>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</si>
  <si>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</si>
  <si>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</si>
  <si>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</si>
  <si>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</si>
  <si>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</si>
  <si>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</si>
  <si>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</si>
  <si>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</si>
  <si>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</si>
  <si>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</si>
  <si>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</si>
  <si>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</si>
  <si>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</si>
  <si>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</si>
  <si>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</si>
  <si>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</si>
  <si>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</si>
  <si>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</si>
  <si>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</si>
  <si>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</si>
  <si>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</si>
  <si>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</si>
  <si>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</si>
  <si>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</si>
  <si>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</si>
  <si>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</si>
  <si>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</si>
  <si>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</si>
  <si>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</si>
  <si>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</si>
  <si>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</si>
  <si>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</si>
  <si>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</si>
  <si>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</si>
  <si>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</si>
  <si>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</si>
  <si>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</si>
  <si>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</si>
  <si>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</si>
  <si>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</si>
  <si>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</si>
  <si>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</si>
  <si>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</si>
  <si>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</si>
  <si>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</si>
  <si>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</si>
  <si>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</si>
  <si>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</si>
  <si>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</si>
  <si>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</si>
  <si>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</si>
  <si>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</si>
  <si>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</si>
  <si>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</si>
  <si>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</si>
  <si>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</si>
  <si>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</si>
  <si>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</si>
  <si>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</si>
  <si>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</si>
  <si>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</si>
  <si>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</si>
  <si>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</si>
  <si>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</si>
  <si>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</si>
  <si>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</si>
  <si>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</si>
  <si>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</si>
  <si>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</si>
  <si>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</si>
  <si>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</si>
  <si>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</si>
  <si>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</si>
  <si>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</si>
  <si>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</si>
  <si>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</si>
  <si>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</si>
  <si>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</si>
  <si>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</si>
  <si>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</si>
  <si>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</si>
  <si>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</si>
  <si>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</si>
  <si>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</si>
  <si>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</si>
  <si>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</si>
  <si>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</si>
  <si>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</si>
  <si>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</si>
  <si>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</si>
  <si>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</si>
  <si>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</si>
  <si>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</si>
  <si>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</si>
  <si>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</si>
  <si>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</si>
  <si>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</si>
  <si>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</si>
  <si>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</si>
  <si>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</si>
  <si>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</si>
  <si>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</si>
  <si>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</si>
  <si>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</si>
  <si>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</si>
  <si>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</si>
  <si>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</si>
  <si>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</si>
  <si>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</si>
  <si>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</si>
  <si>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</si>
  <si>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</si>
  <si>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</si>
  <si>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</si>
  <si>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</si>
  <si>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</si>
  <si>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</si>
  <si>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</si>
  <si>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</si>
  <si>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</si>
  <si>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</si>
  <si>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</si>
  <si>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</si>
  <si>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</si>
  <si>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</si>
  <si>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</si>
  <si>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</si>
  <si>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</si>
  <si>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</si>
  <si>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</si>
  <si>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</si>
  <si>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</si>
  <si>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</si>
  <si>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</si>
  <si>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</si>
  <si>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</si>
  <si>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</si>
  <si>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</si>
  <si>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</si>
  <si>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</si>
  <si>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</si>
  <si>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</si>
  <si>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</si>
  <si>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</si>
  <si>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</si>
  <si>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</si>
  <si>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</si>
  <si>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</si>
  <si>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</si>
  <si>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</si>
  <si>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</si>
  <si>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</si>
  <si>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</si>
  <si>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</si>
  <si>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</si>
  <si>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</si>
  <si>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</si>
  <si>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</si>
  <si>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</si>
  <si>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</si>
  <si>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</si>
  <si>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</si>
  <si>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</si>
  <si>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</si>
  <si>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</si>
  <si>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</si>
  <si>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</si>
  <si>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</si>
  <si>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</si>
  <si>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</si>
  <si>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</si>
  <si>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</si>
  <si>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</si>
  <si>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</si>
  <si>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</si>
  <si>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</si>
  <si>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</si>
  <si>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</si>
  <si>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</si>
  <si>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</si>
  <si>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</si>
  <si>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</si>
  <si>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</si>
  <si>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</si>
  <si>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</si>
  <si>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</si>
  <si>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</si>
  <si>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</si>
  <si>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</si>
  <si>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</si>
  <si>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</si>
  <si>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</si>
  <si>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</si>
  <si>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</si>
  <si>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</si>
  <si>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</si>
  <si>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</si>
  <si>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</si>
  <si>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</si>
  <si>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</si>
  <si>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</si>
  <si>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</si>
  <si>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</si>
  <si>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</si>
  <si>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</si>
  <si>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</si>
  <si>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</si>
  <si>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</si>
  <si>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</si>
  <si>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</si>
  <si>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</si>
  <si>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</si>
  <si>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</si>
  <si>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</si>
  <si>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</si>
  <si>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</si>
  <si>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</si>
  <si>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</si>
  <si>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</si>
  <si>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</si>
  <si>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</si>
  <si>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</si>
  <si>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</si>
  <si>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</si>
  <si>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</si>
  <si>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</si>
  <si>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</si>
  <si>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</si>
  <si>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</si>
  <si>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</si>
  <si>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</si>
  <si>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</si>
  <si>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</si>
  <si>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</si>
  <si>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</si>
  <si>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</si>
  <si>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</si>
  <si>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</si>
  <si>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</si>
  <si>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</si>
  <si>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</si>
  <si>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</si>
  <si>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</si>
  <si>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</si>
  <si>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</si>
  <si>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</si>
  <si>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</si>
  <si>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</si>
  <si>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</si>
  <si>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</si>
  <si>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</si>
  <si>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</si>
  <si>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</si>
  <si>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</si>
  <si>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</si>
  <si>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</si>
  <si>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</si>
  <si>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</si>
  <si>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</si>
  <si>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</si>
  <si>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</si>
  <si>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</si>
  <si>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</si>
  <si>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</si>
  <si>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</si>
  <si>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</si>
  <si>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</si>
  <si>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</si>
  <si>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</si>
  <si>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</si>
  <si>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</si>
  <si>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</si>
  <si>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</si>
  <si>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</si>
  <si>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</si>
  <si>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</si>
  <si>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</si>
  <si>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</si>
  <si>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</si>
  <si>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</si>
  <si>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</si>
  <si>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</si>
  <si>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</si>
  <si>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</si>
  <si>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</si>
  <si>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</si>
  <si>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</si>
  <si>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</si>
  <si>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</si>
  <si>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</si>
  <si>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</si>
  <si>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</si>
  <si>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</si>
  <si>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</si>
  <si>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</si>
  <si>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</si>
  <si>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</si>
  <si>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</si>
  <si>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</si>
  <si>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</si>
  <si>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</si>
  <si>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</si>
  <si>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</si>
  <si>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</si>
  <si>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</si>
  <si>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</si>
  <si>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</si>
  <si>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</si>
  <si>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</si>
  <si>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</si>
  <si>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</si>
  <si>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</si>
  <si>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</si>
  <si>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</si>
  <si>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</si>
  <si>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</si>
  <si>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</si>
  <si>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</si>
  <si>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</si>
  <si>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</si>
  <si>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</si>
  <si>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</si>
  <si>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</si>
  <si>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</si>
  <si>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</si>
  <si>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</si>
  <si>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</si>
  <si>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</si>
  <si>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</si>
  <si>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</si>
  <si>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</si>
  <si>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</si>
  <si>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</si>
  <si>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</si>
  <si>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</si>
  <si>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</si>
  <si>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</si>
  <si>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</si>
  <si>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</si>
  <si>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</si>
  <si>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</si>
  <si>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</si>
  <si>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</si>
  <si>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</si>
  <si>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</si>
  <si>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</si>
  <si>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</si>
  <si>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</si>
  <si>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</si>
  <si>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</si>
  <si>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</si>
  <si>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</si>
  <si>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</si>
  <si>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</si>
  <si>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</si>
  <si>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</si>
  <si>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</si>
  <si>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</si>
  <si>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</si>
  <si>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</si>
  <si>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</si>
  <si>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</si>
  <si>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</si>
  <si>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</si>
  <si>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</si>
  <si>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</si>
  <si>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</si>
  <si>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</si>
  <si>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</si>
  <si>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</si>
  <si>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</si>
  <si>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</si>
  <si>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</si>
  <si>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</si>
  <si>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</si>
  <si>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</si>
  <si>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</si>
  <si>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</si>
  <si>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</si>
  <si>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</si>
  <si>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</si>
  <si>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</si>
  <si>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</si>
  <si>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</si>
  <si>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</si>
  <si>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</si>
  <si>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</si>
  <si>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</si>
  <si>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</si>
  <si>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</si>
  <si>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</si>
  <si>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</si>
  <si>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</si>
  <si>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</si>
  <si>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</si>
  <si>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</si>
  <si>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</si>
  <si>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</si>
  <si>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</si>
  <si>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</si>
  <si>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</si>
  <si>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</si>
  <si>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</si>
  <si>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</si>
  <si>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</si>
  <si>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</si>
  <si>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</si>
  <si>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</si>
  <si>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</si>
  <si>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</si>
  <si>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</si>
  <si>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</si>
  <si>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</si>
  <si>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</si>
  <si>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</si>
  <si>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</si>
  <si>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</si>
  <si>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</si>
  <si>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</si>
  <si>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</si>
  <si>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</si>
  <si>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</si>
  <si>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</si>
  <si>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</si>
  <si>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</si>
  <si>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</si>
  <si>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</si>
  <si>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</si>
  <si>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</si>
  <si>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</si>
  <si>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</si>
  <si>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</si>
  <si>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</si>
  <si>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</si>
  <si>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</si>
  <si>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</si>
  <si>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</si>
  <si>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</si>
  <si>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</si>
  <si>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</si>
  <si>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</si>
  <si>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</si>
  <si>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</si>
  <si>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</si>
  <si>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</si>
  <si>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</si>
  <si>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</si>
  <si>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</si>
  <si>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</si>
  <si>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</si>
  <si>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</si>
  <si>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</si>
  <si>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</si>
  <si>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</si>
  <si>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</si>
  <si>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</si>
  <si>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</si>
  <si>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</si>
  <si>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</si>
  <si>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</si>
  <si>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</si>
  <si>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</si>
  <si>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</si>
  <si>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</si>
  <si>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</si>
  <si>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</si>
  <si>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</si>
  <si>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</si>
  <si>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</si>
  <si>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</si>
  <si>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</si>
  <si>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</si>
  <si>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</si>
  <si>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</si>
  <si>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</si>
  <si>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</si>
  <si>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</si>
  <si>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</si>
  <si>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</si>
  <si>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</si>
  <si>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</si>
  <si>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</si>
  <si>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</si>
  <si>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</si>
  <si>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</si>
  <si>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</si>
  <si>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</si>
  <si>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</si>
  <si>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</si>
  <si>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</si>
  <si>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</si>
  <si>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</si>
  <si>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</si>
  <si>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</si>
  <si>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</si>
  <si>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</si>
  <si>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</si>
  <si>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</si>
  <si>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</si>
  <si>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</si>
  <si>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</si>
  <si>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</si>
  <si>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</si>
  <si>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</si>
  <si>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</si>
  <si>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</si>
  <si>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</si>
  <si>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</si>
  <si>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</si>
  <si>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</si>
  <si>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</si>
  <si>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</si>
  <si>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</si>
  <si>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</si>
  <si>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</si>
  <si>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</si>
  <si>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</si>
  <si>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</si>
  <si>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</si>
  <si>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</si>
  <si>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</si>
  <si>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</si>
  <si>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</si>
  <si>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</si>
  <si>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</si>
  <si>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</si>
  <si>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</si>
  <si>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</si>
  <si>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</si>
  <si>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</si>
  <si>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</si>
  <si>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</si>
  <si>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</si>
  <si>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</si>
  <si>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</si>
  <si>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</si>
  <si>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</si>
  <si>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</si>
  <si>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</si>
  <si>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</si>
  <si>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</si>
  <si>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</si>
  <si>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</si>
  <si>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</si>
  <si>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</si>
  <si>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</si>
  <si>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</si>
  <si>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</si>
  <si>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</si>
  <si>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</si>
  <si>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</si>
  <si>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</si>
  <si>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</si>
  <si>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</si>
  <si>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</si>
  <si>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</si>
  <si>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</si>
  <si>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</si>
  <si>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</si>
  <si>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</si>
  <si>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</si>
  <si>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</si>
  <si>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</si>
  <si>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</si>
  <si>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</si>
  <si>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</si>
  <si>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</si>
  <si>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</si>
  <si>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</si>
  <si>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</si>
  <si>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</si>
  <si>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</si>
  <si>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</si>
  <si>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</si>
  <si>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</si>
  <si>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</si>
  <si>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</si>
  <si>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</si>
  <si>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</si>
  <si>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</si>
  <si>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</si>
  <si>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</si>
  <si>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</si>
  <si>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</si>
  <si>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</si>
  <si>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</si>
  <si>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</si>
  <si>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</si>
  <si>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</si>
  <si>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</si>
  <si>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</si>
  <si>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</si>
  <si>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</si>
  <si>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</si>
  <si>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</si>
  <si>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</si>
  <si>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</si>
  <si>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</si>
  <si>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</si>
  <si>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</si>
  <si>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</si>
  <si>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</si>
  <si>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</si>
  <si>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</si>
  <si>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</si>
  <si>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</si>
  <si>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</si>
  <si>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</si>
  <si>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</si>
  <si>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</si>
  <si>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</si>
  <si>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</si>
  <si>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</si>
  <si>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</si>
  <si>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</si>
  <si>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</si>
  <si>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</si>
  <si>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</si>
  <si>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</si>
  <si>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</si>
  <si>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</si>
  <si>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</si>
  <si>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</si>
  <si>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</si>
  <si>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</si>
  <si>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</si>
  <si>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</si>
  <si>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</si>
  <si>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</si>
  <si>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</si>
  <si>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</si>
  <si>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</si>
  <si>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</si>
  <si>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</si>
  <si>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</si>
  <si>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</si>
  <si>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</si>
  <si>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</si>
  <si>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</si>
  <si>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</si>
  <si>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</si>
  <si>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</si>
  <si>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</si>
  <si>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</si>
  <si>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</si>
  <si>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</si>
  <si>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</si>
  <si>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</si>
  <si>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</si>
  <si>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</si>
  <si>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</si>
  <si>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</si>
  <si>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</si>
  <si>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</si>
  <si>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</si>
  <si>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</si>
  <si>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</si>
  <si>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</si>
  <si>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</si>
  <si>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</si>
  <si>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</si>
  <si>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</si>
  <si>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</si>
  <si>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</si>
  <si>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</si>
  <si>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</si>
  <si>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</si>
  <si>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</si>
  <si>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</si>
  <si>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</si>
  <si>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</si>
  <si>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</si>
  <si>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</si>
  <si>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</si>
  <si>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</si>
  <si>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</si>
  <si>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</si>
  <si>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</si>
  <si>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</si>
  <si>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</si>
  <si>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</si>
  <si>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</si>
  <si>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</si>
  <si>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</si>
  <si>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</si>
  <si>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</si>
  <si>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</si>
  <si>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</si>
  <si>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</si>
  <si>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</si>
  <si>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</si>
  <si>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</si>
  <si>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</si>
  <si>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</si>
  <si>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</si>
  <si>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</si>
  <si>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</si>
  <si>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</si>
  <si>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</si>
  <si>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</si>
  <si>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</si>
  <si>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</si>
  <si>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</si>
  <si>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</si>
  <si>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</si>
  <si>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</si>
  <si>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</si>
  <si>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</si>
  <si>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</si>
  <si>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</si>
  <si>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</si>
  <si>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</si>
  <si>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</si>
  <si>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</si>
  <si>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</si>
  <si>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</si>
  <si>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</si>
  <si>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</si>
  <si>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</si>
  <si>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</si>
  <si>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</si>
  <si>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</si>
  <si>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</si>
  <si>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</si>
  <si>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</si>
  <si>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</si>
  <si>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</si>
  <si>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</si>
  <si>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</si>
  <si>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</si>
  <si>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</si>
  <si>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</si>
  <si>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</si>
  <si>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</si>
  <si>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</si>
  <si>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</si>
  <si>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</si>
  <si>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</si>
  <si>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</si>
  <si>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</si>
  <si>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</si>
  <si>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</si>
  <si>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</si>
  <si>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</si>
  <si>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</si>
  <si>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</si>
  <si>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</si>
  <si>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</si>
  <si>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</si>
  <si>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</si>
  <si>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</si>
  <si>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</si>
  <si>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</si>
  <si>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</si>
  <si>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</si>
  <si>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</si>
  <si>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</si>
  <si>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</si>
  <si>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</si>
  <si>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</si>
  <si>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</si>
  <si>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</si>
  <si>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</si>
  <si>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</si>
  <si>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</si>
  <si>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</si>
  <si>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</si>
  <si>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</si>
  <si>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</si>
  <si>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</si>
  <si>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</si>
  <si>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</si>
  <si>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</si>
  <si>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</si>
  <si>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</si>
  <si>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</si>
  <si>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</si>
  <si>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</si>
  <si>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</si>
  <si>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</si>
  <si>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</si>
  <si>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</si>
  <si>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</si>
  <si>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</si>
  <si>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</si>
  <si>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</si>
  <si>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</si>
  <si>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</si>
  <si>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</si>
  <si>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</si>
  <si>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</si>
  <si>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</si>
  <si>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</si>
  <si>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</si>
  <si>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</si>
  <si>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</si>
  <si>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</si>
  <si>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</si>
  <si>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</si>
  <si>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</si>
  <si>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</si>
  <si>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</si>
  <si>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</si>
  <si>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</si>
  <si>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</si>
  <si>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</si>
  <si>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</si>
  <si>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</si>
  <si>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</si>
  <si>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</si>
  <si>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</si>
  <si>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</si>
  <si>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</si>
  <si>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</si>
  <si>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</si>
  <si>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</si>
  <si>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</si>
  <si>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</si>
  <si>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</si>
  <si>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</si>
  <si>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</si>
  <si>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</si>
  <si>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</si>
  <si>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</si>
  <si>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</si>
  <si>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</si>
  <si>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</si>
  <si>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</si>
  <si>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</si>
  <si>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</si>
  <si>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5. 총 M&amp;A 및 자산매각 중 M&amp;A 거래 비율</t>
    <phoneticPr fontId="18" type="noConversion"/>
  </si>
  <si>
    <t>개수</t>
    <phoneticPr fontId="18" type="noConversion"/>
  </si>
  <si>
    <t>6. 상위 Detail Sector 목록</t>
    <phoneticPr fontId="18" type="noConversion"/>
  </si>
  <si>
    <t>Detail Sector</t>
    <phoneticPr fontId="18" type="noConversion"/>
  </si>
  <si>
    <t>M&amp;A Value</t>
    <phoneticPr fontId="18" type="noConversion"/>
  </si>
  <si>
    <t>M&amp;A Value (합계</t>
    <phoneticPr fontId="18" type="noConversion"/>
  </si>
  <si>
    <t>M&amp;A Value (비율)</t>
    <phoneticPr fontId="18" type="noConversion"/>
  </si>
  <si>
    <t>7. M&amp;A 자금조달 항목 별 한국 점유율</t>
    <phoneticPr fontId="18" type="noConversion"/>
  </si>
  <si>
    <t>회사개수</t>
    <phoneticPr fontId="18" type="noConversion"/>
  </si>
  <si>
    <t>Financing</t>
    <phoneticPr fontId="18" type="noConversion"/>
  </si>
  <si>
    <t>Method</t>
    <phoneticPr fontId="18" type="noConversion"/>
  </si>
  <si>
    <t>8. (숙제) 전체 M&amp;A 거래 중, 한국 회사의 직원 비율 / 와플차트</t>
    <phoneticPr fontId="18" type="noConversion"/>
  </si>
  <si>
    <t>Number of Employee</t>
    <phoneticPr fontId="18" type="noConversion"/>
  </si>
  <si>
    <t>직원수</t>
    <phoneticPr fontId="18" type="noConversion"/>
  </si>
  <si>
    <t>거래비율(x)</t>
    <phoneticPr fontId="18" type="noConversion"/>
  </si>
  <si>
    <t>상위항목(x)</t>
    <phoneticPr fontId="18" type="noConversion"/>
  </si>
  <si>
    <t>상위항목 $(y)</t>
    <phoneticPr fontId="18" type="noConversion"/>
  </si>
  <si>
    <t>점유율(z)</t>
    <phoneticPr fontId="18" type="noConversion"/>
  </si>
  <si>
    <t>총거래수(x)</t>
    <phoneticPr fontId="18" type="noConversion"/>
  </si>
  <si>
    <t>한국거래수(y)</t>
    <phoneticPr fontId="18" type="noConversion"/>
  </si>
  <si>
    <t>한국비율(z)</t>
    <phoneticPr fontId="18" type="noConversion"/>
  </si>
  <si>
    <t>총직원수</t>
    <phoneticPr fontId="18" type="noConversion"/>
  </si>
  <si>
    <t>한국직원수</t>
    <phoneticPr fontId="18" type="noConversion"/>
  </si>
  <si>
    <t>한국비율(x)</t>
    <phoneticPr fontId="18" type="noConversion"/>
  </si>
  <si>
    <t>https://coolors.co/gradient-palette</t>
    <phoneticPr fontId="18" type="noConversion"/>
  </si>
  <si>
    <t>https://color.adobe.com/ko/create/image</t>
    <phoneticPr fontId="18" type="noConversion"/>
  </si>
  <si>
    <t>그라데이션 색조합</t>
    <phoneticPr fontId="18" type="noConversion"/>
  </si>
  <si>
    <t>보고서 색상 추출</t>
    <phoneticPr fontId="18" type="noConversion"/>
  </si>
  <si>
    <t>총합계</t>
  </si>
  <si>
    <t>M&amp;A</t>
  </si>
  <si>
    <t>개수 : Country</t>
  </si>
  <si>
    <t>Type</t>
  </si>
  <si>
    <t>Year</t>
  </si>
  <si>
    <t>Quarter</t>
  </si>
  <si>
    <t>개수 : Company Name</t>
  </si>
  <si>
    <t>Primary Reason for M&amp;A</t>
  </si>
  <si>
    <t>세로막대</t>
    <phoneticPr fontId="18" type="noConversion"/>
  </si>
  <si>
    <t>설명위치</t>
    <phoneticPr fontId="18" type="noConversion"/>
  </si>
  <si>
    <t>오차막대</t>
    <phoneticPr fontId="18" type="noConversion"/>
  </si>
  <si>
    <t>설명최대값</t>
    <phoneticPr fontId="18" type="noConversion"/>
  </si>
  <si>
    <t>설명최소값</t>
    <phoneticPr fontId="18" type="noConversion"/>
  </si>
  <si>
    <t>항목</t>
    <phoneticPr fontId="18" type="noConversion"/>
  </si>
  <si>
    <t>(모두)</t>
  </si>
  <si>
    <t>Total</t>
    <phoneticPr fontId="18" type="noConversion"/>
  </si>
  <si>
    <t>개수 : Type</t>
  </si>
  <si>
    <t>비율값</t>
    <phoneticPr fontId="18" type="noConversion"/>
  </si>
  <si>
    <t>배경</t>
    <phoneticPr fontId="18" type="noConversion"/>
  </si>
  <si>
    <t>합계 : M&amp;A Deal Value ($M)</t>
  </si>
  <si>
    <t>합계 : M&amp;A Deal Value ($M)2</t>
  </si>
  <si>
    <t>구분</t>
    <phoneticPr fontId="18" type="noConversion"/>
  </si>
  <si>
    <t>레이블</t>
    <phoneticPr fontId="18" type="noConversion"/>
  </si>
  <si>
    <t>나머지</t>
    <phoneticPr fontId="18" type="noConversion"/>
  </si>
  <si>
    <t>레이블1</t>
    <phoneticPr fontId="18" type="noConversion"/>
  </si>
  <si>
    <t>레이블2</t>
    <phoneticPr fontId="18" type="noConversion"/>
  </si>
  <si>
    <t>레이블3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</si>
</sst>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0.0%"/>
    <numFmt numFmtId="177" formatCode="0;;;"/>
    <numFmt numFmtId="178" formatCode="#,##0,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176" fontId="21" fillId="0" borderId="14" xfId="42" applyNumberFormat="1" applyFont="1" applyBorder="1" applyAlignment="1">
      <alignment horizontal="center" vertical="center"/>
    </xf>
    <xf numFmtId="176" fontId="21" fillId="0" borderId="14" xfId="42" applyNumberFormat="1" applyFont="1" applyBorder="1">
      <alignment vertical="center"/>
    </xf>
    <xf numFmtId="10" fontId="21" fillId="0" borderId="14" xfId="42" applyNumberFormat="1" applyFont="1" applyBorder="1">
      <alignment vertical="center"/>
    </xf>
    <xf numFmtId="0" fontId="0" fillId="0" borderId="11" xfId="0" applyBorder="1">
      <alignment vertical="center"/>
    </xf>
    <xf numFmtId="0" fontId="0" fillId="0" borderId="0" xfId="0" pivotButton="1">
      <alignment vertical="center"/>
    </xf>
    <xf numFmtId="177" fontId="21" fillId="0" borderId="0" xfId="0" applyNumberFormat="1" applyFont="1">
      <alignment vertical="center"/>
    </xf>
    <xf numFmtId="0" fontId="23" fillId="38" borderId="16" xfId="0" applyFont="1" applyFill="1" applyBorder="1" applyAlignment="1">
      <alignment horizontal="center" vertical="center"/>
    </xf>
    <xf numFmtId="0" fontId="24" fillId="0" borderId="16" xfId="43" applyFont="1" applyBorder="1" applyAlignment="1">
      <alignment horizontal="center" vertical="center"/>
    </xf>
    <xf numFmtId="0" fontId="0" fillId="0" borderId="0" xfId="0" applyNumberFormat="1">
      <alignment vertical="center"/>
    </xf>
    <xf numFmtId="10" fontId="0" fillId="0" borderId="0" xfId="0" applyNumberFormat="1">
      <alignment vertical="center"/>
    </xf>
    <xf numFmtId="9" fontId="21" fillId="0" borderId="0" xfId="42" applyFont="1">
      <alignment vertical="center"/>
    </xf>
    <xf numFmtId="10" fontId="21" fillId="0" borderId="14" xfId="42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10" fontId="21" fillId="0" borderId="14" xfId="0" applyNumberFormat="1" applyFont="1" applyBorder="1" applyAlignment="1">
      <alignment horizontal="center" vertical="center"/>
    </xf>
    <xf numFmtId="3" fontId="21" fillId="0" borderId="14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3" builtinId="8"/>
  </cellStyles>
  <dxfs count="6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SlicerStyleDark1 2" pivot="0" table="0" count="10" xr9:uid="{2222CBE1-AC5A-47DB-BB8F-26DE2BB05A53}">
      <tableStyleElement type="wholeTable" dxfId="5"/>
      <tableStyleElement type="headerRow" dxfId="4"/>
    </tableStyle>
    <tableStyle name="SlicerStyleDark1 2 2" pivot="0" table="0" count="10" xr9:uid="{21681389-7B3A-4EDD-8EEA-2C0C21D83DAF}">
      <tableStyleElement type="wholeTable" dxfId="3"/>
      <tableStyleElement type="headerRow" dxfId="2"/>
    </tableStyle>
    <tableStyle name="SlicerStyleDark1 2 2 2" pivot="0" table="0" count="10" xr9:uid="{4B3A58F7-8349-4380-93B8-E3BF3A6461C2}">
      <tableStyleElement type="wholeTable" dxfId="1"/>
      <tableStyleElement type="headerRow" dxfId="0"/>
    </tableStyle>
  </tableStyles>
  <colors>
    <mruColors>
      <color rgb="FF00A9F4"/>
      <color rgb="FF002076"/>
      <color rgb="FF3333FF"/>
      <color rgb="FF7FEEE8"/>
      <color rgb="FF31B6AC"/>
      <color rgb="FF0FA4EF"/>
      <color rgb="FF0000FF"/>
      <color rgb="FF0E95D8"/>
      <color rgb="FF003399"/>
      <color rgb="FF097BF4"/>
    </mruColors>
  </colors>
  <extLst>
    <ext xmlns:x14="http://schemas.microsoft.com/office/spreadsheetml/2009/9/main" uri="{46F421CA-312F-682f-3DD2-61675219B42D}">
      <x14:dxfs count="2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3399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3333FF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Dark1 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Dark1 2 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9.xml"/><Relationship Id="rId1" Type="http://schemas.microsoft.com/office/2011/relationships/chartStyle" Target="style9.xml"/><Relationship Id="rId4" Type="http://schemas.openxmlformats.org/officeDocument/2006/relationships/image" Target="../media/image2.png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Germany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3</c:v>
              </c:pt>
              <c:pt idx="1">
                <c:v>4</c:v>
              </c:pt>
              <c:pt idx="2">
                <c:v>7</c:v>
              </c:pt>
              <c:pt idx="3">
                <c:v>4</c:v>
              </c:pt>
              <c:pt idx="4">
                <c:v>6</c:v>
              </c:pt>
              <c:pt idx="5">
                <c:v>3</c:v>
              </c:pt>
              <c:pt idx="6">
                <c:v>3</c:v>
              </c:pt>
              <c:pt idx="7">
                <c:v>4</c:v>
              </c:pt>
              <c:pt idx="8">
                <c:v>3</c:v>
              </c:pt>
              <c:pt idx="9">
                <c:v>4</c:v>
              </c:pt>
              <c:pt idx="10">
                <c:v>1</c:v>
              </c:pt>
              <c:pt idx="11">
                <c:v>4</c:v>
              </c:pt>
              <c:pt idx="12">
                <c:v>7</c:v>
              </c:pt>
              <c:pt idx="13">
                <c:v>7</c:v>
              </c:pt>
              <c:pt idx="14">
                <c:v>4</c:v>
              </c:pt>
              <c:pt idx="15">
                <c:v>6</c:v>
              </c:pt>
              <c:pt idx="16">
                <c:v>1</c:v>
              </c:pt>
              <c:pt idx="17">
                <c:v>2</c:v>
              </c:pt>
              <c:pt idx="18">
                <c:v>5</c:v>
              </c:pt>
              <c:pt idx="19">
                <c:v>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0C1-482A-9FCD-DD845E87096B}"/>
            </c:ext>
          </c:extLst>
        </c:ser>
        <c:ser>
          <c:idx val="1"/>
          <c:order val="1"/>
          <c:tx>
            <c:v>India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5</c:v>
              </c:pt>
              <c:pt idx="1">
                <c:v>6</c:v>
              </c:pt>
              <c:pt idx="2">
                <c:v>6</c:v>
              </c:pt>
              <c:pt idx="3">
                <c:v>8</c:v>
              </c:pt>
              <c:pt idx="4">
                <c:v>1</c:v>
              </c:pt>
              <c:pt idx="5">
                <c:v>6</c:v>
              </c:pt>
              <c:pt idx="6">
                <c:v>3</c:v>
              </c:pt>
              <c:pt idx="7">
                <c:v>3</c:v>
              </c:pt>
              <c:pt idx="8">
                <c:v>3</c:v>
              </c:pt>
              <c:pt idx="9">
                <c:v>1</c:v>
              </c:pt>
              <c:pt idx="10">
                <c:v>9</c:v>
              </c:pt>
              <c:pt idx="11">
                <c:v>6</c:v>
              </c:pt>
              <c:pt idx="12">
                <c:v>6</c:v>
              </c:pt>
              <c:pt idx="13">
                <c:v>10</c:v>
              </c:pt>
              <c:pt idx="14">
                <c:v>6</c:v>
              </c:pt>
              <c:pt idx="15">
                <c:v>3</c:v>
              </c:pt>
              <c:pt idx="16">
                <c:v>0</c:v>
              </c:pt>
              <c:pt idx="17">
                <c:v>5</c:v>
              </c:pt>
              <c:pt idx="18">
                <c:v>2</c:v>
              </c:pt>
              <c:pt idx="19">
                <c:v>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0C1-482A-9FCD-DD845E87096B}"/>
            </c:ext>
          </c:extLst>
        </c:ser>
        <c:ser>
          <c:idx val="2"/>
          <c:order val="2"/>
          <c:tx>
            <c:v>China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6</c:v>
              </c:pt>
              <c:pt idx="1">
                <c:v>9</c:v>
              </c:pt>
              <c:pt idx="2">
                <c:v>9</c:v>
              </c:pt>
              <c:pt idx="3">
                <c:v>15</c:v>
              </c:pt>
              <c:pt idx="4">
                <c:v>4</c:v>
              </c:pt>
              <c:pt idx="5">
                <c:v>7</c:v>
              </c:pt>
              <c:pt idx="6">
                <c:v>10</c:v>
              </c:pt>
              <c:pt idx="7">
                <c:v>9</c:v>
              </c:pt>
              <c:pt idx="8">
                <c:v>8</c:v>
              </c:pt>
              <c:pt idx="9">
                <c:v>0</c:v>
              </c:pt>
              <c:pt idx="10">
                <c:v>5</c:v>
              </c:pt>
              <c:pt idx="11">
                <c:v>14</c:v>
              </c:pt>
              <c:pt idx="12">
                <c:v>9</c:v>
              </c:pt>
              <c:pt idx="13">
                <c:v>7</c:v>
              </c:pt>
              <c:pt idx="14">
                <c:v>14</c:v>
              </c:pt>
              <c:pt idx="15">
                <c:v>10</c:v>
              </c:pt>
              <c:pt idx="16">
                <c:v>7</c:v>
              </c:pt>
              <c:pt idx="17">
                <c:v>10</c:v>
              </c:pt>
              <c:pt idx="18">
                <c:v>12</c:v>
              </c:pt>
              <c:pt idx="19">
                <c:v>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0C1-482A-9FCD-DD845E87096B}"/>
            </c:ext>
          </c:extLst>
        </c:ser>
        <c:ser>
          <c:idx val="3"/>
          <c:order val="3"/>
          <c:tx>
            <c:v>Korea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9</c:v>
              </c:pt>
              <c:pt idx="1">
                <c:v>4</c:v>
              </c:pt>
              <c:pt idx="2">
                <c:v>7</c:v>
              </c:pt>
              <c:pt idx="3">
                <c:v>9</c:v>
              </c:pt>
              <c:pt idx="4">
                <c:v>8</c:v>
              </c:pt>
              <c:pt idx="5">
                <c:v>5</c:v>
              </c:pt>
              <c:pt idx="6">
                <c:v>7</c:v>
              </c:pt>
              <c:pt idx="7">
                <c:v>13</c:v>
              </c:pt>
              <c:pt idx="8">
                <c:v>5</c:v>
              </c:pt>
              <c:pt idx="9">
                <c:v>2</c:v>
              </c:pt>
              <c:pt idx="10">
                <c:v>8</c:v>
              </c:pt>
              <c:pt idx="11">
                <c:v>6</c:v>
              </c:pt>
              <c:pt idx="12">
                <c:v>3</c:v>
              </c:pt>
              <c:pt idx="13">
                <c:v>10</c:v>
              </c:pt>
              <c:pt idx="14">
                <c:v>25</c:v>
              </c:pt>
              <c:pt idx="15">
                <c:v>16</c:v>
              </c:pt>
              <c:pt idx="16">
                <c:v>8</c:v>
              </c:pt>
              <c:pt idx="17">
                <c:v>20</c:v>
              </c:pt>
              <c:pt idx="18">
                <c:v>16</c:v>
              </c:pt>
              <c:pt idx="19">
                <c:v>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0C1-482A-9FCD-DD845E87096B}"/>
            </c:ext>
          </c:extLst>
        </c:ser>
        <c:ser>
          <c:idx val="4"/>
          <c:order val="4"/>
          <c:tx>
            <c:v>USA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12</c:v>
              </c:pt>
              <c:pt idx="1">
                <c:v>9</c:v>
              </c:pt>
              <c:pt idx="2">
                <c:v>9</c:v>
              </c:pt>
              <c:pt idx="3">
                <c:v>10</c:v>
              </c:pt>
              <c:pt idx="4">
                <c:v>13</c:v>
              </c:pt>
              <c:pt idx="5">
                <c:v>15</c:v>
              </c:pt>
              <c:pt idx="6">
                <c:v>13</c:v>
              </c:pt>
              <c:pt idx="7">
                <c:v>11</c:v>
              </c:pt>
              <c:pt idx="8">
                <c:v>10</c:v>
              </c:pt>
              <c:pt idx="9">
                <c:v>5</c:v>
              </c:pt>
              <c:pt idx="10">
                <c:v>16</c:v>
              </c:pt>
              <c:pt idx="11">
                <c:v>11</c:v>
              </c:pt>
              <c:pt idx="12">
                <c:v>8</c:v>
              </c:pt>
              <c:pt idx="13">
                <c:v>2</c:v>
              </c:pt>
              <c:pt idx="14">
                <c:v>9</c:v>
              </c:pt>
              <c:pt idx="15">
                <c:v>5</c:v>
              </c:pt>
              <c:pt idx="16">
                <c:v>9</c:v>
              </c:pt>
              <c:pt idx="17">
                <c:v>10</c:v>
              </c:pt>
              <c:pt idx="18">
                <c:v>16</c:v>
              </c:pt>
              <c:pt idx="19">
                <c:v>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0C1-482A-9FCD-DD845E870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0909688"/>
        <c:axId val="740912928"/>
      </c:lineChart>
      <c:catAx>
        <c:axId val="74090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12928"/>
        <c:crosses val="autoZero"/>
        <c:auto val="1"/>
        <c:lblAlgn val="ctr"/>
        <c:lblOffset val="100"/>
        <c:noMultiLvlLbl val="0"/>
      </c:catAx>
      <c:valAx>
        <c:axId val="74091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0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v>요약</c:v>
          </c:tx>
          <c:spPr>
            <a:solidFill>
              <a:schemeClr val="accent1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0C3-48EA-B369-B62CE5DF7A3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0C3-48EA-B369-B62CE5DF7A3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0C3-48EA-B369-B62CE5DF7A3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0C3-48EA-B369-B62CE5DF7A3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0C3-48EA-B369-B62CE5DF7A3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0C3-48EA-B369-B62CE5DF7A39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0C3-48EA-B369-B62CE5DF7A39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0C3-48EA-B369-B62CE5DF7A39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0C3-48EA-B369-B62CE5DF7A39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0C3-48EA-B369-B62CE5DF7A39}"/>
              </c:ext>
            </c:extLst>
          </c:dPt>
          <c:cat>
            <c:strLit>
              <c:ptCount val="10"/>
              <c:pt idx="0">
                <c:v>비용 시너지</c:v>
              </c:pt>
              <c:pt idx="1">
                <c:v>시장 확장</c:v>
              </c:pt>
              <c:pt idx="2">
                <c:v>인재 및 전문성 획득</c:v>
              </c:pt>
              <c:pt idx="3">
                <c:v>수직 통합</c:v>
              </c:pt>
              <c:pt idx="4">
                <c:v>기술 획득</c:v>
              </c:pt>
              <c:pt idx="5">
                <c:v>수익 시너지</c:v>
              </c:pt>
              <c:pt idx="6">
                <c:v>경쟁 업체 제거</c:v>
              </c:pt>
              <c:pt idx="7">
                <c:v>제품 다양화</c:v>
              </c:pt>
              <c:pt idx="8">
                <c:v>재무지표 개선</c:v>
              </c:pt>
              <c:pt idx="9">
                <c:v>전략적 개편</c:v>
              </c:pt>
            </c:strLit>
          </c:cat>
          <c:val>
            <c:numLit>
              <c:formatCode>General</c:formatCode>
              <c:ptCount val="10"/>
              <c:pt idx="0">
                <c:v>206</c:v>
              </c:pt>
              <c:pt idx="1">
                <c:v>169</c:v>
              </c:pt>
              <c:pt idx="2">
                <c:v>150</c:v>
              </c:pt>
              <c:pt idx="3">
                <c:v>127</c:v>
              </c:pt>
              <c:pt idx="4">
                <c:v>116</c:v>
              </c:pt>
              <c:pt idx="5">
                <c:v>90</c:v>
              </c:pt>
              <c:pt idx="6">
                <c:v>72</c:v>
              </c:pt>
              <c:pt idx="7">
                <c:v>69</c:v>
              </c:pt>
              <c:pt idx="8">
                <c:v>54</c:v>
              </c:pt>
              <c:pt idx="9">
                <c:v>50</c:v>
              </c:pt>
            </c:numLit>
          </c:val>
          <c:extLst>
            <c:ext xmlns:c16="http://schemas.microsoft.com/office/drawing/2014/chart" uri="{C3380CC4-5D6E-409C-BE32-E72D297353CC}">
              <c16:uniqueId val="{00000014-F0C3-48EA-B369-B62CE5DF7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20962736"/>
        <c:axId val="320962376"/>
        <c:axId val="0"/>
      </c:bar3DChart>
      <c:valAx>
        <c:axId val="32096237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736"/>
        <c:crosses val="autoZero"/>
        <c:crossBetween val="between"/>
      </c:valAx>
      <c:catAx>
        <c:axId val="3209627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2018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40</c:v>
              </c:pt>
              <c:pt idx="1">
                <c:v>39</c:v>
              </c:pt>
              <c:pt idx="2">
                <c:v>25</c:v>
              </c:pt>
              <c:pt idx="3">
                <c:v>18</c:v>
              </c:pt>
              <c:pt idx="4">
                <c:v>29</c:v>
              </c:pt>
            </c:numLit>
          </c:val>
          <c:extLst>
            <c:ext xmlns:c16="http://schemas.microsoft.com/office/drawing/2014/chart" uri="{C3380CC4-5D6E-409C-BE32-E72D297353CC}">
              <c16:uniqueId val="{00000000-0AD5-4FF0-8FBC-2EF982E0B38D}"/>
            </c:ext>
          </c:extLst>
        </c:ser>
        <c:ser>
          <c:idx val="1"/>
          <c:order val="1"/>
          <c:tx>
            <c:v>2019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52</c:v>
              </c:pt>
              <c:pt idx="1">
                <c:v>30</c:v>
              </c:pt>
              <c:pt idx="2">
                <c:v>13</c:v>
              </c:pt>
              <c:pt idx="3">
                <c:v>16</c:v>
              </c:pt>
              <c:pt idx="4">
                <c:v>33</c:v>
              </c:pt>
            </c:numLit>
          </c:val>
          <c:extLst>
            <c:ext xmlns:c16="http://schemas.microsoft.com/office/drawing/2014/chart" uri="{C3380CC4-5D6E-409C-BE32-E72D297353CC}">
              <c16:uniqueId val="{00000001-0AD5-4FF0-8FBC-2EF982E0B38D}"/>
            </c:ext>
          </c:extLst>
        </c:ser>
        <c:ser>
          <c:idx val="2"/>
          <c:order val="2"/>
          <c:tx>
            <c:v>2020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42</c:v>
              </c:pt>
              <c:pt idx="1">
                <c:v>27</c:v>
              </c:pt>
              <c:pt idx="2">
                <c:v>19</c:v>
              </c:pt>
              <c:pt idx="3">
                <c:v>12</c:v>
              </c:pt>
              <c:pt idx="4">
                <c:v>21</c:v>
              </c:pt>
            </c:numLit>
          </c:val>
          <c:extLst>
            <c:ext xmlns:c16="http://schemas.microsoft.com/office/drawing/2014/chart" uri="{C3380CC4-5D6E-409C-BE32-E72D297353CC}">
              <c16:uniqueId val="{00000002-0AD5-4FF0-8FBC-2EF982E0B38D}"/>
            </c:ext>
          </c:extLst>
        </c:ser>
        <c:ser>
          <c:idx val="3"/>
          <c:order val="3"/>
          <c:tx>
            <c:v>2021</c:v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24</c:v>
              </c:pt>
              <c:pt idx="1">
                <c:v>40</c:v>
              </c:pt>
              <c:pt idx="2">
                <c:v>25</c:v>
              </c:pt>
              <c:pt idx="3">
                <c:v>24</c:v>
              </c:pt>
              <c:pt idx="4">
                <c:v>54</c:v>
              </c:pt>
            </c:numLit>
          </c:val>
          <c:extLst>
            <c:ext xmlns:c16="http://schemas.microsoft.com/office/drawing/2014/chart" uri="{C3380CC4-5D6E-409C-BE32-E72D297353CC}">
              <c16:uniqueId val="{00000003-0AD5-4FF0-8FBC-2EF982E0B38D}"/>
            </c:ext>
          </c:extLst>
        </c:ser>
        <c:ser>
          <c:idx val="4"/>
          <c:order val="4"/>
          <c:tx>
            <c:v>2022</c:v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47</c:v>
              </c:pt>
              <c:pt idx="1">
                <c:v>43</c:v>
              </c:pt>
              <c:pt idx="2">
                <c:v>13</c:v>
              </c:pt>
              <c:pt idx="3">
                <c:v>13</c:v>
              </c:pt>
              <c:pt idx="4">
                <c:v>66</c:v>
              </c:pt>
            </c:numLit>
          </c:val>
          <c:extLst>
            <c:ext xmlns:c16="http://schemas.microsoft.com/office/drawing/2014/chart" uri="{C3380CC4-5D6E-409C-BE32-E72D297353CC}">
              <c16:uniqueId val="{00000004-0AD5-4FF0-8FBC-2EF982E0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26295704"/>
        <c:axId val="526297504"/>
        <c:axId val="0"/>
      </c:bar3DChart>
      <c:catAx>
        <c:axId val="526295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7504"/>
        <c:crosses val="autoZero"/>
        <c:auto val="1"/>
        <c:lblAlgn val="ctr"/>
        <c:lblOffset val="100"/>
        <c:noMultiLvlLbl val="0"/>
      </c:catAx>
      <c:valAx>
        <c:axId val="5262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5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M&amp;A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35</c:v>
              </c:pt>
              <c:pt idx="1">
                <c:v>32</c:v>
              </c:pt>
              <c:pt idx="2">
                <c:v>38</c:v>
              </c:pt>
              <c:pt idx="3">
                <c:v>46</c:v>
              </c:pt>
              <c:pt idx="4">
                <c:v>32</c:v>
              </c:pt>
              <c:pt idx="5">
                <c:v>36</c:v>
              </c:pt>
              <c:pt idx="6">
                <c:v>36</c:v>
              </c:pt>
              <c:pt idx="7">
                <c:v>40</c:v>
              </c:pt>
              <c:pt idx="8">
                <c:v>29</c:v>
              </c:pt>
              <c:pt idx="9">
                <c:v>12</c:v>
              </c:pt>
              <c:pt idx="10">
                <c:v>39</c:v>
              </c:pt>
              <c:pt idx="11">
                <c:v>41</c:v>
              </c:pt>
              <c:pt idx="12">
                <c:v>33</c:v>
              </c:pt>
              <c:pt idx="13">
                <c:v>36</c:v>
              </c:pt>
              <c:pt idx="14">
                <c:v>58</c:v>
              </c:pt>
              <c:pt idx="15">
                <c:v>40</c:v>
              </c:pt>
              <c:pt idx="16">
                <c:v>25</c:v>
              </c:pt>
              <c:pt idx="17">
                <c:v>47</c:v>
              </c:pt>
              <c:pt idx="18">
                <c:v>51</c:v>
              </c:pt>
              <c:pt idx="19">
                <c:v>59</c:v>
              </c:pt>
              <c:pt idx="20">
                <c:v>31</c:v>
              </c:pt>
            </c:numLit>
          </c:val>
          <c:extLst>
            <c:ext xmlns:c16="http://schemas.microsoft.com/office/drawing/2014/chart" uri="{C3380CC4-5D6E-409C-BE32-E72D297353CC}">
              <c16:uniqueId val="{00000000-ED05-45D3-8E2C-FAFDDECB971D}"/>
            </c:ext>
          </c:extLst>
        </c:ser>
        <c:ser>
          <c:idx val="1"/>
          <c:order val="1"/>
          <c:tx>
            <c:v>Devestiture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16</c:v>
              </c:pt>
              <c:pt idx="1">
                <c:v>12</c:v>
              </c:pt>
              <c:pt idx="2">
                <c:v>23</c:v>
              </c:pt>
              <c:pt idx="3">
                <c:v>12</c:v>
              </c:pt>
              <c:pt idx="4">
                <c:v>9</c:v>
              </c:pt>
              <c:pt idx="5">
                <c:v>12</c:v>
              </c:pt>
              <c:pt idx="6">
                <c:v>9</c:v>
              </c:pt>
              <c:pt idx="7">
                <c:v>20</c:v>
              </c:pt>
              <c:pt idx="8">
                <c:v>15</c:v>
              </c:pt>
              <c:pt idx="9">
                <c:v>5</c:v>
              </c:pt>
              <c:pt idx="10">
                <c:v>14</c:v>
              </c:pt>
              <c:pt idx="11">
                <c:v>15</c:v>
              </c:pt>
              <c:pt idx="12">
                <c:v>13</c:v>
              </c:pt>
              <c:pt idx="13">
                <c:v>20</c:v>
              </c:pt>
              <c:pt idx="14">
                <c:v>19</c:v>
              </c:pt>
              <c:pt idx="15">
                <c:v>21</c:v>
              </c:pt>
              <c:pt idx="16">
                <c:v>12</c:v>
              </c:pt>
              <c:pt idx="17">
                <c:v>18</c:v>
              </c:pt>
              <c:pt idx="18">
                <c:v>13</c:v>
              </c:pt>
              <c:pt idx="19">
                <c:v>14</c:v>
              </c:pt>
              <c:pt idx="20">
                <c:v>15</c:v>
              </c:pt>
            </c:numLit>
          </c:val>
          <c:extLst>
            <c:ext xmlns:c16="http://schemas.microsoft.com/office/drawing/2014/chart" uri="{C3380CC4-5D6E-409C-BE32-E72D297353CC}">
              <c16:uniqueId val="{00000001-ED05-45D3-8E2C-FAFDDECB9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6049680"/>
        <c:axId val="886044280"/>
      </c:barChart>
      <c:catAx>
        <c:axId val="88604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4280"/>
        <c:crosses val="autoZero"/>
        <c:auto val="1"/>
        <c:lblAlgn val="ctr"/>
        <c:lblOffset val="100"/>
        <c:noMultiLvlLbl val="0"/>
      </c:catAx>
      <c:valAx>
        <c:axId val="88604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원데이 챌린지 - 실습파일.xlsx]피벗보고서#1!피벗 테이블1</c:name>
    <c:fmtId val="3"/>
  </c:pivotSource>
  <c:chart>
    <c:autoTitleDeleted val="0"/>
    <c:pivotFmts>
      <c:pivotFmt>
        <c:idx val="0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'피벗보고서#1'!$D$13:$D$14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B0-487E-92E4-5CB033CFCE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99975663"/>
        <c:axId val="99973263"/>
      </c:barChart>
      <c:barChart>
        <c:barDir val="col"/>
        <c:grouping val="clustered"/>
        <c:varyColors val="0"/>
        <c:ser>
          <c:idx val="0"/>
          <c:order val="0"/>
          <c:tx>
            <c:strRef>
              <c:f>'피벗보고서#1'!$C$13:$C$14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B0-487E-92E4-5CB033CFCE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axId val="1323302751"/>
        <c:axId val="1323277311"/>
      </c:barChart>
      <c:catAx>
        <c:axId val="99975663"/>
        <c:scaling>
          <c:orientation val="minMax"/>
        </c:scaling>
        <c:delete val="0"/>
        <c:axPos val="b"/>
        <c:minorGridlines>
          <c:spPr>
            <a:ln w="9525" cap="flat" cmpd="sng" algn="ctr">
              <a:noFill/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9973263"/>
        <c:crosses val="autoZero"/>
        <c:auto val="1"/>
        <c:lblAlgn val="ctr"/>
        <c:lblOffset val="100"/>
        <c:noMultiLvlLbl val="0"/>
      </c:catAx>
      <c:valAx>
        <c:axId val="99973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9975663"/>
        <c:crosses val="autoZero"/>
        <c:crossBetween val="between"/>
      </c:valAx>
      <c:valAx>
        <c:axId val="1323277311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323302751"/>
        <c:crosses val="max"/>
        <c:crossBetween val="between"/>
      </c:valAx>
      <c:catAx>
        <c:axId val="13233027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2327731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3582508338186248"/>
          <c:y val="2.7834630151917904E-2"/>
          <c:w val="0.25070824814302262"/>
          <c:h val="7.82854452280595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>
                <a:solidFill>
                  <a:schemeClr val="tx1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1-15EF-4F56-AAA0-405E7BF04686}"/>
              </c:ext>
            </c:extLst>
          </c:dPt>
          <c:dPt>
            <c:idx val="1"/>
            <c:invertIfNegative val="0"/>
            <c:bubble3D val="0"/>
            <c:spPr>
              <a:solidFill>
                <a:srgbClr val="00339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5EF-4F56-AAA0-405E7BF04686}"/>
              </c:ext>
            </c:extLst>
          </c:dPt>
          <c:dPt>
            <c:idx val="2"/>
            <c:invertIfNegative val="0"/>
            <c:bubble3D val="0"/>
            <c:spPr>
              <a:solidFill>
                <a:srgbClr val="00339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5EF-4F56-AAA0-405E7BF04686}"/>
              </c:ext>
            </c:extLst>
          </c:dPt>
          <c:dPt>
            <c:idx val="3"/>
            <c:invertIfNegative val="0"/>
            <c:bubble3D val="0"/>
            <c:spPr>
              <a:solidFill>
                <a:srgbClr val="3333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5EF-4F56-AAA0-405E7BF04686}"/>
              </c:ext>
            </c:extLst>
          </c:dPt>
          <c:dPt>
            <c:idx val="4"/>
            <c:invertIfNegative val="0"/>
            <c:bubble3D val="0"/>
            <c:spPr>
              <a:solidFill>
                <a:srgbClr val="3333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15EF-4F56-AAA0-405E7BF04686}"/>
              </c:ext>
            </c:extLst>
          </c:dPt>
          <c:dPt>
            <c:idx val="5"/>
            <c:invertIfNegative val="0"/>
            <c:bubble3D val="0"/>
            <c:spPr>
              <a:solidFill>
                <a:srgbClr val="3333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15EF-4F56-AAA0-405E7BF04686}"/>
              </c:ext>
            </c:extLst>
          </c:dPt>
          <c:dPt>
            <c:idx val="6"/>
            <c:invertIfNegative val="0"/>
            <c:bubble3D val="0"/>
            <c:spPr>
              <a:solidFill>
                <a:srgbClr val="0E95D8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15EF-4F56-AAA0-405E7BF04686}"/>
              </c:ext>
            </c:extLst>
          </c:dPt>
          <c:dPt>
            <c:idx val="7"/>
            <c:invertIfNegative val="0"/>
            <c:bubble3D val="0"/>
            <c:spPr>
              <a:solidFill>
                <a:srgbClr val="0E95D8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15EF-4F56-AAA0-405E7BF04686}"/>
              </c:ext>
            </c:extLst>
          </c:dPt>
          <c:dPt>
            <c:idx val="8"/>
            <c:invertIfNegative val="0"/>
            <c:bubble3D val="0"/>
            <c:spPr>
              <a:solidFill>
                <a:srgbClr val="0E95D8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15EF-4F56-AAA0-405E7BF04686}"/>
              </c:ext>
            </c:extLst>
          </c:dPt>
          <c:dPt>
            <c:idx val="9"/>
            <c:invertIfNegative val="0"/>
            <c:bubble3D val="0"/>
            <c:spPr>
              <a:solidFill>
                <a:srgbClr val="0E95D8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15EF-4F56-AAA0-405E7BF046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15EF-4F56-AAA0-405E7BF046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'피벗보고서#1'!$T$14:$T$23</c:f>
                <c:numCache>
                  <c:formatCode>General</c:formatCode>
                  <c:ptCount val="10"/>
                  <c:pt idx="0">
                    <c:v>20.599999999999994</c:v>
                  </c:pt>
                  <c:pt idx="1">
                    <c:v>39.122222222222206</c:v>
                  </c:pt>
                  <c:pt idx="2">
                    <c:v>39.644444444444417</c:v>
                  </c:pt>
                  <c:pt idx="3">
                    <c:v>44.166666666666629</c:v>
                  </c:pt>
                  <c:pt idx="4">
                    <c:v>36.68888888888884</c:v>
                  </c:pt>
                  <c:pt idx="5">
                    <c:v>44.211111111111052</c:v>
                  </c:pt>
                  <c:pt idx="6">
                    <c:v>43.733333333333277</c:v>
                  </c:pt>
                  <c:pt idx="7">
                    <c:v>28.255555555555503</c:v>
                  </c:pt>
                  <c:pt idx="8">
                    <c:v>24.777777777777729</c:v>
                  </c:pt>
                  <c:pt idx="9">
                    <c:v>10.299999999999955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2700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'피벗보고서#1'!$Q$14:$Q$23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15EF-4F56-AAA0-405E7BF046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380157391"/>
        <c:axId val="380167471"/>
      </c:barChart>
      <c:lineChart>
        <c:grouping val="standard"/>
        <c:varyColors val="0"/>
        <c:ser>
          <c:idx val="1"/>
          <c:order val="1"/>
          <c:tx>
            <c:strRef>
              <c:f>'피벗보고서#1'!$S$13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8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6C50E0BC-D89A-4DE1-87F6-12E9DE2F4F43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15EF-4F56-AAA0-405E7BF0468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38C34F3-98DD-44F9-9934-D580BFC645E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15EF-4F56-AAA0-405E7BF0468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97B7855-993C-42CE-8F8B-0F12C57A3CD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15EF-4F56-AAA0-405E7BF0468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7B5ABA3-DDD4-4D46-B99E-E99E225E872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15EF-4F56-AAA0-405E7BF0468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E2ADBA-1AF1-4D24-8EA7-22BB6BCD7ED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15EF-4F56-AAA0-405E7BF0468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63CC77B-E83D-4F12-A25B-9818062E51F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15EF-4F56-AAA0-405E7BF0468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034CCBF-2222-49BF-B8FA-0A0366A13CD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15EF-4F56-AAA0-405E7BF0468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2527FE5-6642-4979-A1F3-E1D8625FAD6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15EF-4F56-AAA0-405E7BF0468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1CE95FCB-770E-445C-9109-A044ABC55D3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15EF-4F56-AAA0-405E7BF0468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9C7417A-73AC-4C7D-B4A3-9B7B8630B4E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15EF-4F56-AAA0-405E7BF046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서울남산 장체 M" panose="02020503020101020101" pitchFamily="18" charset="-127"/>
                    <a:ea typeface="서울남산 장체 M" panose="02020503020101020101" pitchFamily="18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'피벗보고서#1'!$Q$14:$Q$23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'피벗보고서#1'!$S$14:$S$23</c:f>
              <c:numCache>
                <c:formatCode>General</c:formatCode>
                <c:ptCount val="10"/>
                <c:pt idx="0">
                  <c:v>226.6</c:v>
                </c:pt>
                <c:pt idx="1">
                  <c:v>208.12222222222221</c:v>
                </c:pt>
                <c:pt idx="2">
                  <c:v>189.64444444444442</c:v>
                </c:pt>
                <c:pt idx="3">
                  <c:v>171.16666666666663</c:v>
                </c:pt>
                <c:pt idx="4">
                  <c:v>152.68888888888884</c:v>
                </c:pt>
                <c:pt idx="5">
                  <c:v>134.21111111111105</c:v>
                </c:pt>
                <c:pt idx="6">
                  <c:v>115.73333333333328</c:v>
                </c:pt>
                <c:pt idx="7">
                  <c:v>97.255555555555503</c:v>
                </c:pt>
                <c:pt idx="8">
                  <c:v>78.777777777777729</c:v>
                </c:pt>
                <c:pt idx="9">
                  <c:v>60.299999999999955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'피벗보고서#1'!$Q$14:$Q$23</c15:f>
                <c15:dlblRangeCache>
                  <c:ptCount val="10"/>
                  <c:pt idx="0">
                    <c:v>비용 시너지</c:v>
                  </c:pt>
                  <c:pt idx="1">
                    <c:v>시장 확장</c:v>
                  </c:pt>
                  <c:pt idx="2">
                    <c:v>인재 및 전문성 획득</c:v>
                  </c:pt>
                  <c:pt idx="3">
                    <c:v>수직 통합</c:v>
                  </c:pt>
                  <c:pt idx="4">
                    <c:v>기술 획득</c:v>
                  </c:pt>
                  <c:pt idx="5">
                    <c:v>수익 시너지</c:v>
                  </c:pt>
                  <c:pt idx="6">
                    <c:v>경쟁 업체 제거</c:v>
                  </c:pt>
                  <c:pt idx="7">
                    <c:v>제품 다양화</c:v>
                  </c:pt>
                  <c:pt idx="8">
                    <c:v>재무지표 개선</c:v>
                  </c:pt>
                  <c:pt idx="9">
                    <c:v>전략적 개편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15EF-4F56-AAA0-405E7BF046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0157391"/>
        <c:axId val="380167471"/>
      </c:lineChart>
      <c:catAx>
        <c:axId val="38015739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80167471"/>
        <c:crosses val="autoZero"/>
        <c:auto val="1"/>
        <c:lblAlgn val="ctr"/>
        <c:lblOffset val="100"/>
        <c:noMultiLvlLbl val="0"/>
      </c:catAx>
      <c:valAx>
        <c:axId val="38016747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80157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원데이 챌린지 - 실습파일.xlsx]피벗보고서#1!국가별연도현황</c:name>
    <c:fmtId val="8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31B6AC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31B6AC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31B6AC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'피벗보고서#1'!$AD$13:$AD$14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'피벗보고서#1'!$AD$15:$AD$19</c:f>
              <c:numCache>
                <c:formatCode>General</c:formatCode>
                <c:ptCount val="5"/>
                <c:pt idx="0">
                  <c:v>59</c:v>
                </c:pt>
                <c:pt idx="1">
                  <c:v>23</c:v>
                </c:pt>
                <c:pt idx="2">
                  <c:v>35</c:v>
                </c:pt>
                <c:pt idx="3">
                  <c:v>45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69-40F1-A3A7-81F169EB87DE}"/>
            </c:ext>
          </c:extLst>
        </c:ser>
        <c:ser>
          <c:idx val="1"/>
          <c:order val="1"/>
          <c:tx>
            <c:strRef>
              <c:f>'피벗보고서#1'!$AE$13:$AE$14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31B6AC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'피벗보고서#1'!$AE$15:$AE$19</c:f>
              <c:numCache>
                <c:formatCode>General</c:formatCode>
                <c:ptCount val="5"/>
                <c:pt idx="0">
                  <c:v>47</c:v>
                </c:pt>
                <c:pt idx="1">
                  <c:v>24</c:v>
                </c:pt>
                <c:pt idx="2">
                  <c:v>20</c:v>
                </c:pt>
                <c:pt idx="3">
                  <c:v>39</c:v>
                </c:pt>
                <c:pt idx="4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69-40F1-A3A7-81F169EB87DE}"/>
            </c:ext>
          </c:extLst>
        </c:ser>
        <c:ser>
          <c:idx val="2"/>
          <c:order val="2"/>
          <c:tx>
            <c:strRef>
              <c:f>'피벗보고서#1'!$AF$13:$AF$14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'피벗보고서#1'!$AF$15:$AF$19</c:f>
              <c:numCache>
                <c:formatCode>General</c:formatCode>
                <c:ptCount val="5"/>
                <c:pt idx="0">
                  <c:v>37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69-40F1-A3A7-81F169EB87DE}"/>
            </c:ext>
          </c:extLst>
        </c:ser>
        <c:ser>
          <c:idx val="3"/>
          <c:order val="3"/>
          <c:tx>
            <c:strRef>
              <c:f>'피벗보고서#1'!$AG$13:$AG$14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'피벗보고서#1'!$AG$15:$AG$19</c:f>
              <c:numCache>
                <c:formatCode>General</c:formatCode>
                <c:ptCount val="5"/>
                <c:pt idx="0">
                  <c:v>58</c:v>
                </c:pt>
                <c:pt idx="1">
                  <c:v>34</c:v>
                </c:pt>
                <c:pt idx="2">
                  <c:v>36</c:v>
                </c:pt>
                <c:pt idx="3">
                  <c:v>70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9-40F1-A3A7-81F169EB87DE}"/>
            </c:ext>
          </c:extLst>
        </c:ser>
        <c:ser>
          <c:idx val="4"/>
          <c:order val="4"/>
          <c:tx>
            <c:strRef>
              <c:f>'피벗보고서#1'!$AH$13:$AH$14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'피벗보고서#1'!$AH$15:$AH$19</c:f>
              <c:numCache>
                <c:formatCode>General</c:formatCode>
                <c:ptCount val="5"/>
                <c:pt idx="0">
                  <c:v>56</c:v>
                </c:pt>
                <c:pt idx="1">
                  <c:v>17</c:v>
                </c:pt>
                <c:pt idx="2">
                  <c:v>24</c:v>
                </c:pt>
                <c:pt idx="3">
                  <c:v>75</c:v>
                </c:pt>
                <c:pt idx="4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369-40F1-A3A7-81F169EB87D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73574527"/>
        <c:axId val="473575967"/>
      </c:barChart>
      <c:catAx>
        <c:axId val="4735745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73575967"/>
        <c:crosses val="autoZero"/>
        <c:auto val="1"/>
        <c:lblAlgn val="ctr"/>
        <c:lblOffset val="100"/>
        <c:noMultiLvlLbl val="0"/>
      </c:catAx>
      <c:valAx>
        <c:axId val="47357596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7357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631517935258096"/>
          <c:y val="3.6167614464858583E-2"/>
          <c:w val="0.11701815398075238"/>
          <c:h val="0.390627734033245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'피벗보고서#1'!$AZ$16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rgbClr val="0FA4EF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'피벗보고서#1'!$AZ$17:$AZ$36</c:f>
              <c:numCache>
                <c:formatCode>General</c:formatCode>
                <c:ptCount val="20"/>
                <c:pt idx="0">
                  <c:v>9</c:v>
                </c:pt>
                <c:pt idx="1">
                  <c:v>11</c:v>
                </c:pt>
                <c:pt idx="2">
                  <c:v>20</c:v>
                </c:pt>
                <c:pt idx="3">
                  <c:v>19</c:v>
                </c:pt>
                <c:pt idx="4">
                  <c:v>6</c:v>
                </c:pt>
                <c:pt idx="5">
                  <c:v>13</c:v>
                </c:pt>
                <c:pt idx="6">
                  <c:v>13</c:v>
                </c:pt>
                <c:pt idx="7">
                  <c:v>15</c:v>
                </c:pt>
                <c:pt idx="8">
                  <c:v>12</c:v>
                </c:pt>
                <c:pt idx="9">
                  <c:v>1</c:v>
                </c:pt>
                <c:pt idx="10">
                  <c:v>7</c:v>
                </c:pt>
                <c:pt idx="11">
                  <c:v>17</c:v>
                </c:pt>
                <c:pt idx="12">
                  <c:v>12</c:v>
                </c:pt>
                <c:pt idx="13">
                  <c:v>13</c:v>
                </c:pt>
                <c:pt idx="14">
                  <c:v>19</c:v>
                </c:pt>
                <c:pt idx="15">
                  <c:v>14</c:v>
                </c:pt>
                <c:pt idx="16">
                  <c:v>13</c:v>
                </c:pt>
                <c:pt idx="17">
                  <c:v>13</c:v>
                </c:pt>
                <c:pt idx="18">
                  <c:v>14</c:v>
                </c:pt>
                <c:pt idx="19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75-4690-9236-D8A154E52837}"/>
            </c:ext>
          </c:extLst>
        </c:ser>
        <c:ser>
          <c:idx val="1"/>
          <c:order val="1"/>
          <c:tx>
            <c:strRef>
              <c:f>'피벗보고서#1'!$BA$16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31B6AC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'피벗보고서#1'!$BA$17:$BA$36</c:f>
              <c:numCache>
                <c:formatCode>General</c:formatCode>
                <c:ptCount val="20"/>
                <c:pt idx="0">
                  <c:v>3</c:v>
                </c:pt>
                <c:pt idx="1">
                  <c:v>6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5</c:v>
                </c:pt>
                <c:pt idx="6">
                  <c:v>4</c:v>
                </c:pt>
                <c:pt idx="7">
                  <c:v>7</c:v>
                </c:pt>
                <c:pt idx="8">
                  <c:v>7</c:v>
                </c:pt>
                <c:pt idx="9">
                  <c:v>4</c:v>
                </c:pt>
                <c:pt idx="10">
                  <c:v>3</c:v>
                </c:pt>
                <c:pt idx="11">
                  <c:v>6</c:v>
                </c:pt>
                <c:pt idx="12">
                  <c:v>7</c:v>
                </c:pt>
                <c:pt idx="13">
                  <c:v>13</c:v>
                </c:pt>
                <c:pt idx="14">
                  <c:v>6</c:v>
                </c:pt>
                <c:pt idx="15">
                  <c:v>8</c:v>
                </c:pt>
                <c:pt idx="16">
                  <c:v>2</c:v>
                </c:pt>
                <c:pt idx="17">
                  <c:v>3</c:v>
                </c:pt>
                <c:pt idx="18">
                  <c:v>5</c:v>
                </c:pt>
                <c:pt idx="1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75-4690-9236-D8A154E52837}"/>
            </c:ext>
          </c:extLst>
        </c:ser>
        <c:ser>
          <c:idx val="2"/>
          <c:order val="2"/>
          <c:tx>
            <c:strRef>
              <c:f>'피벗보고서#1'!$BB$16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'피벗보고서#1'!$BB$17:$BB$36</c:f>
              <c:numCache>
                <c:formatCode>General</c:formatCode>
                <c:ptCount val="20"/>
                <c:pt idx="0">
                  <c:v>9</c:v>
                </c:pt>
                <c:pt idx="1">
                  <c:v>8</c:v>
                </c:pt>
                <c:pt idx="2">
                  <c:v>9</c:v>
                </c:pt>
                <c:pt idx="3">
                  <c:v>9</c:v>
                </c:pt>
                <c:pt idx="4">
                  <c:v>1</c:v>
                </c:pt>
                <c:pt idx="5">
                  <c:v>8</c:v>
                </c:pt>
                <c:pt idx="6">
                  <c:v>5</c:v>
                </c:pt>
                <c:pt idx="7">
                  <c:v>6</c:v>
                </c:pt>
                <c:pt idx="8">
                  <c:v>3</c:v>
                </c:pt>
                <c:pt idx="9">
                  <c:v>1</c:v>
                </c:pt>
                <c:pt idx="10">
                  <c:v>11</c:v>
                </c:pt>
                <c:pt idx="11">
                  <c:v>10</c:v>
                </c:pt>
                <c:pt idx="12">
                  <c:v>9</c:v>
                </c:pt>
                <c:pt idx="13">
                  <c:v>13</c:v>
                </c:pt>
                <c:pt idx="14">
                  <c:v>9</c:v>
                </c:pt>
                <c:pt idx="15">
                  <c:v>5</c:v>
                </c:pt>
                <c:pt idx="16">
                  <c:v>0</c:v>
                </c:pt>
                <c:pt idx="17">
                  <c:v>10</c:v>
                </c:pt>
                <c:pt idx="18">
                  <c:v>4</c:v>
                </c:pt>
                <c:pt idx="1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75-4690-9236-D8A154E52837}"/>
            </c:ext>
          </c:extLst>
        </c:ser>
        <c:ser>
          <c:idx val="3"/>
          <c:order val="3"/>
          <c:tx>
            <c:strRef>
              <c:f>'피벗보고서#1'!$BC$16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3333FF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'피벗보고서#1'!$BC$17:$BC$36</c:f>
              <c:numCache>
                <c:formatCode>General</c:formatCode>
                <c:ptCount val="20"/>
                <c:pt idx="0">
                  <c:v>13</c:v>
                </c:pt>
                <c:pt idx="1">
                  <c:v>10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6</c:v>
                </c:pt>
                <c:pt idx="6">
                  <c:v>7</c:v>
                </c:pt>
                <c:pt idx="7">
                  <c:v>15</c:v>
                </c:pt>
                <c:pt idx="8">
                  <c:v>9</c:v>
                </c:pt>
                <c:pt idx="9">
                  <c:v>2</c:v>
                </c:pt>
                <c:pt idx="10">
                  <c:v>11</c:v>
                </c:pt>
                <c:pt idx="11">
                  <c:v>8</c:v>
                </c:pt>
                <c:pt idx="12">
                  <c:v>4</c:v>
                </c:pt>
                <c:pt idx="13">
                  <c:v>13</c:v>
                </c:pt>
                <c:pt idx="14">
                  <c:v>30</c:v>
                </c:pt>
                <c:pt idx="15">
                  <c:v>23</c:v>
                </c:pt>
                <c:pt idx="16">
                  <c:v>10</c:v>
                </c:pt>
                <c:pt idx="17">
                  <c:v>23</c:v>
                </c:pt>
                <c:pt idx="18">
                  <c:v>18</c:v>
                </c:pt>
                <c:pt idx="19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75-4690-9236-D8A154E52837}"/>
            </c:ext>
          </c:extLst>
        </c:ser>
        <c:ser>
          <c:idx val="4"/>
          <c:order val="4"/>
          <c:tx>
            <c:strRef>
              <c:f>'피벗보고서#1'!$BD$16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'피벗보고서#1'!$BD$17:$BD$36</c:f>
              <c:numCache>
                <c:formatCode>General</c:formatCode>
                <c:ptCount val="20"/>
                <c:pt idx="0">
                  <c:v>17</c:v>
                </c:pt>
                <c:pt idx="1">
                  <c:v>9</c:v>
                </c:pt>
                <c:pt idx="2">
                  <c:v>14</c:v>
                </c:pt>
                <c:pt idx="3">
                  <c:v>12</c:v>
                </c:pt>
                <c:pt idx="4">
                  <c:v>15</c:v>
                </c:pt>
                <c:pt idx="5">
                  <c:v>16</c:v>
                </c:pt>
                <c:pt idx="6">
                  <c:v>16</c:v>
                </c:pt>
                <c:pt idx="7">
                  <c:v>17</c:v>
                </c:pt>
                <c:pt idx="8">
                  <c:v>13</c:v>
                </c:pt>
                <c:pt idx="9">
                  <c:v>9</c:v>
                </c:pt>
                <c:pt idx="10">
                  <c:v>21</c:v>
                </c:pt>
                <c:pt idx="11">
                  <c:v>15</c:v>
                </c:pt>
                <c:pt idx="12">
                  <c:v>14</c:v>
                </c:pt>
                <c:pt idx="13">
                  <c:v>4</c:v>
                </c:pt>
                <c:pt idx="14">
                  <c:v>13</c:v>
                </c:pt>
                <c:pt idx="15">
                  <c:v>11</c:v>
                </c:pt>
                <c:pt idx="16">
                  <c:v>12</c:v>
                </c:pt>
                <c:pt idx="17">
                  <c:v>16</c:v>
                </c:pt>
                <c:pt idx="18">
                  <c:v>23</c:v>
                </c:pt>
                <c:pt idx="19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75-4690-9236-D8A154E528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564197055"/>
        <c:axId val="564182655"/>
      </c:barChart>
      <c:lineChart>
        <c:grouping val="standard"/>
        <c:varyColors val="0"/>
        <c:ser>
          <c:idx val="5"/>
          <c:order val="5"/>
          <c:tx>
            <c:strRef>
              <c:f>'피벗보고서#1'!$BE$16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서울남산 장체 L" panose="02020503020101020101" pitchFamily="18" charset="-127"/>
                    <a:ea typeface="서울남산 장체 L" panose="02020503020101020101" pitchFamily="18" charset="-127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'피벗보고서#1'!$BE$17:$BE$36</c:f>
              <c:numCache>
                <c:formatCode>General</c:formatCode>
                <c:ptCount val="20"/>
                <c:pt idx="0">
                  <c:v>51</c:v>
                </c:pt>
                <c:pt idx="1">
                  <c:v>44</c:v>
                </c:pt>
                <c:pt idx="2">
                  <c:v>61</c:v>
                </c:pt>
                <c:pt idx="3">
                  <c:v>58</c:v>
                </c:pt>
                <c:pt idx="4">
                  <c:v>41</c:v>
                </c:pt>
                <c:pt idx="5">
                  <c:v>48</c:v>
                </c:pt>
                <c:pt idx="6">
                  <c:v>45</c:v>
                </c:pt>
                <c:pt idx="7">
                  <c:v>60</c:v>
                </c:pt>
                <c:pt idx="8">
                  <c:v>44</c:v>
                </c:pt>
                <c:pt idx="9">
                  <c:v>17</c:v>
                </c:pt>
                <c:pt idx="10">
                  <c:v>53</c:v>
                </c:pt>
                <c:pt idx="11">
                  <c:v>56</c:v>
                </c:pt>
                <c:pt idx="12">
                  <c:v>46</c:v>
                </c:pt>
                <c:pt idx="13">
                  <c:v>56</c:v>
                </c:pt>
                <c:pt idx="14">
                  <c:v>77</c:v>
                </c:pt>
                <c:pt idx="15">
                  <c:v>61</c:v>
                </c:pt>
                <c:pt idx="16">
                  <c:v>37</c:v>
                </c:pt>
                <c:pt idx="17">
                  <c:v>65</c:v>
                </c:pt>
                <c:pt idx="18">
                  <c:v>64</c:v>
                </c:pt>
                <c:pt idx="19">
                  <c:v>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475-4690-9236-D8A154E528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197055"/>
        <c:axId val="564182655"/>
      </c:lineChart>
      <c:catAx>
        <c:axId val="564197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4182655"/>
        <c:crosses val="autoZero"/>
        <c:auto val="1"/>
        <c:lblAlgn val="ctr"/>
        <c:lblOffset val="100"/>
        <c:noMultiLvlLbl val="0"/>
      </c:catAx>
      <c:valAx>
        <c:axId val="56418265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4197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r"/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'피벗보고서#2'!$F$17:$F$26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90-4197-BA3D-E468B54ED5CE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'피벗보고서#2'!$E$17:$E$26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90-4197-BA3D-E468B54ED5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7077088"/>
        <c:axId val="1197072288"/>
      </c:barChart>
      <c:catAx>
        <c:axId val="119707708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197072288"/>
        <c:crosses val="autoZero"/>
        <c:auto val="1"/>
        <c:lblAlgn val="ctr"/>
        <c:lblOffset val="100"/>
        <c:noMultiLvlLbl val="0"/>
      </c:catAx>
      <c:valAx>
        <c:axId val="1197072288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1197077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'피벗보고서#2'!$Q$16</c:f>
              <c:strCache>
                <c:ptCount val="1"/>
                <c:pt idx="0">
                  <c:v>Manufacturing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F85-4326-8DC7-5770F26F29BD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F85-4326-8DC7-5770F26F29BD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F85-4326-8DC7-5770F26F29B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F0AF4E6A-6D0B-44A5-A98A-2A55852A9D8D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F85-4326-8DC7-5770F26F29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9F76D43-A53D-4458-8F36-337088F86C0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AF85-4326-8DC7-5770F26F29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440F222-0A64-4517-A799-422996E9CE3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F85-4326-8DC7-5770F26F29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'피벗보고서#2'!$R$16:$T$16</c:f>
              <c:numCache>
                <c:formatCode>General</c:formatCode>
                <c:ptCount val="3"/>
                <c:pt idx="0" formatCode="#,##0">
                  <c:v>377107</c:v>
                </c:pt>
                <c:pt idx="1">
                  <c:v>59005.450000000004</c:v>
                </c:pt>
                <c:pt idx="2">
                  <c:v>1275045.5999999999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'피벗보고서#2'!$V$16:$X$16</c15:f>
                <c15:dlblRangeCache>
                  <c:ptCount val="3"/>
                  <c:pt idx="1">
                    <c:v>377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AF85-4326-8DC7-5770F26F29BD}"/>
            </c:ext>
          </c:extLst>
        </c:ser>
        <c:ser>
          <c:idx val="1"/>
          <c:order val="1"/>
          <c:tx>
            <c:strRef>
              <c:f>'피벗보고서#2'!$Q$17</c:f>
              <c:strCache>
                <c:ptCount val="1"/>
                <c:pt idx="0">
                  <c:v>Technology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AF85-4326-8DC7-5770F26F29BD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AF85-4326-8DC7-5770F26F29BD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AF85-4326-8DC7-5770F26F29B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705D199C-9B05-4713-A360-C6D739B6E7F6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F85-4326-8DC7-5770F26F29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D124CE4-C9CD-4C78-A9BA-741073410DC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AF85-4326-8DC7-5770F26F29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EFC04CB-6093-4698-B73A-522C4DA68D1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AF85-4326-8DC7-5770F26F29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'피벗보고서#2'!$R$17:$T$17</c:f>
              <c:numCache>
                <c:formatCode>General</c:formatCode>
                <c:ptCount val="3"/>
                <c:pt idx="0">
                  <c:v>387773</c:v>
                </c:pt>
                <c:pt idx="1">
                  <c:v>59005.450000000004</c:v>
                </c:pt>
                <c:pt idx="2">
                  <c:v>1264379.5999999999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'피벗보고서#2'!$V$17:$X$17</c15:f>
                <c15:dlblRangeCache>
                  <c:ptCount val="3"/>
                  <c:pt idx="1">
                    <c:v>388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AF85-4326-8DC7-5770F26F29BD}"/>
            </c:ext>
          </c:extLst>
        </c:ser>
        <c:ser>
          <c:idx val="2"/>
          <c:order val="2"/>
          <c:tx>
            <c:strRef>
              <c:f>'피벗보고서#2'!$Q$18</c:f>
              <c:strCache>
                <c:ptCount val="1"/>
                <c:pt idx="0">
                  <c:v>Finance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F85-4326-8DC7-5770F26F29BD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F85-4326-8DC7-5770F26F29BD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F85-4326-8DC7-5770F26F29B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89E6CD4-4D7F-403B-AC7D-4649C9977627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AF85-4326-8DC7-5770F26F29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AA53258-583E-46B1-8292-0181D2333DA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AF85-4326-8DC7-5770F26F29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8E8F1C3-DDFB-4B09-AD6A-0D83A1ED25B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AF85-4326-8DC7-5770F26F29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'피벗보고서#2'!$R$18:$T$18</c:f>
              <c:numCache>
                <c:formatCode>General</c:formatCode>
                <c:ptCount val="3"/>
                <c:pt idx="0">
                  <c:v>388925</c:v>
                </c:pt>
                <c:pt idx="1">
                  <c:v>59005.450000000004</c:v>
                </c:pt>
                <c:pt idx="2">
                  <c:v>1263227.5999999999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'피벗보고서#2'!$V$18:$X$18</c15:f>
                <c15:dlblRangeCache>
                  <c:ptCount val="3"/>
                  <c:pt idx="1">
                    <c:v>389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AF85-4326-8DC7-5770F26F29BD}"/>
            </c:ext>
          </c:extLst>
        </c:ser>
        <c:ser>
          <c:idx val="3"/>
          <c:order val="3"/>
          <c:tx>
            <c:strRef>
              <c:f>'피벗보고서#2'!$Q$19</c:f>
              <c:strCache>
                <c:ptCount val="1"/>
                <c:pt idx="0">
                  <c:v>Mining Equipment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AF85-4326-8DC7-5770F26F29BD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AF85-4326-8DC7-5770F26F29BD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AF85-4326-8DC7-5770F26F29B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77DA46FF-967D-4BB3-8036-C27216B3FD9A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AF85-4326-8DC7-5770F26F29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B460FD4-5E12-49E2-8696-0F828232D2C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AF85-4326-8DC7-5770F26F29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069E264-9F80-446A-A19B-F64FA320583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AF85-4326-8DC7-5770F26F29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'피벗보고서#2'!$R$19:$T$19</c:f>
              <c:numCache>
                <c:formatCode>General</c:formatCode>
                <c:ptCount val="3"/>
                <c:pt idx="0">
                  <c:v>959528</c:v>
                </c:pt>
                <c:pt idx="1">
                  <c:v>59005.450000000004</c:v>
                </c:pt>
                <c:pt idx="2">
                  <c:v>692624.59999999986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'피벗보고서#2'!$V$19:$X$19</c15:f>
                <c15:dlblRangeCache>
                  <c:ptCount val="3"/>
                  <c:pt idx="1">
                    <c:v>960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AF85-4326-8DC7-5770F26F29BD}"/>
            </c:ext>
          </c:extLst>
        </c:ser>
        <c:ser>
          <c:idx val="4"/>
          <c:order val="4"/>
          <c:tx>
            <c:strRef>
              <c:f>'피벗보고서#2'!$Q$20</c:f>
              <c:strCache>
                <c:ptCount val="1"/>
                <c:pt idx="0">
                  <c:v>Industrial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F85-4326-8DC7-5770F26F29BD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F85-4326-8DC7-5770F26F29BD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F85-4326-8DC7-5770F26F29B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5DC9A1C4-913C-45FE-80B8-7F7140169F43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AF85-4326-8DC7-5770F26F29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B895E85-532D-4106-9C8B-8BF3303AD1D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AF85-4326-8DC7-5770F26F29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B6FDD8C-AA2B-4804-93AA-3A50BDB6E90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AF85-4326-8DC7-5770F26F29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'피벗보고서#2'!$R$20:$T$20</c:f>
              <c:numCache>
                <c:formatCode>General</c:formatCode>
                <c:ptCount val="3"/>
                <c:pt idx="0">
                  <c:v>1145621</c:v>
                </c:pt>
                <c:pt idx="1">
                  <c:v>59005.450000000004</c:v>
                </c:pt>
                <c:pt idx="2">
                  <c:v>506531.59999999986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'피벗보고서#2'!$V$20:$X$20</c15:f>
                <c15:dlblRangeCache>
                  <c:ptCount val="3"/>
                  <c:pt idx="1">
                    <c:v>1,146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2-AF85-4326-8DC7-5770F26F29BD}"/>
            </c:ext>
          </c:extLst>
        </c:ser>
        <c:ser>
          <c:idx val="5"/>
          <c:order val="5"/>
          <c:tx>
            <c:strRef>
              <c:f>'피벗보고서#2'!$Q$21</c:f>
              <c:strCache>
                <c:ptCount val="1"/>
                <c:pt idx="0">
                  <c:v>Construction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AF85-4326-8DC7-5770F26F29BD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AF85-4326-8DC7-5770F26F29BD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AF85-4326-8DC7-5770F26F29B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AA32C84-24FF-46AA-A941-979F39449851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AF85-4326-8DC7-5770F26F29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923B281-491F-4545-B23A-FD6885613AA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AF85-4326-8DC7-5770F26F29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EAB3B32-17E9-4C32-B727-91EDB4B3C4F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AF85-4326-8DC7-5770F26F29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'피벗보고서#2'!$R$21:$T$21</c:f>
              <c:numCache>
                <c:formatCode>General</c:formatCode>
                <c:ptCount val="3"/>
                <c:pt idx="0">
                  <c:v>1149809</c:v>
                </c:pt>
                <c:pt idx="1">
                  <c:v>59005.450000000004</c:v>
                </c:pt>
                <c:pt idx="2">
                  <c:v>502343.59999999986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'피벗보고서#2'!$V$21:$X$21</c15:f>
                <c15:dlblRangeCache>
                  <c:ptCount val="3"/>
                  <c:pt idx="1">
                    <c:v>1,150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AF85-4326-8DC7-5770F26F29BD}"/>
            </c:ext>
          </c:extLst>
        </c:ser>
        <c:ser>
          <c:idx val="6"/>
          <c:order val="6"/>
          <c:tx>
            <c:strRef>
              <c:f>'피벗보고서#2'!$Q$22</c:f>
              <c:strCache>
                <c:ptCount val="1"/>
                <c:pt idx="0">
                  <c:v>Agricultural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F85-4326-8DC7-5770F26F29BD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F85-4326-8DC7-5770F26F29BD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F85-4326-8DC7-5770F26F29B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FCE3EA0-0C99-4976-BE32-D44CD04B62C1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AF85-4326-8DC7-5770F26F29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4626B94-39C5-41C2-982F-81BAD6EAB75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AF85-4326-8DC7-5770F26F29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B01C656-D6DA-407A-8A88-EAD065AE72B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AF85-4326-8DC7-5770F26F29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'피벗보고서#2'!$R$22:$T$22</c:f>
              <c:numCache>
                <c:formatCode>General</c:formatCode>
                <c:ptCount val="3"/>
                <c:pt idx="0">
                  <c:v>1180109</c:v>
                </c:pt>
                <c:pt idx="1">
                  <c:v>59005.450000000004</c:v>
                </c:pt>
                <c:pt idx="2">
                  <c:v>472043.59999999986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'피벗보고서#2'!$V$22:$X$22</c15:f>
                <c15:dlblRangeCache>
                  <c:ptCount val="3"/>
                  <c:pt idx="1">
                    <c:v>1,180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0-AF85-4326-8DC7-5770F26F29B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22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589109</xdr:colOff>
      <xdr:row>14</xdr:row>
      <xdr:rowOff>26769</xdr:rowOff>
    </xdr:from>
    <xdr:to>
      <xdr:col>16</xdr:col>
      <xdr:colOff>613743</xdr:colOff>
      <xdr:row>27</xdr:row>
      <xdr:rowOff>34029</xdr:rowOff>
    </xdr:to>
    <xdr:graphicFrame macro="">
      <xdr:nvGraphicFramePr>
        <xdr:cNvPr id="2" name="Chart 36">
          <a:extLst>
            <a:ext uri="{FF2B5EF4-FFF2-40B4-BE49-F238E27FC236}">
              <a16:creationId xmlns:a16="http://schemas.microsoft.com/office/drawing/2014/main" id="{0A7F0AD5-F043-4CB4-8DB0-FC04934DA1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411480</xdr:colOff>
      <xdr:row>30</xdr:row>
      <xdr:rowOff>10249</xdr:rowOff>
    </xdr:from>
    <xdr:to>
      <xdr:col>8</xdr:col>
      <xdr:colOff>447000</xdr:colOff>
      <xdr:row>43</xdr:row>
      <xdr:rowOff>7984</xdr:rowOff>
    </xdr:to>
    <xdr:graphicFrame macro="">
      <xdr:nvGraphicFramePr>
        <xdr:cNvPr id="3" name="Chart 37">
          <a:extLst>
            <a:ext uri="{FF2B5EF4-FFF2-40B4-BE49-F238E27FC236}">
              <a16:creationId xmlns:a16="http://schemas.microsoft.com/office/drawing/2014/main" id="{A1FCEADE-F700-425F-8D89-6EE55DF07D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442857</xdr:colOff>
      <xdr:row>14</xdr:row>
      <xdr:rowOff>37655</xdr:rowOff>
    </xdr:from>
    <xdr:to>
      <xdr:col>8</xdr:col>
      <xdr:colOff>478377</xdr:colOff>
      <xdr:row>27</xdr:row>
      <xdr:rowOff>44915</xdr:rowOff>
    </xdr:to>
    <xdr:graphicFrame macro="">
      <xdr:nvGraphicFramePr>
        <xdr:cNvPr id="4" name="Chart 38">
          <a:extLst>
            <a:ext uri="{FF2B5EF4-FFF2-40B4-BE49-F238E27FC236}">
              <a16:creationId xmlns:a16="http://schemas.microsoft.com/office/drawing/2014/main" id="{21987D4E-5D39-48BD-BAE3-CA1D663D49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586549</xdr:colOff>
      <xdr:row>30</xdr:row>
      <xdr:rowOff>1282</xdr:rowOff>
    </xdr:from>
    <xdr:to>
      <xdr:col>16</xdr:col>
      <xdr:colOff>611183</xdr:colOff>
      <xdr:row>43</xdr:row>
      <xdr:rowOff>8542</xdr:rowOff>
    </xdr:to>
    <xdr:graphicFrame macro="">
      <xdr:nvGraphicFramePr>
        <xdr:cNvPr id="5" name="Chart 39">
          <a:extLst>
            <a:ext uri="{FF2B5EF4-FFF2-40B4-BE49-F238E27FC236}">
              <a16:creationId xmlns:a16="http://schemas.microsoft.com/office/drawing/2014/main" id="{DCD44019-5813-4521-8655-7387E72B4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486398</xdr:colOff>
      <xdr:row>4</xdr:row>
      <xdr:rowOff>11206</xdr:rowOff>
    </xdr:from>
    <xdr:to>
      <xdr:col>16</xdr:col>
      <xdr:colOff>654039</xdr:colOff>
      <xdr:row>7</xdr:row>
      <xdr:rowOff>132038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434AEA4-18AD-4208-B4D3-20C3FE13668B}"/>
            </a:ext>
          </a:extLst>
        </xdr:cNvPr>
        <xdr:cNvSpPr/>
      </xdr:nvSpPr>
      <xdr:spPr>
        <a:xfrm>
          <a:off x="486398" y="220756"/>
          <a:ext cx="11140441" cy="749482"/>
        </a:xfrm>
        <a:prstGeom prst="rect">
          <a:avLst/>
        </a:prstGeom>
        <a:solidFill>
          <a:schemeClr val="accent4"/>
        </a:solidFill>
        <a:ln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ko-KR" altLang="en-US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년 글로벌 </a:t>
          </a:r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M&amp;A </a:t>
          </a:r>
          <a:r>
            <a:rPr lang="ko-KR" altLang="en-US" sz="2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현황</a:t>
          </a:r>
          <a:endParaRPr lang="ko-KR" altLang="en-US" sz="2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3</xdr:col>
      <xdr:colOff>238205</xdr:colOff>
      <xdr:row>8</xdr:row>
      <xdr:rowOff>41686</xdr:rowOff>
    </xdr:from>
    <xdr:to>
      <xdr:col>14</xdr:col>
      <xdr:colOff>24847</xdr:colOff>
      <xdr:row>10</xdr:row>
      <xdr:rowOff>111357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775BF41C-AFA2-473C-890D-647B304A7D3F}"/>
            </a:ext>
          </a:extLst>
        </xdr:cNvPr>
        <xdr:cNvSpPr/>
      </xdr:nvSpPr>
      <xdr:spPr>
        <a:xfrm>
          <a:off x="2295605" y="1089436"/>
          <a:ext cx="7330442" cy="488771"/>
        </a:xfrm>
        <a:prstGeom prst="rect">
          <a:avLst/>
        </a:prstGeom>
        <a:solidFill>
          <a:schemeClr val="accent2"/>
        </a:solidFill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차트로 알아보는 </a:t>
          </a:r>
          <a:r>
            <a:rPr lang="en-US" altLang="ko-KR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en-US" altLang="ko-KR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 M&amp;A </a:t>
          </a:r>
          <a:r>
            <a:rPr lang="ko-KR" altLang="en-US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트렌드와 미래 예측</a:t>
          </a:r>
          <a:endParaRPr lang="ko-KR" altLang="en-US" sz="1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0</xdr:col>
      <xdr:colOff>358587</xdr:colOff>
      <xdr:row>11</xdr:row>
      <xdr:rowOff>181535</xdr:rowOff>
    </xdr:from>
    <xdr:to>
      <xdr:col>8</xdr:col>
      <xdr:colOff>394446</xdr:colOff>
      <xdr:row>14</xdr:row>
      <xdr:rowOff>3922</xdr:rowOff>
    </xdr:to>
    <xdr:sp macro="" textlink="">
      <xdr:nvSpPr>
        <xdr:cNvPr id="8" name="TextBox 36">
          <a:extLst>
            <a:ext uri="{FF2B5EF4-FFF2-40B4-BE49-F238E27FC236}">
              <a16:creationId xmlns:a16="http://schemas.microsoft.com/office/drawing/2014/main" id="{BCF91918-2DE3-4449-A51B-9AE18C54C9B8}"/>
            </a:ext>
          </a:extLst>
        </xdr:cNvPr>
        <xdr:cNvSpPr txBox="1"/>
      </xdr:nvSpPr>
      <xdr:spPr>
        <a:xfrm>
          <a:off x="358587" y="1857935"/>
          <a:ext cx="5522259" cy="4510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인수 합병 점유율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582704</xdr:colOff>
      <xdr:row>11</xdr:row>
      <xdr:rowOff>172570</xdr:rowOff>
    </xdr:from>
    <xdr:to>
      <xdr:col>16</xdr:col>
      <xdr:colOff>618564</xdr:colOff>
      <xdr:row>14</xdr:row>
      <xdr:rowOff>4482</xdr:rowOff>
    </xdr:to>
    <xdr:sp macro="" textlink="">
      <xdr:nvSpPr>
        <xdr:cNvPr id="9" name="TextBox 36">
          <a:extLst>
            <a:ext uri="{FF2B5EF4-FFF2-40B4-BE49-F238E27FC236}">
              <a16:creationId xmlns:a16="http://schemas.microsoft.com/office/drawing/2014/main" id="{F7D5E2C5-2B2C-44DD-87A4-F345DA86ECDB}"/>
            </a:ext>
          </a:extLst>
        </xdr:cNvPr>
        <xdr:cNvSpPr txBox="1"/>
      </xdr:nvSpPr>
      <xdr:spPr>
        <a:xfrm>
          <a:off x="6069104" y="18489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년도별 트렌드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0</xdr:col>
      <xdr:colOff>340657</xdr:colOff>
      <xdr:row>27</xdr:row>
      <xdr:rowOff>172570</xdr:rowOff>
    </xdr:from>
    <xdr:to>
      <xdr:col>8</xdr:col>
      <xdr:colOff>376516</xdr:colOff>
      <xdr:row>30</xdr:row>
      <xdr:rowOff>4482</xdr:rowOff>
    </xdr:to>
    <xdr:sp macro="" textlink="">
      <xdr:nvSpPr>
        <xdr:cNvPr id="10" name="TextBox 36">
          <a:extLst>
            <a:ext uri="{FF2B5EF4-FFF2-40B4-BE49-F238E27FC236}">
              <a16:creationId xmlns:a16="http://schemas.microsoft.com/office/drawing/2014/main" id="{B66FA369-C7B5-400A-B7A2-E152AE26493B}"/>
            </a:ext>
          </a:extLst>
        </xdr:cNvPr>
        <xdr:cNvSpPr txBox="1"/>
      </xdr:nvSpPr>
      <xdr:spPr>
        <a:xfrm>
          <a:off x="340657" y="5201770"/>
          <a:ext cx="5522259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상위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500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 기업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M&amp;A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사유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546845</xdr:colOff>
      <xdr:row>27</xdr:row>
      <xdr:rowOff>172570</xdr:rowOff>
    </xdr:from>
    <xdr:to>
      <xdr:col>16</xdr:col>
      <xdr:colOff>582705</xdr:colOff>
      <xdr:row>30</xdr:row>
      <xdr:rowOff>4482</xdr:rowOff>
    </xdr:to>
    <xdr:sp macro="" textlink="">
      <xdr:nvSpPr>
        <xdr:cNvPr id="11" name="TextBox 36">
          <a:extLst>
            <a:ext uri="{FF2B5EF4-FFF2-40B4-BE49-F238E27FC236}">
              <a16:creationId xmlns:a16="http://schemas.microsoft.com/office/drawing/2014/main" id="{8EE47D93-BDBC-4C01-8DFB-B9FC58A4DCD2}"/>
            </a:ext>
          </a:extLst>
        </xdr:cNvPr>
        <xdr:cNvSpPr txBox="1"/>
      </xdr:nvSpPr>
      <xdr:spPr>
        <a:xfrm>
          <a:off x="6033245" y="52017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년도별 인수합병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&amp;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자산매각 현황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144555</xdr:colOff>
      <xdr:row>1</xdr:row>
      <xdr:rowOff>52107</xdr:rowOff>
    </xdr:from>
    <xdr:to>
      <xdr:col>4</xdr:col>
      <xdr:colOff>439830</xdr:colOff>
      <xdr:row>30</xdr:row>
      <xdr:rowOff>198344</xdr:rowOff>
    </xdr:to>
    <xdr:sp macro="" textlink="">
      <xdr:nvSpPr>
        <xdr:cNvPr id="21" name="사각형: 둥근 모서리 20">
          <a:extLst>
            <a:ext uri="{FF2B5EF4-FFF2-40B4-BE49-F238E27FC236}">
              <a16:creationId xmlns:a16="http://schemas.microsoft.com/office/drawing/2014/main" id="{6C32FA1E-37E2-FA37-51DD-52A5985179DA}"/>
            </a:ext>
          </a:extLst>
        </xdr:cNvPr>
        <xdr:cNvSpPr/>
      </xdr:nvSpPr>
      <xdr:spPr>
        <a:xfrm>
          <a:off x="144555" y="265019"/>
          <a:ext cx="3029510" cy="6320678"/>
        </a:xfrm>
        <a:prstGeom prst="roundRect">
          <a:avLst>
            <a:gd name="adj" fmla="val 2998"/>
          </a:avLst>
        </a:prstGeom>
        <a:solidFill>
          <a:schemeClr val="bg1"/>
        </a:solidFill>
        <a:ln w="9525">
          <a:solidFill>
            <a:srgbClr val="00207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246529</xdr:colOff>
      <xdr:row>2</xdr:row>
      <xdr:rowOff>100853</xdr:rowOff>
    </xdr:from>
    <xdr:to>
      <xdr:col>13</xdr:col>
      <xdr:colOff>381000</xdr:colOff>
      <xdr:row>17</xdr:row>
      <xdr:rowOff>78441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95996843-3343-45AC-972B-623F334C3008}"/>
            </a:ext>
          </a:extLst>
        </xdr:cNvPr>
        <xdr:cNvGrpSpPr/>
      </xdr:nvGrpSpPr>
      <xdr:grpSpPr>
        <a:xfrm>
          <a:off x="3664323" y="526677"/>
          <a:ext cx="5602942" cy="3171264"/>
          <a:chOff x="6661896" y="2642261"/>
          <a:chExt cx="4571138" cy="2737597"/>
        </a:xfrm>
      </xdr:grpSpPr>
      <xdr:graphicFrame macro="">
        <xdr:nvGraphicFramePr>
          <xdr:cNvPr id="3" name="차트 2">
            <a:extLst>
              <a:ext uri="{FF2B5EF4-FFF2-40B4-BE49-F238E27FC236}">
                <a16:creationId xmlns:a16="http://schemas.microsoft.com/office/drawing/2014/main" id="{BB82A435-0331-0DAD-74E2-3D01A9E4B989}"/>
              </a:ext>
            </a:extLst>
          </xdr:cNvPr>
          <xdr:cNvGraphicFramePr/>
        </xdr:nvGraphicFramePr>
        <xdr:xfrm>
          <a:off x="6661896" y="2642261"/>
          <a:ext cx="4571138" cy="273759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cxnSp macro="">
        <xdr:nvCxnSpPr>
          <xdr:cNvPr id="4" name="연결선: 꺾임 3">
            <a:extLst>
              <a:ext uri="{FF2B5EF4-FFF2-40B4-BE49-F238E27FC236}">
                <a16:creationId xmlns:a16="http://schemas.microsoft.com/office/drawing/2014/main" id="{2A9532FD-11F1-66C6-C078-8951F674DA71}"/>
              </a:ext>
            </a:extLst>
          </xdr:cNvPr>
          <xdr:cNvCxnSpPr>
            <a:cxnSpLocks/>
          </xdr:cNvCxnSpPr>
        </xdr:nvCxnSpPr>
        <xdr:spPr>
          <a:xfrm rot="16200000" flipH="1">
            <a:off x="7374548" y="4766164"/>
            <a:ext cx="12700" cy="622788"/>
          </a:xfrm>
          <a:prstGeom prst="bentConnector3">
            <a:avLst>
              <a:gd name="adj1" fmla="val 703850"/>
            </a:avLst>
          </a:prstGeom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" name="연결선: 꺾임 4">
            <a:extLst>
              <a:ext uri="{FF2B5EF4-FFF2-40B4-BE49-F238E27FC236}">
                <a16:creationId xmlns:a16="http://schemas.microsoft.com/office/drawing/2014/main" id="{916EE10C-4BA8-077B-4253-D6DF8C9FAEE1}"/>
              </a:ext>
            </a:extLst>
          </xdr:cNvPr>
          <xdr:cNvCxnSpPr>
            <a:cxnSpLocks/>
          </xdr:cNvCxnSpPr>
        </xdr:nvCxnSpPr>
        <xdr:spPr>
          <a:xfrm rot="16200000" flipH="1">
            <a:off x="8195163" y="4766164"/>
            <a:ext cx="12700" cy="622788"/>
          </a:xfrm>
          <a:prstGeom prst="bentConnector3">
            <a:avLst>
              <a:gd name="adj1" fmla="val 703850"/>
            </a:avLst>
          </a:prstGeom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연결선: 꺾임 5">
            <a:extLst>
              <a:ext uri="{FF2B5EF4-FFF2-40B4-BE49-F238E27FC236}">
                <a16:creationId xmlns:a16="http://schemas.microsoft.com/office/drawing/2014/main" id="{634031D8-ECB4-65AE-1BA4-18A53CB10209}"/>
              </a:ext>
            </a:extLst>
          </xdr:cNvPr>
          <xdr:cNvCxnSpPr>
            <a:cxnSpLocks/>
          </xdr:cNvCxnSpPr>
        </xdr:nvCxnSpPr>
        <xdr:spPr>
          <a:xfrm rot="16200000" flipH="1">
            <a:off x="9015778" y="4766164"/>
            <a:ext cx="12700" cy="622788"/>
          </a:xfrm>
          <a:prstGeom prst="bentConnector3">
            <a:avLst>
              <a:gd name="adj1" fmla="val 703850"/>
            </a:avLst>
          </a:prstGeom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연결선: 꺾임 6">
            <a:extLst>
              <a:ext uri="{FF2B5EF4-FFF2-40B4-BE49-F238E27FC236}">
                <a16:creationId xmlns:a16="http://schemas.microsoft.com/office/drawing/2014/main" id="{CAA5577D-A021-39F1-2E6E-3376C6510854}"/>
              </a:ext>
            </a:extLst>
          </xdr:cNvPr>
          <xdr:cNvCxnSpPr>
            <a:cxnSpLocks/>
          </xdr:cNvCxnSpPr>
        </xdr:nvCxnSpPr>
        <xdr:spPr>
          <a:xfrm rot="16200000" flipH="1">
            <a:off x="9836394" y="4766164"/>
            <a:ext cx="12700" cy="622788"/>
          </a:xfrm>
          <a:prstGeom prst="bentConnector3">
            <a:avLst>
              <a:gd name="adj1" fmla="val 703850"/>
            </a:avLst>
          </a:prstGeom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연결선: 꺾임 7">
            <a:extLst>
              <a:ext uri="{FF2B5EF4-FFF2-40B4-BE49-F238E27FC236}">
                <a16:creationId xmlns:a16="http://schemas.microsoft.com/office/drawing/2014/main" id="{37DF5C3D-6D97-885E-E5CE-2658D6CA10CE}"/>
              </a:ext>
            </a:extLst>
          </xdr:cNvPr>
          <xdr:cNvCxnSpPr>
            <a:cxnSpLocks/>
          </xdr:cNvCxnSpPr>
        </xdr:nvCxnSpPr>
        <xdr:spPr>
          <a:xfrm rot="16200000" flipH="1">
            <a:off x="10664336" y="4766164"/>
            <a:ext cx="12700" cy="622788"/>
          </a:xfrm>
          <a:prstGeom prst="bentConnector3">
            <a:avLst>
              <a:gd name="adj1" fmla="val 703850"/>
            </a:avLst>
          </a:prstGeom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0</xdr:col>
      <xdr:colOff>248900</xdr:colOff>
      <xdr:row>2</xdr:row>
      <xdr:rowOff>11205</xdr:rowOff>
    </xdr:from>
    <xdr:to>
      <xdr:col>4</xdr:col>
      <xdr:colOff>381001</xdr:colOff>
      <xdr:row>11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Detail Sector">
              <a:extLst>
                <a:ext uri="{FF2B5EF4-FFF2-40B4-BE49-F238E27FC236}">
                  <a16:creationId xmlns:a16="http://schemas.microsoft.com/office/drawing/2014/main" id="{75BD55FE-35DA-4FC7-8ACF-FCBEA441D31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8900" y="437029"/>
              <a:ext cx="2866336" cy="314885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246530</xdr:colOff>
      <xdr:row>11</xdr:row>
      <xdr:rowOff>121369</xdr:rowOff>
    </xdr:from>
    <xdr:to>
      <xdr:col>4</xdr:col>
      <xdr:colOff>358589</xdr:colOff>
      <xdr:row>19</xdr:row>
      <xdr:rowOff>59953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0" name="Financing Method">
              <a:extLst>
                <a:ext uri="{FF2B5EF4-FFF2-40B4-BE49-F238E27FC236}">
                  <a16:creationId xmlns:a16="http://schemas.microsoft.com/office/drawing/2014/main" id="{82B2792E-6B4A-4362-BE6D-489E531CDB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6530" y="2463398"/>
              <a:ext cx="2846294" cy="16418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5</xdr:col>
      <xdr:colOff>257735</xdr:colOff>
      <xdr:row>1</xdr:row>
      <xdr:rowOff>89649</xdr:rowOff>
    </xdr:from>
    <xdr:to>
      <xdr:col>13</xdr:col>
      <xdr:colOff>372717</xdr:colOff>
      <xdr:row>2</xdr:row>
      <xdr:rowOff>179295</xdr:rowOff>
    </xdr:to>
    <xdr:sp macro="" textlink="'피벗보고서#1'!B7">
      <xdr:nvSpPr>
        <xdr:cNvPr id="11" name="TextBox 10">
          <a:extLst>
            <a:ext uri="{FF2B5EF4-FFF2-40B4-BE49-F238E27FC236}">
              <a16:creationId xmlns:a16="http://schemas.microsoft.com/office/drawing/2014/main" id="{07959DD9-D299-4333-A3BE-A56D40CE75E3}"/>
            </a:ext>
          </a:extLst>
        </xdr:cNvPr>
        <xdr:cNvSpPr txBox="1"/>
      </xdr:nvSpPr>
      <xdr:spPr>
        <a:xfrm>
          <a:off x="3695018" y="296714"/>
          <a:ext cx="5614634" cy="2967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CA16AF53-60DA-4794-950B-8A46BA3B520B}" type="TxLink">
            <a:rPr lang="en-US" altLang="en-US" sz="12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</a:rPr>
            <a:pPr/>
            <a:t>2022년의 기업 M&amp;A 건수는 총 182건으로, 2018년부터 2021년까지의 연평균 대비 24.9% 증가</a:t>
          </a:fld>
          <a:endParaRPr lang="ko-KR" altLang="en-US" sz="1200">
            <a:latin typeface="서울남산 장체 M" panose="02020503020101020101" pitchFamily="18" charset="-127"/>
            <a:ea typeface="서울남산 장체 M" panose="02020503020101020101" pitchFamily="18" charset="-127"/>
          </a:endParaRPr>
        </a:p>
      </xdr:txBody>
    </xdr:sp>
    <xdr:clientData/>
  </xdr:twoCellAnchor>
  <xdr:twoCellAnchor>
    <xdr:from>
      <xdr:col>14</xdr:col>
      <xdr:colOff>677225</xdr:colOff>
      <xdr:row>3</xdr:row>
      <xdr:rowOff>168089</xdr:rowOff>
    </xdr:from>
    <xdr:to>
      <xdr:col>21</xdr:col>
      <xdr:colOff>448083</xdr:colOff>
      <xdr:row>16</xdr:row>
      <xdr:rowOff>108272</xdr:rowOff>
    </xdr:to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51839192-BAEB-4DFD-B79D-F2317FC182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531547</xdr:colOff>
      <xdr:row>1</xdr:row>
      <xdr:rowOff>89649</xdr:rowOff>
    </xdr:from>
    <xdr:to>
      <xdr:col>21</xdr:col>
      <xdr:colOff>453107</xdr:colOff>
      <xdr:row>2</xdr:row>
      <xdr:rowOff>179295</xdr:rowOff>
    </xdr:to>
    <xdr:sp macro="" textlink="'피벗보고서#1'!O7">
      <xdr:nvSpPr>
        <xdr:cNvPr id="13" name="TextBox 12">
          <a:extLst>
            <a:ext uri="{FF2B5EF4-FFF2-40B4-BE49-F238E27FC236}">
              <a16:creationId xmlns:a16="http://schemas.microsoft.com/office/drawing/2014/main" id="{D763BBEE-CDF7-AAEF-9889-91C56F774A5F}"/>
            </a:ext>
          </a:extLst>
        </xdr:cNvPr>
        <xdr:cNvSpPr txBox="1"/>
      </xdr:nvSpPr>
      <xdr:spPr>
        <a:xfrm>
          <a:off x="9468482" y="296714"/>
          <a:ext cx="5421212" cy="2967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2326C46-C514-48F9-B0EA-45A2DFAD4E13}" type="TxLink">
            <a:rPr lang="ko-KR" altLang="en-US" sz="12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</a:rPr>
            <a:pPr/>
            <a:t>상위 3개 M&amp;A 사유가 전체 10개 항목 중 47.6%를 점유</a:t>
          </a:fld>
          <a:endParaRPr lang="ko-KR" altLang="en-US" sz="1200">
            <a:latin typeface="서울남산 장체 M" panose="02020503020101020101" pitchFamily="18" charset="-127"/>
            <a:ea typeface="서울남산 장체 M" panose="02020503020101020101" pitchFamily="18" charset="-127"/>
          </a:endParaRPr>
        </a:p>
      </xdr:txBody>
    </xdr:sp>
    <xdr:clientData/>
  </xdr:twoCellAnchor>
  <xdr:twoCellAnchor>
    <xdr:from>
      <xdr:col>13</xdr:col>
      <xdr:colOff>531547</xdr:colOff>
      <xdr:row>10</xdr:row>
      <xdr:rowOff>190502</xdr:rowOff>
    </xdr:from>
    <xdr:to>
      <xdr:col>15</xdr:col>
      <xdr:colOff>90622</xdr:colOff>
      <xdr:row>16</xdr:row>
      <xdr:rowOff>22412</xdr:rowOff>
    </xdr:to>
    <xdr:sp macro="" textlink="'피벗보고서#1'!O8">
      <xdr:nvSpPr>
        <xdr:cNvPr id="14" name="TextBox 13">
          <a:extLst>
            <a:ext uri="{FF2B5EF4-FFF2-40B4-BE49-F238E27FC236}">
              <a16:creationId xmlns:a16="http://schemas.microsoft.com/office/drawing/2014/main" id="{ECCA70D8-6A54-E649-570F-1BE00121F75B}"/>
            </a:ext>
          </a:extLst>
        </xdr:cNvPr>
        <xdr:cNvSpPr txBox="1"/>
      </xdr:nvSpPr>
      <xdr:spPr>
        <a:xfrm>
          <a:off x="9468482" y="2261154"/>
          <a:ext cx="933988" cy="10743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3EA2D0C2-F992-4728-ADFA-754623F817C5}" type="TxLink">
            <a:rPr lang="en-US" altLang="en-US" sz="9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'비용 시너지' 항목이 18.7%를 점유하며 M&amp;A 시장을 주도</a:t>
          </a:fld>
          <a:endParaRPr lang="ko-KR" altLang="en-US" sz="1050">
            <a:latin typeface="나눔스퀘어 Bold" panose="020B0600000101010101" pitchFamily="50" charset="-127"/>
            <a:ea typeface="나눔스퀘어 Bold" panose="020B0600000101010101" pitchFamily="50" charset="-127"/>
          </a:endParaRPr>
        </a:p>
      </xdr:txBody>
    </xdr:sp>
    <xdr:clientData/>
  </xdr:twoCellAnchor>
  <xdr:twoCellAnchor>
    <xdr:from>
      <xdr:col>13</xdr:col>
      <xdr:colOff>531547</xdr:colOff>
      <xdr:row>8</xdr:row>
      <xdr:rowOff>56033</xdr:rowOff>
    </xdr:from>
    <xdr:to>
      <xdr:col>15</xdr:col>
      <xdr:colOff>90622</xdr:colOff>
      <xdr:row>10</xdr:row>
      <xdr:rowOff>168089</xdr:rowOff>
    </xdr:to>
    <xdr:sp macro="" textlink="'피벗보고서#1'!O9">
      <xdr:nvSpPr>
        <xdr:cNvPr id="15" name="TextBox 14">
          <a:extLst>
            <a:ext uri="{FF2B5EF4-FFF2-40B4-BE49-F238E27FC236}">
              <a16:creationId xmlns:a16="http://schemas.microsoft.com/office/drawing/2014/main" id="{0184DD8D-9384-D9C7-EEDF-74A7D6CCE78B}"/>
            </a:ext>
          </a:extLst>
        </xdr:cNvPr>
        <xdr:cNvSpPr txBox="1"/>
      </xdr:nvSpPr>
      <xdr:spPr>
        <a:xfrm>
          <a:off x="9468482" y="1712555"/>
          <a:ext cx="933988" cy="5261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0C32CEEB-8259-4597-A532-683F3FF4FAA5}" type="TxLink">
            <a:rPr lang="en-US" altLang="en-US" sz="2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18.7%</a:t>
          </a:fld>
          <a:endParaRPr lang="ko-KR" altLang="en-US" sz="2000">
            <a:latin typeface="나눔스퀘어 Bold" panose="020B0600000101010101" pitchFamily="50" charset="-127"/>
            <a:ea typeface="나눔스퀘어 Bold" panose="020B0600000101010101" pitchFamily="50" charset="-127"/>
          </a:endParaRPr>
        </a:p>
      </xdr:txBody>
    </xdr:sp>
    <xdr:clientData/>
  </xdr:twoCellAnchor>
  <xdr:twoCellAnchor>
    <xdr:from>
      <xdr:col>5</xdr:col>
      <xdr:colOff>289891</xdr:colOff>
      <xdr:row>19</xdr:row>
      <xdr:rowOff>157370</xdr:rowOff>
    </xdr:from>
    <xdr:to>
      <xdr:col>13</xdr:col>
      <xdr:colOff>173935</xdr:colOff>
      <xdr:row>34</xdr:row>
      <xdr:rowOff>132522</xdr:rowOff>
    </xdr:to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B6C8356C-6FEF-4E79-AF0D-C94D0B35CE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372721</xdr:colOff>
      <xdr:row>19</xdr:row>
      <xdr:rowOff>107672</xdr:rowOff>
    </xdr:from>
    <xdr:to>
      <xdr:col>7</xdr:col>
      <xdr:colOff>16568</xdr:colOff>
      <xdr:row>34</xdr:row>
      <xdr:rowOff>157368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787E2609-6FB4-93A3-E502-F4C0D2D16C0D}"/>
            </a:ext>
          </a:extLst>
        </xdr:cNvPr>
        <xdr:cNvSpPr/>
      </xdr:nvSpPr>
      <xdr:spPr>
        <a:xfrm>
          <a:off x="3810004" y="4041911"/>
          <a:ext cx="1018760" cy="3155674"/>
        </a:xfrm>
        <a:prstGeom prst="rect">
          <a:avLst/>
        </a:prstGeom>
        <a:solidFill>
          <a:schemeClr val="accent1">
            <a:alpha val="2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 kern="1200"/>
        </a:p>
      </xdr:txBody>
    </xdr:sp>
    <xdr:clientData/>
  </xdr:twoCellAnchor>
  <xdr:twoCellAnchor>
    <xdr:from>
      <xdr:col>5</xdr:col>
      <xdr:colOff>257735</xdr:colOff>
      <xdr:row>17</xdr:row>
      <xdr:rowOff>39952</xdr:rowOff>
    </xdr:from>
    <xdr:to>
      <xdr:col>13</xdr:col>
      <xdr:colOff>179294</xdr:colOff>
      <xdr:row>18</xdr:row>
      <xdr:rowOff>129598</xdr:rowOff>
    </xdr:to>
    <xdr:sp macro="" textlink="'피벗보고서#1'!AD7">
      <xdr:nvSpPr>
        <xdr:cNvPr id="19" name="TextBox 18">
          <a:extLst>
            <a:ext uri="{FF2B5EF4-FFF2-40B4-BE49-F238E27FC236}">
              <a16:creationId xmlns:a16="http://schemas.microsoft.com/office/drawing/2014/main" id="{EFA76CCB-45F2-41F2-345B-E083A16E5541}"/>
            </a:ext>
          </a:extLst>
        </xdr:cNvPr>
        <xdr:cNvSpPr txBox="1"/>
      </xdr:nvSpPr>
      <xdr:spPr>
        <a:xfrm>
          <a:off x="3695018" y="3560061"/>
          <a:ext cx="5421211" cy="2967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6646717E-3ACB-4322-8A7E-18232B0266A9}" type="TxLink">
            <a:rPr lang="en-US" altLang="en-US" sz="12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  <a:cs typeface="+mn-cs"/>
            </a:rPr>
            <a:pPr marL="0" indent="0"/>
            <a:t>2021년 대비, 2022년 기업의 M&amp;A 활동이 -0.4% 증가/감소</a:t>
          </a:fld>
          <a:endParaRPr lang="ko-KR" altLang="en-US" sz="1200" b="0" i="0" u="none" strike="noStrike">
            <a:solidFill>
              <a:srgbClr val="000000"/>
            </a:solidFill>
            <a:latin typeface="서울남산 장체 M" panose="02020503020101020101" pitchFamily="18" charset="-127"/>
            <a:ea typeface="서울남산 장체 M" panose="02020503020101020101" pitchFamily="18" charset="-127"/>
            <a:cs typeface="+mn-cs"/>
          </a:endParaRPr>
        </a:p>
      </xdr:txBody>
    </xdr:sp>
    <xdr:clientData/>
  </xdr:twoCellAnchor>
  <xdr:twoCellAnchor>
    <xdr:from>
      <xdr:col>5</xdr:col>
      <xdr:colOff>274301</xdr:colOff>
      <xdr:row>18</xdr:row>
      <xdr:rowOff>73084</xdr:rowOff>
    </xdr:from>
    <xdr:to>
      <xdr:col>13</xdr:col>
      <xdr:colOff>195860</xdr:colOff>
      <xdr:row>19</xdr:row>
      <xdr:rowOff>162730</xdr:rowOff>
    </xdr:to>
    <xdr:sp macro="" textlink="'피벗보고서#1'!AD10">
      <xdr:nvSpPr>
        <xdr:cNvPr id="20" name="TextBox 19">
          <a:extLst>
            <a:ext uri="{FF2B5EF4-FFF2-40B4-BE49-F238E27FC236}">
              <a16:creationId xmlns:a16="http://schemas.microsoft.com/office/drawing/2014/main" id="{76493025-AEBD-BC63-4C53-A83C11BB46B7}"/>
            </a:ext>
          </a:extLst>
        </xdr:cNvPr>
        <xdr:cNvSpPr txBox="1"/>
      </xdr:nvSpPr>
      <xdr:spPr>
        <a:xfrm>
          <a:off x="3711584" y="3800258"/>
          <a:ext cx="5421211" cy="2967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214273B6-DFA2-4B05-992B-0929EB87518C}" type="TxLink">
            <a:rPr lang="ko-KR" altLang="en-US" sz="10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  <a:cs typeface="+mn-cs"/>
            </a:rPr>
            <a:pPr marL="0" indent="0"/>
            <a:t>기업 M&amp;A 활동이 가장 활발한 중국이 전체의 32.1%를 차지</a:t>
          </a:fld>
          <a:endParaRPr lang="ko-KR" altLang="en-US" sz="1000" b="0" i="0" u="none" strike="noStrike">
            <a:solidFill>
              <a:srgbClr val="000000"/>
            </a:solidFill>
            <a:latin typeface="서울남산 장체 M" panose="02020503020101020101" pitchFamily="18" charset="-127"/>
            <a:ea typeface="서울남산 장체 M" panose="02020503020101020101" pitchFamily="18" charset="-127"/>
            <a:cs typeface="+mn-cs"/>
          </a:endParaRPr>
        </a:p>
      </xdr:txBody>
    </xdr:sp>
    <xdr:clientData/>
  </xdr:twoCellAnchor>
  <xdr:twoCellAnchor>
    <xdr:from>
      <xdr:col>14</xdr:col>
      <xdr:colOff>6113</xdr:colOff>
      <xdr:row>19</xdr:row>
      <xdr:rowOff>144657</xdr:rowOff>
    </xdr:from>
    <xdr:to>
      <xdr:col>21</xdr:col>
      <xdr:colOff>481854</xdr:colOff>
      <xdr:row>34</xdr:row>
      <xdr:rowOff>110021</xdr:rowOff>
    </xdr:to>
    <xdr:graphicFrame macro="">
      <xdr:nvGraphicFramePr>
        <xdr:cNvPr id="22" name="차트 21">
          <a:extLst>
            <a:ext uri="{FF2B5EF4-FFF2-40B4-BE49-F238E27FC236}">
              <a16:creationId xmlns:a16="http://schemas.microsoft.com/office/drawing/2014/main" id="{1961B096-70AF-47FF-9419-5F5E26DBE9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661146</xdr:colOff>
      <xdr:row>17</xdr:row>
      <xdr:rowOff>39952</xdr:rowOff>
    </xdr:from>
    <xdr:to>
      <xdr:col>21</xdr:col>
      <xdr:colOff>582706</xdr:colOff>
      <xdr:row>18</xdr:row>
      <xdr:rowOff>129598</xdr:rowOff>
    </xdr:to>
    <xdr:sp macro="" textlink="'피벗보고서#1'!AQ7">
      <xdr:nvSpPr>
        <xdr:cNvPr id="23" name="TextBox 22">
          <a:extLst>
            <a:ext uri="{FF2B5EF4-FFF2-40B4-BE49-F238E27FC236}">
              <a16:creationId xmlns:a16="http://schemas.microsoft.com/office/drawing/2014/main" id="{B618023C-48D2-40BA-FA7E-1149BDDE2156}"/>
            </a:ext>
          </a:extLst>
        </xdr:cNvPr>
        <xdr:cNvSpPr txBox="1"/>
      </xdr:nvSpPr>
      <xdr:spPr>
        <a:xfrm>
          <a:off x="9547411" y="3659452"/>
          <a:ext cx="5390030" cy="3025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E9E1AD4-A40C-40C8-A0CA-C869C8EA73A7}" type="TxLink">
            <a:rPr lang="en-US" altLang="en-US" sz="12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  <a:cs typeface="+mn-cs"/>
            </a:rPr>
            <a:pPr marL="0" indent="0"/>
            <a:t>2020년 3분기 이후, 기업 M&amp;A 활동이 25.4% 증가</a:t>
          </a:fld>
          <a:endParaRPr lang="ko-KR" altLang="en-US" sz="1200" b="0" i="0" u="none" strike="noStrike">
            <a:solidFill>
              <a:srgbClr val="000000"/>
            </a:solidFill>
            <a:latin typeface="서울남산 장체 M" panose="02020503020101020101" pitchFamily="18" charset="-127"/>
            <a:ea typeface="서울남산 장체 M" panose="02020503020101020101" pitchFamily="18" charset="-127"/>
            <a:cs typeface="+mn-cs"/>
          </a:endParaRPr>
        </a:p>
      </xdr:txBody>
    </xdr:sp>
    <xdr:clientData/>
  </xdr:twoCellAnchor>
  <xdr:twoCellAnchor>
    <xdr:from>
      <xdr:col>20</xdr:col>
      <xdr:colOff>151037</xdr:colOff>
      <xdr:row>17</xdr:row>
      <xdr:rowOff>207556</xdr:rowOff>
    </xdr:from>
    <xdr:to>
      <xdr:col>21</xdr:col>
      <xdr:colOff>190500</xdr:colOff>
      <xdr:row>19</xdr:row>
      <xdr:rowOff>57631</xdr:rowOff>
    </xdr:to>
    <xdr:sp macro="" textlink="'피벗보고서#1'!AQ9">
      <xdr:nvSpPr>
        <xdr:cNvPr id="24" name="TextBox 23">
          <a:extLst>
            <a:ext uri="{FF2B5EF4-FFF2-40B4-BE49-F238E27FC236}">
              <a16:creationId xmlns:a16="http://schemas.microsoft.com/office/drawing/2014/main" id="{E1578628-786D-73C2-927E-3F5646C1A080}"/>
            </a:ext>
          </a:extLst>
        </xdr:cNvPr>
        <xdr:cNvSpPr txBox="1"/>
      </xdr:nvSpPr>
      <xdr:spPr>
        <a:xfrm>
          <a:off x="13822213" y="3827056"/>
          <a:ext cx="723022" cy="2758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01F30747-E4E4-44BC-AA4F-2C8FAB438B5B}" type="TxLink">
            <a:rPr lang="en-US" altLang="en-US" sz="13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25.4%</a:t>
          </a:fld>
          <a:endParaRPr lang="ko-KR" altLang="en-US" sz="1300" b="1" i="0" u="none" strike="noStrike">
            <a:solidFill>
              <a:srgbClr val="000000"/>
            </a:solidFill>
            <a:latin typeface="서울남산 장체 M" panose="02020503020101020101" pitchFamily="18" charset="-127"/>
            <a:ea typeface="서울남산 장체 M" panose="02020503020101020101" pitchFamily="18" charset="-127"/>
            <a:cs typeface="+mn-cs"/>
          </a:endParaRPr>
        </a:p>
      </xdr:txBody>
    </xdr:sp>
    <xdr:clientData/>
  </xdr:twoCellAnchor>
  <xdr:twoCellAnchor>
    <xdr:from>
      <xdr:col>18</xdr:col>
      <xdr:colOff>443752</xdr:colOff>
      <xdr:row>18</xdr:row>
      <xdr:rowOff>78052</xdr:rowOff>
    </xdr:from>
    <xdr:to>
      <xdr:col>20</xdr:col>
      <xdr:colOff>369795</xdr:colOff>
      <xdr:row>19</xdr:row>
      <xdr:rowOff>167698</xdr:rowOff>
    </xdr:to>
    <xdr:sp macro="" textlink="'피벗보고서#1'!AQ7">
      <xdr:nvSpPr>
        <xdr:cNvPr id="27" name="TextBox 26">
          <a:extLst>
            <a:ext uri="{FF2B5EF4-FFF2-40B4-BE49-F238E27FC236}">
              <a16:creationId xmlns:a16="http://schemas.microsoft.com/office/drawing/2014/main" id="{95E9B36F-419E-4270-72C2-E2D8A48CF23E}"/>
            </a:ext>
          </a:extLst>
        </xdr:cNvPr>
        <xdr:cNvSpPr txBox="1"/>
      </xdr:nvSpPr>
      <xdr:spPr>
        <a:xfrm>
          <a:off x="12747811" y="3910464"/>
          <a:ext cx="1293160" cy="3025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en-US" altLang="ko-KR" sz="11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  <a:cs typeface="+mn-cs"/>
            </a:rPr>
            <a:t>20 2</a:t>
          </a:r>
          <a:r>
            <a:rPr lang="ko-KR" altLang="en-US" sz="11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  <a:cs typeface="+mn-cs"/>
            </a:rPr>
            <a:t>분기 이전 대비</a:t>
          </a:r>
          <a:endParaRPr lang="en-US" altLang="ko-KR" sz="1100" b="0" i="0" u="none" strike="noStrike">
            <a:solidFill>
              <a:srgbClr val="000000"/>
            </a:solidFill>
            <a:latin typeface="서울남산 장체 M" panose="02020503020101020101" pitchFamily="18" charset="-127"/>
            <a:ea typeface="서울남산 장체 M" panose="02020503020101020101" pitchFamily="18" charset="-127"/>
            <a:cs typeface="+mn-cs"/>
          </a:endParaRPr>
        </a:p>
      </xdr:txBody>
    </xdr:sp>
    <xdr:clientData/>
  </xdr:twoCellAnchor>
  <xdr:twoCellAnchor>
    <xdr:from>
      <xdr:col>21</xdr:col>
      <xdr:colOff>680356</xdr:colOff>
      <xdr:row>19</xdr:row>
      <xdr:rowOff>163285</xdr:rowOff>
    </xdr:from>
    <xdr:to>
      <xdr:col>26</xdr:col>
      <xdr:colOff>517071</xdr:colOff>
      <xdr:row>34</xdr:row>
      <xdr:rowOff>40821</xdr:rowOff>
    </xdr:to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EE9357BD-4D7F-452A-9B14-B8669365A5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593110</xdr:colOff>
      <xdr:row>17</xdr:row>
      <xdr:rowOff>39952</xdr:rowOff>
    </xdr:from>
    <xdr:to>
      <xdr:col>29</xdr:col>
      <xdr:colOff>514670</xdr:colOff>
      <xdr:row>18</xdr:row>
      <xdr:rowOff>129598</xdr:rowOff>
    </xdr:to>
    <xdr:sp macro="" textlink="'피벗보고서#2'!B7">
      <xdr:nvSpPr>
        <xdr:cNvPr id="25" name="TextBox 24">
          <a:extLst>
            <a:ext uri="{FF2B5EF4-FFF2-40B4-BE49-F238E27FC236}">
              <a16:creationId xmlns:a16="http://schemas.microsoft.com/office/drawing/2014/main" id="{4451F3E3-D40E-B6E0-6880-7C2E3A1BED0F}"/>
            </a:ext>
          </a:extLst>
        </xdr:cNvPr>
        <xdr:cNvSpPr txBox="1"/>
      </xdr:nvSpPr>
      <xdr:spPr>
        <a:xfrm>
          <a:off x="14880610" y="3509773"/>
          <a:ext cx="5364417" cy="293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DDA84ED4-1084-4153-AE1D-EE8CFBDF4C8B}" type="TxLink">
            <a:rPr lang="ko-KR" altLang="en-US" sz="12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  <a:cs typeface="+mn-cs"/>
            </a:rPr>
            <a:pPr marL="0" indent="0"/>
            <a:t>전체 M&amp;A 및 자산 매각 건수 중, M&amp;A 거래 비율은 72.2%를 차지</a:t>
          </a:fld>
          <a:endParaRPr lang="ko-KR" altLang="en-US" sz="1200" b="0" i="0" u="none" strike="noStrike">
            <a:solidFill>
              <a:srgbClr val="000000"/>
            </a:solidFill>
            <a:latin typeface="서울남산 장체 M" panose="02020503020101020101" pitchFamily="18" charset="-127"/>
            <a:ea typeface="서울남산 장체 M" panose="02020503020101020101" pitchFamily="18" charset="-127"/>
            <a:cs typeface="+mn-cs"/>
          </a:endParaRPr>
        </a:p>
      </xdr:txBody>
    </xdr:sp>
    <xdr:clientData/>
  </xdr:twoCellAnchor>
  <xdr:twoCellAnchor editAs="oneCell">
    <xdr:from>
      <xdr:col>0</xdr:col>
      <xdr:colOff>268380</xdr:colOff>
      <xdr:row>20</xdr:row>
      <xdr:rowOff>7844</xdr:rowOff>
    </xdr:from>
    <xdr:to>
      <xdr:col>4</xdr:col>
      <xdr:colOff>342900</xdr:colOff>
      <xdr:row>29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8" name="Primary Reason for M&amp;A">
              <a:extLst>
                <a:ext uri="{FF2B5EF4-FFF2-40B4-BE49-F238E27FC236}">
                  <a16:creationId xmlns:a16="http://schemas.microsoft.com/office/drawing/2014/main" id="{614460BB-D21C-4B86-A641-B6C9009959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8380" y="4266079"/>
              <a:ext cx="2808755" cy="20512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19</xdr:col>
      <xdr:colOff>87336</xdr:colOff>
      <xdr:row>4</xdr:row>
      <xdr:rowOff>9986</xdr:rowOff>
    </xdr:from>
    <xdr:to>
      <xdr:col>23</xdr:col>
      <xdr:colOff>555914</xdr:colOff>
      <xdr:row>4</xdr:row>
      <xdr:rowOff>181842</xdr:rowOff>
    </xdr:to>
    <xdr:sp macro="" textlink="'피벗보고서#2'!M22">
      <xdr:nvSpPr>
        <xdr:cNvPr id="29" name="TextBox 28">
          <a:extLst>
            <a:ext uri="{FF2B5EF4-FFF2-40B4-BE49-F238E27FC236}">
              <a16:creationId xmlns:a16="http://schemas.microsoft.com/office/drawing/2014/main" id="{D04150EA-C0C5-B978-69D5-A3616A8F2432}"/>
            </a:ext>
          </a:extLst>
        </xdr:cNvPr>
        <xdr:cNvSpPr txBox="1"/>
      </xdr:nvSpPr>
      <xdr:spPr>
        <a:xfrm>
          <a:off x="13084631" y="841259"/>
          <a:ext cx="3204851" cy="1718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00592B65-2224-4D34-A265-78828AC8BF33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r"/>
            <a:t>Agricultural Machinery</a:t>
          </a:fld>
          <a:endParaRPr lang="ko-KR" altLang="en-US" sz="1000" b="1">
            <a:latin typeface="서울남산 장체 M" panose="02020503020101020101" pitchFamily="18" charset="-127"/>
            <a:ea typeface="서울남산 장체 M" panose="02020503020101020101" pitchFamily="18" charset="-127"/>
          </a:endParaRPr>
        </a:p>
      </xdr:txBody>
    </xdr:sp>
    <xdr:clientData/>
  </xdr:twoCellAnchor>
  <xdr:twoCellAnchor>
    <xdr:from>
      <xdr:col>19</xdr:col>
      <xdr:colOff>87336</xdr:colOff>
      <xdr:row>4</xdr:row>
      <xdr:rowOff>160798</xdr:rowOff>
    </xdr:from>
    <xdr:to>
      <xdr:col>23</xdr:col>
      <xdr:colOff>555914</xdr:colOff>
      <xdr:row>5</xdr:row>
      <xdr:rowOff>124836</xdr:rowOff>
    </xdr:to>
    <xdr:sp macro="" textlink="'피벗보고서#2'!M21">
      <xdr:nvSpPr>
        <xdr:cNvPr id="36" name="TextBox 35">
          <a:extLst>
            <a:ext uri="{FF2B5EF4-FFF2-40B4-BE49-F238E27FC236}">
              <a16:creationId xmlns:a16="http://schemas.microsoft.com/office/drawing/2014/main" id="{A012BACC-0281-148B-CC27-9048DE02189F}"/>
            </a:ext>
          </a:extLst>
        </xdr:cNvPr>
        <xdr:cNvSpPr txBox="1"/>
      </xdr:nvSpPr>
      <xdr:spPr>
        <a:xfrm>
          <a:off x="13084631" y="992071"/>
          <a:ext cx="3204851" cy="1718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E6F4699A-7D12-42B1-A369-B60B008540F3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 algn="r"/>
            <a:t>Construction Machinery</a:t>
          </a:fld>
          <a:endParaRPr lang="ko-KR" altLang="en-US" sz="9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19</xdr:col>
      <xdr:colOff>87336</xdr:colOff>
      <xdr:row>5</xdr:row>
      <xdr:rowOff>103792</xdr:rowOff>
    </xdr:from>
    <xdr:to>
      <xdr:col>23</xdr:col>
      <xdr:colOff>555914</xdr:colOff>
      <xdr:row>6</xdr:row>
      <xdr:rowOff>67830</xdr:rowOff>
    </xdr:to>
    <xdr:sp macro="" textlink="'피벗보고서#2'!M20">
      <xdr:nvSpPr>
        <xdr:cNvPr id="37" name="TextBox 36">
          <a:extLst>
            <a:ext uri="{FF2B5EF4-FFF2-40B4-BE49-F238E27FC236}">
              <a16:creationId xmlns:a16="http://schemas.microsoft.com/office/drawing/2014/main" id="{A5BFCB65-90A4-863D-06C5-3657116E0D7E}"/>
            </a:ext>
          </a:extLst>
        </xdr:cNvPr>
        <xdr:cNvSpPr txBox="1"/>
      </xdr:nvSpPr>
      <xdr:spPr>
        <a:xfrm>
          <a:off x="13084631" y="1142883"/>
          <a:ext cx="3204851" cy="1718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8112B9F8-FFFB-4E0B-97BC-859C0E1F63DA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 algn="r"/>
            <a:t>Industrial Machinery</a:t>
          </a:fld>
          <a:endParaRPr lang="ko-KR" altLang="en-US" sz="9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19</xdr:col>
      <xdr:colOff>87336</xdr:colOff>
      <xdr:row>6</xdr:row>
      <xdr:rowOff>46787</xdr:rowOff>
    </xdr:from>
    <xdr:to>
      <xdr:col>23</xdr:col>
      <xdr:colOff>555914</xdr:colOff>
      <xdr:row>7</xdr:row>
      <xdr:rowOff>10825</xdr:rowOff>
    </xdr:to>
    <xdr:sp macro="" textlink="'피벗보고서#2'!M19">
      <xdr:nvSpPr>
        <xdr:cNvPr id="38" name="TextBox 37">
          <a:extLst>
            <a:ext uri="{FF2B5EF4-FFF2-40B4-BE49-F238E27FC236}">
              <a16:creationId xmlns:a16="http://schemas.microsoft.com/office/drawing/2014/main" id="{1DC8AF03-BDC5-891F-D4BA-F132E7F2EFBD}"/>
            </a:ext>
          </a:extLst>
        </xdr:cNvPr>
        <xdr:cNvSpPr txBox="1"/>
      </xdr:nvSpPr>
      <xdr:spPr>
        <a:xfrm>
          <a:off x="13084631" y="1293696"/>
          <a:ext cx="3204851" cy="1718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E7F9EDDE-F913-43BB-A0B8-B52D46C15BDC}" type="TxLink">
            <a:rPr lang="en-US" altLang="en-US" sz="900" b="0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 algn="r"/>
            <a:t>Mining Equipment</a:t>
          </a:fld>
          <a:endParaRPr lang="ko-KR" altLang="en-US" sz="900" b="0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19</xdr:col>
      <xdr:colOff>87336</xdr:colOff>
      <xdr:row>6</xdr:row>
      <xdr:rowOff>197599</xdr:rowOff>
    </xdr:from>
    <xdr:to>
      <xdr:col>23</xdr:col>
      <xdr:colOff>555914</xdr:colOff>
      <xdr:row>7</xdr:row>
      <xdr:rowOff>161637</xdr:rowOff>
    </xdr:to>
    <xdr:sp macro="" textlink="'피벗보고서#2'!M18">
      <xdr:nvSpPr>
        <xdr:cNvPr id="39" name="TextBox 38">
          <a:extLst>
            <a:ext uri="{FF2B5EF4-FFF2-40B4-BE49-F238E27FC236}">
              <a16:creationId xmlns:a16="http://schemas.microsoft.com/office/drawing/2014/main" id="{F2AFCEF4-977A-1E5F-12BF-C8C18AD6B525}"/>
            </a:ext>
          </a:extLst>
        </xdr:cNvPr>
        <xdr:cNvSpPr txBox="1"/>
      </xdr:nvSpPr>
      <xdr:spPr>
        <a:xfrm>
          <a:off x="13084631" y="1444508"/>
          <a:ext cx="3204851" cy="1718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07E765D7-5178-4B17-8B87-F44AE103F8A4}" type="TxLink">
            <a:rPr lang="en-US" altLang="en-US" sz="900" b="0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 algn="r"/>
            <a:t>Finance</a:t>
          </a:fld>
          <a:endParaRPr lang="ko-KR" altLang="en-US" sz="900" b="0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19</xdr:col>
      <xdr:colOff>87336</xdr:colOff>
      <xdr:row>7</xdr:row>
      <xdr:rowOff>140593</xdr:rowOff>
    </xdr:from>
    <xdr:to>
      <xdr:col>23</xdr:col>
      <xdr:colOff>555914</xdr:colOff>
      <xdr:row>8</xdr:row>
      <xdr:rowOff>104631</xdr:rowOff>
    </xdr:to>
    <xdr:sp macro="" textlink="'피벗보고서#2'!M17">
      <xdr:nvSpPr>
        <xdr:cNvPr id="40" name="TextBox 39">
          <a:extLst>
            <a:ext uri="{FF2B5EF4-FFF2-40B4-BE49-F238E27FC236}">
              <a16:creationId xmlns:a16="http://schemas.microsoft.com/office/drawing/2014/main" id="{1C49B359-E9D0-62CC-E9A1-4B90E5420514}"/>
            </a:ext>
          </a:extLst>
        </xdr:cNvPr>
        <xdr:cNvSpPr txBox="1"/>
      </xdr:nvSpPr>
      <xdr:spPr>
        <a:xfrm>
          <a:off x="13084631" y="1595320"/>
          <a:ext cx="3204851" cy="1718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EE1DFD15-BB56-4182-B6A8-65684A48689E}" type="TxLink">
            <a:rPr lang="en-US" altLang="en-US" sz="900" b="0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 algn="r"/>
            <a:t>Technology</a:t>
          </a:fld>
          <a:endParaRPr lang="ko-KR" altLang="en-US" sz="900" b="0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19</xdr:col>
      <xdr:colOff>87336</xdr:colOff>
      <xdr:row>8</xdr:row>
      <xdr:rowOff>83589</xdr:rowOff>
    </xdr:from>
    <xdr:to>
      <xdr:col>23</xdr:col>
      <xdr:colOff>555914</xdr:colOff>
      <xdr:row>9</xdr:row>
      <xdr:rowOff>47626</xdr:rowOff>
    </xdr:to>
    <xdr:sp macro="" textlink="'피벗보고서#2'!M16">
      <xdr:nvSpPr>
        <xdr:cNvPr id="41" name="TextBox 40">
          <a:extLst>
            <a:ext uri="{FF2B5EF4-FFF2-40B4-BE49-F238E27FC236}">
              <a16:creationId xmlns:a16="http://schemas.microsoft.com/office/drawing/2014/main" id="{B308CB87-79EA-094D-7A45-BBFBC8E9A5F2}"/>
            </a:ext>
          </a:extLst>
        </xdr:cNvPr>
        <xdr:cNvSpPr txBox="1"/>
      </xdr:nvSpPr>
      <xdr:spPr>
        <a:xfrm>
          <a:off x="13084631" y="1746134"/>
          <a:ext cx="3204851" cy="1718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5F8A06DC-1933-49D8-AB06-092092D83A2C}" type="TxLink">
            <a:rPr lang="en-US" altLang="en-US" sz="900" b="0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 algn="r"/>
            <a:t>Manufacturing</a:t>
          </a:fld>
          <a:endParaRPr lang="ko-KR" altLang="en-US" sz="900" b="0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20</xdr:col>
      <xdr:colOff>277091</xdr:colOff>
      <xdr:row>1</xdr:row>
      <xdr:rowOff>29308</xdr:rowOff>
    </xdr:from>
    <xdr:to>
      <xdr:col>27</xdr:col>
      <xdr:colOff>142874</xdr:colOff>
      <xdr:row>18</xdr:row>
      <xdr:rowOff>149590</xdr:rowOff>
    </xdr:to>
    <xdr:grpSp>
      <xdr:nvGrpSpPr>
        <xdr:cNvPr id="43" name="그룹 42">
          <a:extLst>
            <a:ext uri="{FF2B5EF4-FFF2-40B4-BE49-F238E27FC236}">
              <a16:creationId xmlns:a16="http://schemas.microsoft.com/office/drawing/2014/main" id="{47E3D572-B110-42C6-DDB2-06A622D918E8}"/>
            </a:ext>
          </a:extLst>
        </xdr:cNvPr>
        <xdr:cNvGrpSpPr/>
      </xdr:nvGrpSpPr>
      <xdr:grpSpPr>
        <a:xfrm>
          <a:off x="13948267" y="242220"/>
          <a:ext cx="4650695" cy="3739782"/>
          <a:chOff x="14051706" y="241789"/>
          <a:chExt cx="4686899" cy="3732455"/>
        </a:xfrm>
      </xdr:grpSpPr>
      <xdr:graphicFrame macro="">
        <xdr:nvGraphicFramePr>
          <xdr:cNvPr id="26" name="차트 25">
            <a:extLst>
              <a:ext uri="{FF2B5EF4-FFF2-40B4-BE49-F238E27FC236}">
                <a16:creationId xmlns:a16="http://schemas.microsoft.com/office/drawing/2014/main" id="{1DA69123-CE1B-41EB-8E5F-7C18BCD8A9A3}"/>
              </a:ext>
            </a:extLst>
          </xdr:cNvPr>
          <xdr:cNvGraphicFramePr>
            <a:graphicFrameLocks/>
          </xdr:cNvGraphicFramePr>
        </xdr:nvGraphicFramePr>
        <xdr:xfrm>
          <a:off x="14051706" y="520212"/>
          <a:ext cx="4686899" cy="345403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'피벗보고서#2'!N7">
        <xdr:nvSpPr>
          <xdr:cNvPr id="42" name="TextBox 41">
            <a:extLst>
              <a:ext uri="{FF2B5EF4-FFF2-40B4-BE49-F238E27FC236}">
                <a16:creationId xmlns:a16="http://schemas.microsoft.com/office/drawing/2014/main" id="{88AA844C-2F8D-F927-7B34-1C435D39B346}"/>
              </a:ext>
            </a:extLst>
          </xdr:cNvPr>
          <xdr:cNvSpPr txBox="1"/>
        </xdr:nvSpPr>
        <xdr:spPr>
          <a:xfrm>
            <a:off x="14833701" y="241789"/>
            <a:ext cx="3256472" cy="571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271CDC2B-E12E-4DD8-87CF-774E0B927D68}" type="TxLink">
              <a:rPr lang="en-US" altLang="en-US" sz="1200" b="0" i="0" u="none" strike="noStrike">
                <a:solidFill>
                  <a:srgbClr val="000000"/>
                </a:solidFill>
                <a:latin typeface="서울남산 장체 M" panose="02020503020101020101" pitchFamily="18" charset="-127"/>
                <a:ea typeface="서울남산 장체 M" panose="02020503020101020101" pitchFamily="18" charset="-127"/>
                <a:cs typeface="+mn-cs"/>
              </a:rPr>
              <a:pPr marL="0" indent="0"/>
              <a:t>[ Agricultural Machinery ] 부문의 M&amp;A 가치는 $1,180,109B 로, 전체 시장 거래 가치의 19.2%를 차지</a:t>
            </a:fld>
            <a:endParaRPr lang="ko-KR" altLang="en-US" sz="1200" b="0" i="0" u="none" strike="noStrike">
              <a:solidFill>
                <a:srgbClr val="000000"/>
              </a:solidFill>
              <a:latin typeface="서울남산 장체 M" panose="02020503020101020101" pitchFamily="18" charset="-127"/>
              <a:ea typeface="서울남산 장체 M" panose="02020503020101020101" pitchFamily="18" charset="-127"/>
              <a:cs typeface="+mn-cs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276261</xdr:colOff>
      <xdr:row>0</xdr:row>
      <xdr:rowOff>208359</xdr:rowOff>
    </xdr:from>
    <xdr:to>
      <xdr:col>12</xdr:col>
      <xdr:colOff>1847</xdr:colOff>
      <xdr:row>15</xdr:row>
      <xdr:rowOff>163236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48449" y="208359"/>
          <a:ext cx="3624882" cy="205527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285708</xdr:colOff>
      <xdr:row>0</xdr:row>
      <xdr:rowOff>143349</xdr:rowOff>
    </xdr:from>
    <xdr:to>
      <xdr:col>26</xdr:col>
      <xdr:colOff>766990</xdr:colOff>
      <xdr:row>15</xdr:row>
      <xdr:rowOff>152745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11915" y="143349"/>
          <a:ext cx="3603624" cy="21247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299647</xdr:colOff>
      <xdr:row>5</xdr:row>
      <xdr:rowOff>26505</xdr:rowOff>
    </xdr:from>
    <xdr:to>
      <xdr:col>40</xdr:col>
      <xdr:colOff>2064</xdr:colOff>
      <xdr:row>17</xdr:row>
      <xdr:rowOff>70309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13056" y="1086679"/>
          <a:ext cx="3576614" cy="239004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45</xdr:col>
      <xdr:colOff>388790</xdr:colOff>
      <xdr:row>37</xdr:row>
      <xdr:rowOff>87966</xdr:rowOff>
    </xdr:from>
    <xdr:to>
      <xdr:col>50</xdr:col>
      <xdr:colOff>56614</xdr:colOff>
      <xdr:row>48</xdr:row>
      <xdr:rowOff>100837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459551" y="6738901"/>
          <a:ext cx="3618628" cy="2290588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225286</xdr:colOff>
      <xdr:row>0</xdr:row>
      <xdr:rowOff>92765</xdr:rowOff>
    </xdr:from>
    <xdr:to>
      <xdr:col>11</xdr:col>
      <xdr:colOff>351182</xdr:colOff>
      <xdr:row>17</xdr:row>
      <xdr:rowOff>185872</xdr:rowOff>
    </xdr:to>
    <xdr:pic>
      <xdr:nvPicPr>
        <xdr:cNvPr id="2" name="그림 1" descr="스크린샷, 텍스트, 폰트, 패턴이(가) 표시된 사진&#10;&#10;자동 생성된 설명">
          <a:extLst>
            <a:ext uri="{FF2B5EF4-FFF2-40B4-BE49-F238E27FC236}">
              <a16:creationId xmlns:a16="http://schemas.microsoft.com/office/drawing/2014/main" id="{FABC1B1B-1BA9-4062-80B2-147EA6B25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6521" y="92765"/>
          <a:ext cx="2325757" cy="2683907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6</xdr:col>
      <xdr:colOff>8964</xdr:colOff>
      <xdr:row>28</xdr:row>
      <xdr:rowOff>80293</xdr:rowOff>
    </xdr:from>
    <xdr:to>
      <xdr:col>11</xdr:col>
      <xdr:colOff>442973</xdr:colOff>
      <xdr:row>39</xdr:row>
      <xdr:rowOff>130980</xdr:rowOff>
    </xdr:to>
    <xdr:pic>
      <xdr:nvPicPr>
        <xdr:cNvPr id="3" name="그림 2" descr="텍스트, 스크린샷, 폰트, 원이(가) 표시된 사진&#10;&#10;자동 생성된 설명">
          <a:extLst>
            <a:ext uri="{FF2B5EF4-FFF2-40B4-BE49-F238E27FC236}">
              <a16:creationId xmlns:a16="http://schemas.microsoft.com/office/drawing/2014/main" id="{43DA3A8B-4296-4FE7-98B5-FDF77BD4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46493" y="4943646"/>
          <a:ext cx="3369951" cy="2392716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39</xdr:col>
      <xdr:colOff>269333</xdr:colOff>
      <xdr:row>0</xdr:row>
      <xdr:rowOff>132132</xdr:rowOff>
    </xdr:from>
    <xdr:to>
      <xdr:col>45</xdr:col>
      <xdr:colOff>378856</xdr:colOff>
      <xdr:row>12</xdr:row>
      <xdr:rowOff>89836</xdr:rowOff>
    </xdr:to>
    <xdr:pic>
      <xdr:nvPicPr>
        <xdr:cNvPr id="4" name="그림 3" descr="스크린샷, 텍스트, 원, 폰트이(가) 표시된 사진&#10;&#10;자동 생성된 설명">
          <a:extLst>
            <a:ext uri="{FF2B5EF4-FFF2-40B4-BE49-F238E27FC236}">
              <a16:creationId xmlns:a16="http://schemas.microsoft.com/office/drawing/2014/main" id="{9B38C17F-7B28-D032-4C8B-34F654D0F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122707" y="132132"/>
          <a:ext cx="3647853" cy="1455200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53</xdr:col>
      <xdr:colOff>277905</xdr:colOff>
      <xdr:row>0</xdr:row>
      <xdr:rowOff>143435</xdr:rowOff>
    </xdr:from>
    <xdr:to>
      <xdr:col>57</xdr:col>
      <xdr:colOff>576729</xdr:colOff>
      <xdr:row>21</xdr:row>
      <xdr:rowOff>8965</xdr:rowOff>
    </xdr:to>
    <xdr:pic>
      <xdr:nvPicPr>
        <xdr:cNvPr id="5" name="그림 4" descr="텍스트, 스크린샷, 폰트, 디자인이(가) 표시된 사진&#10;&#10;자동 생성된 설명">
          <a:extLst>
            <a:ext uri="{FF2B5EF4-FFF2-40B4-BE49-F238E27FC236}">
              <a16:creationId xmlns:a16="http://schemas.microsoft.com/office/drawing/2014/main" id="{7EB6F627-8950-0180-D6DB-CAF7B1A45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952517" y="143435"/>
          <a:ext cx="2988236" cy="340658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50</xdr:col>
      <xdr:colOff>528918</xdr:colOff>
      <xdr:row>6</xdr:row>
      <xdr:rowOff>211119</xdr:rowOff>
    </xdr:from>
    <xdr:to>
      <xdr:col>51</xdr:col>
      <xdr:colOff>344351</xdr:colOff>
      <xdr:row>9</xdr:row>
      <xdr:rowOff>123714</xdr:rowOff>
    </xdr:to>
    <xdr:grpSp>
      <xdr:nvGrpSpPr>
        <xdr:cNvPr id="6" name="그래픽 11" descr="사용자 단색으로 채워진">
          <a:extLst>
            <a:ext uri="{FF2B5EF4-FFF2-40B4-BE49-F238E27FC236}">
              <a16:creationId xmlns:a16="http://schemas.microsoft.com/office/drawing/2014/main" id="{7CDA4526-B46D-43CB-81BC-75B07459536D}"/>
            </a:ext>
          </a:extLst>
        </xdr:cNvPr>
        <xdr:cNvGrpSpPr/>
      </xdr:nvGrpSpPr>
      <xdr:grpSpPr>
        <a:xfrm>
          <a:off x="34752657" y="625249"/>
          <a:ext cx="552585" cy="533791"/>
          <a:chOff x="35737800" y="2236470"/>
          <a:chExt cx="609600" cy="647700"/>
        </a:xfrm>
        <a:solidFill>
          <a:srgbClr val="002076"/>
        </a:solidFill>
      </xdr:grpSpPr>
      <xdr:sp macro="" textlink="">
        <xdr:nvSpPr>
          <xdr:cNvPr id="7" name="자유형: 도형 6">
            <a:extLst>
              <a:ext uri="{FF2B5EF4-FFF2-40B4-BE49-F238E27FC236}">
                <a16:creationId xmlns:a16="http://schemas.microsoft.com/office/drawing/2014/main" id="{3C65D89D-194B-B925-FF88-66575A95AC2B}"/>
              </a:ext>
            </a:extLst>
          </xdr:cNvPr>
          <xdr:cNvSpPr/>
        </xdr:nvSpPr>
        <xdr:spPr>
          <a:xfrm>
            <a:off x="35890200" y="223647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8" name="자유형: 도형 7">
            <a:extLst>
              <a:ext uri="{FF2B5EF4-FFF2-40B4-BE49-F238E27FC236}">
                <a16:creationId xmlns:a16="http://schemas.microsoft.com/office/drawing/2014/main" id="{8F44E565-24BC-6CAA-70F3-51537AD9EB08}"/>
              </a:ext>
            </a:extLst>
          </xdr:cNvPr>
          <xdr:cNvSpPr/>
        </xdr:nvSpPr>
        <xdr:spPr>
          <a:xfrm>
            <a:off x="35737800" y="257937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51</xdr:col>
      <xdr:colOff>484542</xdr:colOff>
      <xdr:row>6</xdr:row>
      <xdr:rowOff>215154</xdr:rowOff>
    </xdr:from>
    <xdr:to>
      <xdr:col>52</xdr:col>
      <xdr:colOff>299975</xdr:colOff>
      <xdr:row>9</xdr:row>
      <xdr:rowOff>127749</xdr:rowOff>
    </xdr:to>
    <xdr:grpSp>
      <xdr:nvGrpSpPr>
        <xdr:cNvPr id="9" name="그래픽 15" descr="사용자 단색으로 채워진">
          <a:extLst>
            <a:ext uri="{FF2B5EF4-FFF2-40B4-BE49-F238E27FC236}">
              <a16:creationId xmlns:a16="http://schemas.microsoft.com/office/drawing/2014/main" id="{017A4427-B00D-4128-A6B9-51381475401A}"/>
            </a:ext>
          </a:extLst>
        </xdr:cNvPr>
        <xdr:cNvGrpSpPr/>
      </xdr:nvGrpSpPr>
      <xdr:grpSpPr>
        <a:xfrm>
          <a:off x="35445433" y="619759"/>
          <a:ext cx="552585" cy="543316"/>
          <a:chOff x="36598860" y="2221230"/>
          <a:chExt cx="609600" cy="647700"/>
        </a:xfrm>
        <a:solidFill>
          <a:schemeClr val="accent5">
            <a:lumMod val="20000"/>
            <a:lumOff val="80000"/>
          </a:schemeClr>
        </a:solidFill>
      </xdr:grpSpPr>
      <xdr:sp macro="" textlink="">
        <xdr:nvSpPr>
          <xdr:cNvPr id="10" name="자유형: 도형 9">
            <a:extLst>
              <a:ext uri="{FF2B5EF4-FFF2-40B4-BE49-F238E27FC236}">
                <a16:creationId xmlns:a16="http://schemas.microsoft.com/office/drawing/2014/main" id="{42FDFA0B-40F8-8326-8320-F60BDB820009}"/>
              </a:ext>
            </a:extLst>
          </xdr:cNvPr>
          <xdr:cNvSpPr/>
        </xdr:nvSpPr>
        <xdr:spPr>
          <a:xfrm>
            <a:off x="36751260" y="222123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11" name="자유형: 도형 10">
            <a:extLst>
              <a:ext uri="{FF2B5EF4-FFF2-40B4-BE49-F238E27FC236}">
                <a16:creationId xmlns:a16="http://schemas.microsoft.com/office/drawing/2014/main" id="{49CA5057-4FF0-29DB-37DF-D7F3CBA978D4}"/>
              </a:ext>
            </a:extLst>
          </xdr:cNvPr>
          <xdr:cNvSpPr/>
        </xdr:nvSpPr>
        <xdr:spPr>
          <a:xfrm>
            <a:off x="36598860" y="256413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3</xdr:col>
      <xdr:colOff>347382</xdr:colOff>
      <xdr:row>31</xdr:row>
      <xdr:rowOff>190501</xdr:rowOff>
    </xdr:from>
    <xdr:to>
      <xdr:col>4</xdr:col>
      <xdr:colOff>11206</xdr:colOff>
      <xdr:row>33</xdr:row>
      <xdr:rowOff>168089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F90F3A71-1C3E-017B-E7DD-DA35DFB24313}"/>
            </a:ext>
          </a:extLst>
        </xdr:cNvPr>
        <xdr:cNvSpPr/>
      </xdr:nvSpPr>
      <xdr:spPr>
        <a:xfrm>
          <a:off x="2566147" y="5692589"/>
          <a:ext cx="403412" cy="403412"/>
        </a:xfrm>
        <a:prstGeom prst="ellipse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 kern="12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Relationship Id="rId1" Type="http://schemas.openxmlformats.org/officeDocument/2006/relationships/externalLinkPath" Target="file:///C:\Users\info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색조합실습"/>
      <sheetName val="완성시트"/>
      <sheetName val="데이터"/>
      <sheetName val="Pivot_#1"/>
      <sheetName val="Pivot_#2"/>
      <sheetName val="random condition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구본호" refreshedDate="45633.372093287035" createdVersion="8" refreshedVersion="8" minRefreshableVersion="3" recordCount="1103" xr:uid="{76D80108-2A3D-49A4-B52F-D984EDA6DEB1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containsInteger="1" minValue="511" maxValue="14999"/>
    </cacheField>
    <cacheField name="Number of Employee" numFmtId="0">
      <sharedItems containsSemiMixedTypes="0" containsString="0" containsNumber="1" containsInteger="1" minValue="48" maxValue="7198" count="977">
        <n v="3396"/>
        <n v="1450"/>
        <n v="4530"/>
        <n v="2020"/>
        <n v="4427"/>
        <n v="4239"/>
        <n v="1645"/>
        <n v="48"/>
        <n v="1981"/>
        <n v="528"/>
        <n v="3809"/>
        <n v="795"/>
        <n v="4487"/>
        <n v="752"/>
        <n v="1898"/>
        <n v="2517"/>
        <n v="476"/>
        <n v="615"/>
        <n v="4322"/>
        <n v="739"/>
        <n v="1635"/>
        <n v="4562"/>
        <n v="1908"/>
        <n v="6699"/>
        <n v="758"/>
        <n v="904"/>
        <n v="493"/>
        <n v="4222"/>
        <n v="509"/>
        <n v="2693"/>
        <n v="633"/>
        <n v="3246"/>
        <n v="4066"/>
        <n v="3242"/>
        <n v="1759"/>
        <n v="1400"/>
        <n v="596"/>
        <n v="997"/>
        <n v="1462"/>
        <n v="2733"/>
        <n v="3270"/>
        <n v="1151"/>
        <n v="1132"/>
        <n v="117"/>
        <n v="1808"/>
        <n v="1129"/>
        <n v="4835"/>
        <n v="573"/>
        <n v="722"/>
        <n v="239"/>
        <n v="3856"/>
        <n v="183"/>
        <n v="162"/>
        <n v="1267"/>
        <n v="2746"/>
        <n v="73"/>
        <n v="2357"/>
        <n v="4190"/>
        <n v="1156"/>
        <n v="613"/>
        <n v="1006"/>
        <n v="2155"/>
        <n v="3370"/>
        <n v="1774"/>
        <n v="948"/>
        <n v="1449"/>
        <n v="2519"/>
        <n v="1418"/>
        <n v="467"/>
        <n v="4102"/>
        <n v="1363"/>
        <n v="171"/>
        <n v="1962"/>
        <n v="210"/>
        <n v="4065"/>
        <n v="730"/>
        <n v="482"/>
        <n v="1140"/>
        <n v="5555"/>
        <n v="93"/>
        <n v="3525"/>
        <n v="630"/>
        <n v="566"/>
        <n v="224"/>
        <n v="3843"/>
        <n v="1569"/>
        <n v="3029"/>
        <n v="1019"/>
        <n v="2987"/>
        <n v="3917"/>
        <n v="3255"/>
        <n v="2180"/>
        <n v="5209"/>
        <n v="886"/>
        <n v="3317"/>
        <n v="2985"/>
        <n v="406"/>
        <n v="1761"/>
        <n v="5593"/>
        <n v="1360"/>
        <n v="1605"/>
        <n v="3915"/>
        <n v="626"/>
        <n v="557"/>
        <n v="2252"/>
        <n v="257"/>
        <n v="3188"/>
        <n v="1516"/>
        <n v="3500"/>
        <n v="474"/>
        <n v="1944"/>
        <n v="1402"/>
        <n v="3437"/>
        <n v="3219"/>
        <n v="2706"/>
        <n v="453"/>
        <n v="1510"/>
        <n v="1785"/>
        <n v="2445"/>
        <n v="714"/>
        <n v="306"/>
        <n v="5258"/>
        <n v="4331"/>
        <n v="1070"/>
        <n v="1326"/>
        <n v="1930"/>
        <n v="742"/>
        <n v="434"/>
        <n v="3077"/>
        <n v="1344"/>
        <n v="4458"/>
        <n v="876"/>
        <n v="3474"/>
        <n v="1596"/>
        <n v="898"/>
        <n v="392"/>
        <n v="148"/>
        <n v="3159"/>
        <n v="5177"/>
        <n v="3967"/>
        <n v="4440"/>
        <n v="1004"/>
        <n v="817"/>
        <n v="4754"/>
        <n v="1295"/>
        <n v="2144"/>
        <n v="2200"/>
        <n v="92"/>
        <n v="599"/>
        <n v="2028"/>
        <n v="4719"/>
        <n v="625"/>
        <n v="807"/>
        <n v="498"/>
        <n v="1353"/>
        <n v="5046"/>
        <n v="4444"/>
        <n v="1043"/>
        <n v="2145"/>
        <n v="3386"/>
        <n v="179"/>
        <n v="559"/>
        <n v="2482"/>
        <n v="777"/>
        <n v="541"/>
        <n v="2002"/>
        <n v="741"/>
        <n v="5470"/>
        <n v="2106"/>
        <n v="2786"/>
        <n v="1014"/>
        <n v="1636"/>
        <n v="2791"/>
        <n v="1885"/>
        <n v="1810"/>
        <n v="1321"/>
        <n v="4168"/>
        <n v="916"/>
        <n v="280"/>
        <n v="1642"/>
        <n v="1640"/>
        <n v="1047"/>
        <n v="1374"/>
        <n v="802"/>
        <n v="1443"/>
        <n v="650"/>
        <n v="3873"/>
        <n v="2273"/>
        <n v="1121"/>
        <n v="3509"/>
        <n v="2142"/>
        <n v="3656"/>
        <n v="141"/>
        <n v="4324"/>
        <n v="779"/>
        <n v="1286"/>
        <n v="2459"/>
        <n v="3194"/>
        <n v="4834"/>
        <n v="3727"/>
        <n v="1114"/>
        <n v="5265"/>
        <n v="3521"/>
        <n v="1266"/>
        <n v="5737"/>
        <n v="3778"/>
        <n v="341"/>
        <n v="3771"/>
        <n v="311"/>
        <n v="240"/>
        <n v="669"/>
        <n v="1020"/>
        <n v="962"/>
        <n v="349"/>
        <n v="4676"/>
        <n v="204"/>
        <n v="4605"/>
        <n v="2476"/>
        <n v="305"/>
        <n v="3134"/>
        <n v="590"/>
        <n v="3860"/>
        <n v="160"/>
        <n v="2742"/>
        <n v="586"/>
        <n v="2078"/>
        <n v="1290"/>
        <n v="1131"/>
        <n v="2225"/>
        <n v="4435"/>
        <n v="3747"/>
        <n v="547"/>
        <n v="751"/>
        <n v="1888"/>
        <n v="1150"/>
        <n v="1781"/>
        <n v="4674"/>
        <n v="2218"/>
        <n v="595"/>
        <n v="1001"/>
        <n v="4958"/>
        <n v="4316"/>
        <n v="5230"/>
        <n v="5764"/>
        <n v="4261"/>
        <n v="1762"/>
        <n v="616"/>
        <n v="4166"/>
        <n v="302"/>
        <n v="1588"/>
        <n v="1703"/>
        <n v="900"/>
        <n v="4067"/>
        <n v="875"/>
        <n v="3733"/>
        <n v="4226"/>
        <n v="1685"/>
        <n v="1372"/>
        <n v="86"/>
        <n v="6580"/>
        <n v="3124"/>
        <n v="978"/>
        <n v="5219"/>
        <n v="285"/>
        <n v="150"/>
        <n v="801"/>
        <n v="5099"/>
        <n v="3566"/>
        <n v="2439"/>
        <n v="262"/>
        <n v="592"/>
        <n v="4348"/>
        <n v="1727"/>
        <n v="1559"/>
        <n v="4152"/>
        <n v="2113"/>
        <n v="1287"/>
        <n v="1913"/>
        <n v="1960"/>
        <n v="235"/>
        <n v="1093"/>
        <n v="2087"/>
        <n v="2691"/>
        <n v="1087"/>
        <n v="913"/>
        <n v="5090"/>
        <n v="1431"/>
        <n v="484"/>
        <n v="1984"/>
        <n v="3586"/>
        <n v="881"/>
        <n v="5124"/>
        <n v="1188"/>
        <n v="1259"/>
        <n v="880"/>
        <n v="926"/>
        <n v="2491"/>
        <n v="2962"/>
        <n v="2944"/>
        <n v="4410"/>
        <n v="3198"/>
        <n v="1982"/>
        <n v="5592"/>
        <n v="2323"/>
        <n v="1448"/>
        <n v="628"/>
        <n v="6127"/>
        <n v="1903"/>
        <n v="298"/>
        <n v="91"/>
        <n v="294"/>
        <n v="4130"/>
        <n v="487"/>
        <n v="4096"/>
        <n v="954"/>
        <n v="2666"/>
        <n v="3227"/>
        <n v="370"/>
        <n v="6221"/>
        <n v="519"/>
        <n v="5318"/>
        <n v="1220"/>
        <n v="1142"/>
        <n v="690"/>
        <n v="1722"/>
        <n v="5450"/>
        <n v="2755"/>
        <n v="2355"/>
        <n v="435"/>
        <n v="2192"/>
        <n v="818"/>
        <n v="516"/>
        <n v="186"/>
        <n v="3641"/>
        <n v="2474"/>
        <n v="931"/>
        <n v="2529"/>
        <n v="3013"/>
        <n v="456"/>
        <n v="1077"/>
        <n v="1849"/>
        <n v="1995"/>
        <n v="855"/>
        <n v="2996"/>
        <n v="5309"/>
        <n v="2581"/>
        <n v="2758"/>
        <n v="1406"/>
        <n v="581"/>
        <n v="1056"/>
        <n v="473"/>
        <n v="1771"/>
        <n v="3938"/>
        <n v="720"/>
        <n v="846"/>
        <n v="3351"/>
        <n v="2547"/>
        <n v="489"/>
        <n v="1865"/>
        <n v="4619"/>
        <n v="1059"/>
        <n v="958"/>
        <n v="503"/>
        <n v="2571"/>
        <n v="651"/>
        <n v="3621"/>
        <n v="169"/>
        <n v="1447"/>
        <n v="3046"/>
        <n v="5382"/>
        <n v="1152"/>
        <n v="2745"/>
        <n v="1715"/>
        <n v="552"/>
        <n v="983"/>
        <n v="2947"/>
        <n v="563"/>
        <n v="4308"/>
        <n v="3691"/>
        <n v="2124"/>
        <n v="176"/>
        <n v="907"/>
        <n v="398"/>
        <n v="6663"/>
        <n v="5615"/>
        <n v="1522"/>
        <n v="5012"/>
        <n v="2354"/>
        <n v="367"/>
        <n v="318"/>
        <n v="3259"/>
        <n v="1688"/>
        <n v="6222"/>
        <n v="130"/>
        <n v="696"/>
        <n v="1794"/>
        <n v="5299"/>
        <n v="3446"/>
        <n v="355"/>
        <n v="267"/>
        <n v="81"/>
        <n v="369"/>
        <n v="1075"/>
        <n v="2266"/>
        <n v="1579"/>
        <n v="3553"/>
        <n v="4031"/>
        <n v="253"/>
        <n v="1393"/>
        <n v="2889"/>
        <n v="3382"/>
        <n v="2490"/>
        <n v="786"/>
        <n v="1476"/>
        <n v="4910"/>
        <n v="2007"/>
        <n v="1822"/>
        <n v="316"/>
        <n v="2308"/>
        <n v="5100"/>
        <n v="2004"/>
        <n v="4282"/>
        <n v="3057"/>
        <n v="275"/>
        <n v="5111"/>
        <n v="530"/>
        <n v="745"/>
        <n v="2917"/>
        <n v="4012"/>
        <n v="4984"/>
        <n v="1367"/>
        <n v="5009"/>
        <n v="1858"/>
        <n v="826"/>
        <n v="2366"/>
        <n v="879"/>
        <n v="522"/>
        <n v="3027"/>
        <n v="4144"/>
        <n v="3663"/>
        <n v="717"/>
        <n v="2438"/>
        <n v="497"/>
        <n v="3571"/>
        <n v="4286"/>
        <n v="2415"/>
        <n v="673"/>
        <n v="293"/>
        <n v="2111"/>
        <n v="1690"/>
        <n v="549"/>
        <n v="545"/>
        <n v="1552"/>
        <n v="1171"/>
        <n v="1297"/>
        <n v="712"/>
        <n v="1621"/>
        <n v="3512"/>
        <n v="2376"/>
        <n v="984"/>
        <n v="554"/>
        <n v="1528"/>
        <n v="3072"/>
        <n v="448"/>
        <n v="1135"/>
        <n v="3783"/>
        <n v="1352"/>
        <n v="1624"/>
        <n v="550"/>
        <n v="1820"/>
        <n v="378"/>
        <n v="395"/>
        <n v="2527"/>
        <n v="2295"/>
        <n v="4630"/>
        <n v="3740"/>
        <n v="376"/>
        <n v="6007"/>
        <n v="4540"/>
        <n v="827"/>
        <n v="1108"/>
        <n v="820"/>
        <n v="1677"/>
        <n v="1471"/>
        <n v="1667"/>
        <n v="2158"/>
        <n v="4262"/>
        <n v="1327"/>
        <n v="4018"/>
        <n v="1420"/>
        <n v="1892"/>
        <n v="763"/>
        <n v="1118"/>
        <n v="381"/>
        <n v="132"/>
        <n v="212"/>
        <n v="3897"/>
        <n v="3158"/>
        <n v="2516"/>
        <n v="208"/>
        <n v="624"/>
        <n v="923"/>
        <n v="2569"/>
        <n v="2309"/>
        <n v="860"/>
        <n v="2879"/>
        <n v="734"/>
        <n v="1965"/>
        <n v="1058"/>
        <n v="1395"/>
        <n v="1851"/>
        <n v="3089"/>
        <n v="104"/>
        <n v="68"/>
        <n v="295"/>
        <n v="77"/>
        <n v="454"/>
        <n v="1062"/>
        <n v="1318"/>
        <n v="111"/>
        <n v="1595"/>
        <n v="475"/>
        <n v="4460"/>
        <n v="2112"/>
        <n v="2086"/>
        <n v="4956"/>
        <n v="692"/>
        <n v="2860"/>
        <n v="301"/>
        <n v="1021"/>
        <n v="3531"/>
        <n v="1303"/>
        <n v="839"/>
        <n v="334"/>
        <n v="1104"/>
        <n v="1506"/>
        <n v="1207"/>
        <n v="3764"/>
        <n v="852"/>
        <n v="4586"/>
        <n v="2754"/>
        <n v="5112"/>
        <n v="4836"/>
        <n v="357"/>
        <n v="4643"/>
        <n v="1010"/>
        <n v="429"/>
        <n v="614"/>
        <n v="1045"/>
        <n v="1664"/>
        <n v="1615"/>
        <n v="1046"/>
        <n v="470"/>
        <n v="514"/>
        <n v="5385"/>
        <n v="2747"/>
        <n v="3169"/>
        <n v="286"/>
        <n v="1048"/>
        <n v="1629"/>
        <n v="3009"/>
        <n v="3863"/>
        <n v="825"/>
        <n v="2378"/>
        <n v="3544"/>
        <n v="1566"/>
        <n v="3001"/>
        <n v="3664"/>
        <n v="5398"/>
        <n v="4131"/>
        <n v="4103"/>
        <n v="1949"/>
        <n v="3985"/>
        <n v="4927"/>
        <n v="213"/>
        <n v="1208"/>
        <n v="3848"/>
        <n v="3292"/>
        <n v="3327"/>
        <n v="1296"/>
        <n v="4235"/>
        <n v="1202"/>
        <n v="512"/>
        <n v="4132"/>
        <n v="2394"/>
        <n v="1973"/>
        <n v="5995"/>
        <n v="4240"/>
        <n v="796"/>
        <n v="737"/>
        <n v="290"/>
        <n v="2344"/>
        <n v="700"/>
        <n v="4318"/>
        <n v="3343"/>
        <n v="2332"/>
        <n v="2671"/>
        <n v="3411"/>
        <n v="1720"/>
        <n v="1790"/>
        <n v="3399"/>
        <n v="3201"/>
        <n v="2986"/>
        <n v="5221"/>
        <n v="1543"/>
        <n v="1115"/>
        <n v="2892"/>
        <n v="4600"/>
        <n v="950"/>
        <n v="2396"/>
        <n v="3962"/>
        <n v="534"/>
        <n v="3280"/>
        <n v="1284"/>
        <n v="6586"/>
        <n v="1502"/>
        <n v="770"/>
        <n v="1192"/>
        <n v="1213"/>
        <n v="3632"/>
        <n v="953"/>
        <n v="2051"/>
        <n v="2056"/>
        <n v="136"/>
        <n v="1288"/>
        <n v="2692"/>
        <n v="5535"/>
        <n v="2565"/>
        <n v="4027"/>
        <n v="2044"/>
        <n v="1051"/>
        <n v="1931"/>
        <n v="3285"/>
        <n v="848"/>
        <n v="3593"/>
        <n v="5047"/>
        <n v="1580"/>
        <n v="359"/>
        <n v="2837"/>
        <n v="2635"/>
        <n v="2937"/>
        <n v="2453"/>
        <n v="4294"/>
        <n v="1210"/>
        <n v="3602"/>
        <n v="4498"/>
        <n v="394"/>
        <n v="374"/>
        <n v="5311"/>
        <n v="3683"/>
        <n v="635"/>
        <n v="3160"/>
        <n v="637"/>
        <n v="1701"/>
        <n v="3680"/>
        <n v="1106"/>
        <n v="998"/>
        <n v="152"/>
        <n v="5390"/>
        <n v="495"/>
        <n v="2643"/>
        <n v="1419"/>
        <n v="2718"/>
        <n v="1646"/>
        <n v="772"/>
        <n v="2105"/>
        <n v="2188"/>
        <n v="2011"/>
        <n v="5418"/>
        <n v="2109"/>
        <n v="4838"/>
        <n v="2872"/>
        <n v="5844"/>
        <n v="3578"/>
        <n v="4664"/>
        <n v="2493"/>
        <n v="119"/>
        <n v="667"/>
        <n v="472"/>
        <n v="1028"/>
        <n v="6478"/>
        <n v="2900"/>
        <n v="2497"/>
        <n v="6366"/>
        <n v="1864"/>
        <n v="4596"/>
        <n v="2775"/>
        <n v="3050"/>
        <n v="388"/>
        <n v="1258"/>
        <n v="283"/>
        <n v="3975"/>
        <n v="668"/>
        <n v="375"/>
        <n v="766"/>
        <n v="1205"/>
        <n v="3642"/>
        <n v="757"/>
        <n v="703"/>
        <n v="4080"/>
        <n v="1969"/>
        <n v="1606"/>
        <n v="2831"/>
        <n v="2885"/>
        <n v="2803"/>
        <n v="4112"/>
        <n v="3510"/>
        <n v="2301"/>
        <n v="322"/>
        <n v="6566"/>
        <n v="1758"/>
        <n v="54"/>
        <n v="2813"/>
        <n v="4063"/>
        <n v="797"/>
        <n v="5037"/>
        <n v="1366"/>
        <n v="2048"/>
        <n v="813"/>
        <n v="2494"/>
        <n v="533"/>
        <n v="661"/>
        <n v="2030"/>
        <n v="785"/>
        <n v="2815"/>
        <n v="1466"/>
        <n v="724"/>
        <n v="2017"/>
        <n v="2253"/>
        <n v="1285"/>
        <n v="591"/>
        <n v="1438"/>
        <n v="2480"/>
        <n v="115"/>
        <n v="2574"/>
        <n v="1789"/>
        <n v="1066"/>
        <n v="5607"/>
        <n v="410"/>
        <n v="4784"/>
        <n v="3828"/>
        <n v="2855"/>
        <n v="403"/>
        <n v="128"/>
        <n v="4715"/>
        <n v="5985"/>
        <n v="1999"/>
        <n v="139"/>
        <n v="469"/>
        <n v="1602"/>
        <n v="4558"/>
        <n v="941"/>
        <n v="1085"/>
        <n v="1574"/>
        <n v="2650"/>
        <n v="3819"/>
        <n v="5591"/>
        <n v="3332"/>
        <n v="5170"/>
        <n v="2592"/>
        <n v="1071"/>
        <n v="647"/>
        <n v="255"/>
        <n v="1161"/>
        <n v="659"/>
        <n v="1568"/>
        <n v="5242"/>
        <n v="3883"/>
        <n v="4972"/>
        <n v="5128"/>
        <n v="4198"/>
        <n v="3262"/>
        <n v="178"/>
        <n v="676"/>
        <n v="6862"/>
        <n v="4589"/>
        <n v="4437"/>
        <n v="4333"/>
        <n v="221"/>
        <n v="2918"/>
        <n v="2902"/>
        <n v="4710"/>
        <n v="2451"/>
        <n v="424"/>
        <n v="5931"/>
        <n v="2245"/>
        <n v="243"/>
        <n v="910"/>
        <n v="431"/>
        <n v="1840"/>
        <n v="3479"/>
        <n v="483"/>
        <n v="3768"/>
        <n v="1496"/>
        <n v="2577"/>
        <n v="505"/>
        <n v="1300"/>
        <n v="259"/>
        <n v="2281"/>
        <n v="1080"/>
        <n v="70"/>
        <n v="1029"/>
        <n v="1669"/>
        <n v="3743"/>
        <n v="618"/>
        <n v="622"/>
        <n v="297"/>
        <n v="562"/>
        <n v="3369"/>
        <n v="799"/>
        <n v="1107"/>
        <n v="1584"/>
        <n v="2503"/>
        <n v="232"/>
        <n v="2728"/>
        <n v="3402"/>
        <n v="3840"/>
        <n v="3336"/>
        <n v="2911"/>
        <n v="2982"/>
        <n v="1927"/>
        <n v="3135"/>
        <n v="2069"/>
        <n v="1123"/>
        <n v="4960"/>
        <n v="2715"/>
        <n v="4931"/>
        <n v="2368"/>
        <n v="1511"/>
        <n v="436"/>
        <n v="506"/>
        <n v="137"/>
        <n v="5723"/>
        <n v="2434"/>
        <n v="1351"/>
        <n v="1452"/>
        <n v="61"/>
        <n v="1819"/>
        <n v="4013"/>
        <n v="439"/>
        <n v="1187"/>
        <n v="2738"/>
        <n v="1148"/>
        <n v="2929"/>
        <n v="300"/>
        <n v="7198"/>
        <n v="655"/>
        <n v="2460"/>
        <n v="2316"/>
        <n v="4392"/>
        <n v="3108"/>
        <n v="5284"/>
        <n v="3211"/>
        <n v="597"/>
        <n v="3923"/>
        <n v="733"/>
        <n v="645"/>
        <n v="401"/>
        <n v="3440"/>
        <n v="3362"/>
        <n v="1550"/>
        <n v="2740"/>
        <n v="1233"/>
        <n v="5456"/>
        <n v="6286"/>
        <n v="230"/>
        <n v="1040"/>
        <n v="771"/>
        <n v="3906"/>
        <n v="2606"/>
        <n v="2661"/>
        <n v="258"/>
        <n v="1416"/>
        <n v="902"/>
        <n v="3841"/>
        <n v="747"/>
        <n v="3477"/>
        <n v="1112"/>
        <n v="265"/>
        <n v="1796"/>
        <n v="1672"/>
        <n v="2501"/>
        <n v="1251"/>
        <n v="2558"/>
        <n v="5727"/>
        <n v="574"/>
        <n v="2539"/>
        <n v="5683"/>
        <n v="1612"/>
        <n v="391"/>
        <n v="3085"/>
        <n v="2322"/>
        <n v="947"/>
        <n v="1591"/>
        <n v="3536"/>
        <n v="2488"/>
        <n v="1399"/>
        <n v="6013"/>
        <n v="463"/>
        <n v="754"/>
        <n v="3548"/>
        <n v="1335"/>
        <n v="906"/>
        <n v="157"/>
        <n v="510"/>
        <n v="1498"/>
        <n v="975"/>
        <n v="4133"/>
        <n v="1227"/>
        <n v="3409"/>
        <n v="942"/>
        <n v="3216"/>
        <n v="5656"/>
        <n v="3896"/>
        <n v="2549"/>
        <n v="7175"/>
        <n v="2339"/>
        <n v="3957"/>
        <n v="3539"/>
        <n v="4947"/>
        <n v="168"/>
        <n v="787"/>
        <n v="351"/>
        <n v="750"/>
        <n v="1083"/>
        <n v="4270"/>
        <n v="1518"/>
        <n v="3825"/>
        <n v="6682"/>
        <n v="1653"/>
        <n v="773"/>
        <n v="350"/>
        <n v="441"/>
        <n v="2625"/>
        <n v="803"/>
        <n v="1732"/>
        <n v="912"/>
        <n v="198"/>
        <n v="4387"/>
        <n v="1565"/>
        <n v="1656"/>
        <n v="6941"/>
        <n v="4459"/>
        <n v="4635"/>
        <n v="7145"/>
        <n v="319"/>
        <n v="878"/>
        <n v="1060"/>
        <n v="455"/>
        <n v="3703"/>
        <n v="2005"/>
        <n v="2325"/>
        <n v="5134"/>
        <n v="3818"/>
        <n v="2632"/>
        <n v="320"/>
        <n v="3628"/>
        <n v="3568"/>
        <n v="1283"/>
        <n v="3529"/>
        <n v="2870"/>
        <n v="4591"/>
        <n v="2722"/>
        <n v="1622"/>
        <n v="1814"/>
        <n v="6317"/>
        <n v="2408"/>
        <n v="4246"/>
        <n v="5551"/>
        <n v="5726"/>
        <n v="2654"/>
        <n v="477"/>
        <n v="1777"/>
        <n v="103"/>
        <n v="4252"/>
        <n v="1684"/>
        <n v="1067"/>
      </sharedItems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93693871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n v="6931"/>
    <x v="0"/>
    <x v="0"/>
    <x v="0"/>
    <x v="0"/>
  </r>
  <r>
    <d v="2018-01-02T00:00:00"/>
    <x v="0"/>
    <x v="0"/>
    <x v="1"/>
    <s v="Central Drives Ltd Ltd Group"/>
    <x v="1"/>
    <n v="9797"/>
    <x v="1"/>
    <x v="1"/>
    <x v="1"/>
    <x v="1"/>
  </r>
  <r>
    <d v="2018-01-03T00:00:00"/>
    <x v="0"/>
    <x v="0"/>
    <x v="2"/>
    <s v="Global Equip Group Ltd Group"/>
    <x v="2"/>
    <n v="10067"/>
    <x v="2"/>
    <x v="1"/>
    <x v="2"/>
    <x v="2"/>
  </r>
  <r>
    <d v="2018-01-03T00:00:00"/>
    <x v="0"/>
    <x v="0"/>
    <x v="1"/>
    <s v="North Drives Inc Ltd Group"/>
    <x v="3"/>
    <n v="4741"/>
    <x v="3"/>
    <x v="0"/>
    <x v="3"/>
    <x v="1"/>
  </r>
  <r>
    <d v="2018-01-04T00:00:00"/>
    <x v="0"/>
    <x v="0"/>
    <x v="1"/>
    <s v="Global Systems LLC"/>
    <x v="4"/>
    <n v="9090"/>
    <x v="4"/>
    <x v="1"/>
    <x v="4"/>
    <x v="0"/>
  </r>
  <r>
    <d v="2018-01-05T00:00:00"/>
    <x v="0"/>
    <x v="0"/>
    <x v="1"/>
    <s v="Central Drives Corp"/>
    <x v="3"/>
    <n v="9767"/>
    <x v="5"/>
    <x v="1"/>
    <x v="1"/>
    <x v="3"/>
  </r>
  <r>
    <d v="2018-01-07T00:00:00"/>
    <x v="0"/>
    <x v="0"/>
    <x v="2"/>
    <s v="Metro Equip Inc"/>
    <x v="4"/>
    <n v="8748"/>
    <x v="6"/>
    <x v="1"/>
    <x v="2"/>
    <x v="2"/>
  </r>
  <r>
    <d v="2018-01-09T00:00:00"/>
    <x v="0"/>
    <x v="0"/>
    <x v="1"/>
    <s v="National Systems Inc"/>
    <x v="2"/>
    <n v="658"/>
    <x v="7"/>
    <x v="0"/>
    <x v="4"/>
    <x v="0"/>
  </r>
  <r>
    <d v="2018-01-10T00:00:00"/>
    <x v="0"/>
    <x v="0"/>
    <x v="3"/>
    <s v="East Engineering Ltd"/>
    <x v="2"/>
    <n v="11518"/>
    <x v="8"/>
    <x v="0"/>
    <x v="5"/>
    <x v="1"/>
  </r>
  <r>
    <d v="2018-01-12T00:00:00"/>
    <x v="0"/>
    <x v="0"/>
    <x v="3"/>
    <s v="North Tech LLC"/>
    <x v="1"/>
    <n v="1884"/>
    <x v="9"/>
    <x v="0"/>
    <x v="1"/>
    <x v="1"/>
  </r>
  <r>
    <d v="2018-01-13T00:00:00"/>
    <x v="0"/>
    <x v="0"/>
    <x v="1"/>
    <s v="East Equip LLC"/>
    <x v="2"/>
    <n v="8618"/>
    <x v="10"/>
    <x v="0"/>
    <x v="5"/>
    <x v="1"/>
  </r>
  <r>
    <d v="2018-01-16T00:00:00"/>
    <x v="0"/>
    <x v="0"/>
    <x v="2"/>
    <s v="Suburban Equip Group"/>
    <x v="1"/>
    <n v="3001"/>
    <x v="11"/>
    <x v="0"/>
    <x v="1"/>
    <x v="0"/>
  </r>
  <r>
    <d v="2018-01-18T00:00:00"/>
    <x v="0"/>
    <x v="0"/>
    <x v="2"/>
    <s v="East Tech Corp"/>
    <x v="0"/>
    <n v="9084"/>
    <x v="12"/>
    <x v="1"/>
    <x v="4"/>
    <x v="3"/>
  </r>
  <r>
    <d v="2018-01-19T00:00:00"/>
    <x v="0"/>
    <x v="0"/>
    <x v="1"/>
    <s v="South Tech Group"/>
    <x v="3"/>
    <n v="7671"/>
    <x v="13"/>
    <x v="0"/>
    <x v="3"/>
    <x v="1"/>
  </r>
  <r>
    <d v="2018-01-21T00:00:00"/>
    <x v="0"/>
    <x v="0"/>
    <x v="1"/>
    <s v="West Industries Co Ltd Group"/>
    <x v="2"/>
    <n v="14489"/>
    <x v="14"/>
    <x v="0"/>
    <x v="1"/>
    <x v="1"/>
  </r>
  <r>
    <d v="2018-01-22T00:00:00"/>
    <x v="0"/>
    <x v="0"/>
    <x v="3"/>
    <s v="Metro Drives Group Ltd Group"/>
    <x v="4"/>
    <n v="11138"/>
    <x v="15"/>
    <x v="1"/>
    <x v="4"/>
    <x v="3"/>
  </r>
  <r>
    <d v="2018-01-23T00:00:00"/>
    <x v="0"/>
    <x v="0"/>
    <x v="3"/>
    <s v="West Engineering Group Ltd Group"/>
    <x v="5"/>
    <n v="1434"/>
    <x v="16"/>
    <x v="0"/>
    <x v="5"/>
    <x v="0"/>
  </r>
  <r>
    <d v="2018-01-26T00:00:00"/>
    <x v="0"/>
    <x v="0"/>
    <x v="0"/>
    <s v="East Engineering Co"/>
    <x v="6"/>
    <n v="1369"/>
    <x v="17"/>
    <x v="0"/>
    <x v="1"/>
    <x v="3"/>
  </r>
  <r>
    <d v="2018-01-26T00:00:00"/>
    <x v="0"/>
    <x v="0"/>
    <x v="2"/>
    <s v="East Electrics Corp"/>
    <x v="4"/>
    <n v="14217"/>
    <x v="18"/>
    <x v="0"/>
    <x v="5"/>
    <x v="1"/>
  </r>
  <r>
    <d v="2018-01-26T00:00:00"/>
    <x v="0"/>
    <x v="0"/>
    <x v="3"/>
    <s v="North Engineering Ltd"/>
    <x v="0"/>
    <n v="14207"/>
    <x v="19"/>
    <x v="1"/>
    <x v="3"/>
    <x v="0"/>
  </r>
  <r>
    <d v="2018-02-04T00:00:00"/>
    <x v="0"/>
    <x v="0"/>
    <x v="2"/>
    <s v="East Machines Inc Ltd Group"/>
    <x v="7"/>
    <n v="11846"/>
    <x v="20"/>
    <x v="0"/>
    <x v="2"/>
    <x v="0"/>
  </r>
  <r>
    <d v="2018-02-07T00:00:00"/>
    <x v="0"/>
    <x v="0"/>
    <x v="2"/>
    <s v="West Electrics Ltd Ltd Group"/>
    <x v="0"/>
    <n v="10993"/>
    <x v="21"/>
    <x v="1"/>
    <x v="5"/>
    <x v="2"/>
  </r>
  <r>
    <d v="2018-02-08T00:00:00"/>
    <x v="0"/>
    <x v="0"/>
    <x v="1"/>
    <s v="West Motors Corp"/>
    <x v="7"/>
    <n v="4316"/>
    <x v="22"/>
    <x v="0"/>
    <x v="1"/>
    <x v="0"/>
  </r>
  <r>
    <d v="2018-02-08T00:00:00"/>
    <x v="0"/>
    <x v="0"/>
    <x v="2"/>
    <s v="South Machines Corp"/>
    <x v="5"/>
    <n v="14344"/>
    <x v="23"/>
    <x v="0"/>
    <x v="3"/>
    <x v="0"/>
  </r>
  <r>
    <d v="2018-02-09T00:00:00"/>
    <x v="0"/>
    <x v="0"/>
    <x v="0"/>
    <s v="Systems Inc"/>
    <x v="4"/>
    <n v="1573"/>
    <x v="24"/>
    <x v="1"/>
    <x v="6"/>
    <x v="1"/>
  </r>
  <r>
    <d v="2018-02-09T00:00:00"/>
    <x v="0"/>
    <x v="0"/>
    <x v="0"/>
    <s v="East Electrics Ltd"/>
    <x v="4"/>
    <n v="6601"/>
    <x v="25"/>
    <x v="0"/>
    <x v="7"/>
    <x v="1"/>
  </r>
  <r>
    <d v="2018-02-13T00:00:00"/>
    <x v="0"/>
    <x v="0"/>
    <x v="0"/>
    <s v="North Drives Group"/>
    <x v="6"/>
    <n v="2014"/>
    <x v="26"/>
    <x v="0"/>
    <x v="5"/>
    <x v="3"/>
  </r>
  <r>
    <d v="2018-02-14T00:00:00"/>
    <x v="0"/>
    <x v="0"/>
    <x v="3"/>
    <s v="Drives Ltd"/>
    <x v="1"/>
    <n v="10197"/>
    <x v="27"/>
    <x v="0"/>
    <x v="6"/>
    <x v="2"/>
  </r>
  <r>
    <d v="2018-02-16T00:00:00"/>
    <x v="0"/>
    <x v="0"/>
    <x v="2"/>
    <s v="National Engineering Corp"/>
    <x v="4"/>
    <n v="2243"/>
    <x v="28"/>
    <x v="0"/>
    <x v="4"/>
    <x v="2"/>
  </r>
  <r>
    <d v="2018-02-17T00:00:00"/>
    <x v="0"/>
    <x v="0"/>
    <x v="1"/>
    <s v="West Drives Group"/>
    <x v="3"/>
    <n v="7050"/>
    <x v="29"/>
    <x v="0"/>
    <x v="3"/>
    <x v="0"/>
  </r>
  <r>
    <d v="2018-02-19T00:00:00"/>
    <x v="0"/>
    <x v="0"/>
    <x v="1"/>
    <s v="East Industries Group Ltd Group"/>
    <x v="3"/>
    <n v="5971"/>
    <x v="30"/>
    <x v="0"/>
    <x v="1"/>
    <x v="0"/>
  </r>
  <r>
    <d v="2018-02-21T00:00:00"/>
    <x v="0"/>
    <x v="0"/>
    <x v="1"/>
    <s v="Engineering Corp Ltd Group"/>
    <x v="3"/>
    <n v="12531"/>
    <x v="31"/>
    <x v="0"/>
    <x v="5"/>
    <x v="2"/>
  </r>
  <r>
    <d v="2018-02-21T00:00:00"/>
    <x v="0"/>
    <x v="0"/>
    <x v="0"/>
    <s v="North Engineering Inc Ltd Group"/>
    <x v="3"/>
    <n v="12825"/>
    <x v="32"/>
    <x v="1"/>
    <x v="0"/>
    <x v="1"/>
  </r>
  <r>
    <d v="2018-02-21T00:00:00"/>
    <x v="0"/>
    <x v="0"/>
    <x v="3"/>
    <s v="East Electrics LLC Ltd Group"/>
    <x v="1"/>
    <n v="9974"/>
    <x v="33"/>
    <x v="1"/>
    <x v="5"/>
    <x v="1"/>
  </r>
  <r>
    <d v="2018-02-24T00:00:00"/>
    <x v="0"/>
    <x v="0"/>
    <x v="2"/>
    <s v="National Tech Inc"/>
    <x v="5"/>
    <n v="8033"/>
    <x v="34"/>
    <x v="0"/>
    <x v="7"/>
    <x v="1"/>
  </r>
  <r>
    <d v="2018-02-26T00:00:00"/>
    <x v="0"/>
    <x v="0"/>
    <x v="2"/>
    <s v="Global Drives Inc"/>
    <x v="7"/>
    <n v="10526"/>
    <x v="35"/>
    <x v="0"/>
    <x v="1"/>
    <x v="1"/>
  </r>
  <r>
    <d v="2018-02-28T00:00:00"/>
    <x v="0"/>
    <x v="0"/>
    <x v="1"/>
    <s v="Motors Corp"/>
    <x v="0"/>
    <n v="1875"/>
    <x v="36"/>
    <x v="0"/>
    <x v="5"/>
    <x v="2"/>
  </r>
  <r>
    <d v="2018-02-28T00:00:00"/>
    <x v="0"/>
    <x v="0"/>
    <x v="1"/>
    <s v="Equip Co Ltd Group"/>
    <x v="0"/>
    <n v="6194"/>
    <x v="37"/>
    <x v="1"/>
    <x v="7"/>
    <x v="1"/>
  </r>
  <r>
    <d v="2018-02-28T00:00:00"/>
    <x v="0"/>
    <x v="0"/>
    <x v="1"/>
    <s v="Industries Ltd Ltd Group"/>
    <x v="0"/>
    <n v="3002"/>
    <x v="38"/>
    <x v="0"/>
    <x v="5"/>
    <x v="2"/>
  </r>
  <r>
    <d v="2018-03-03T00:00:00"/>
    <x v="0"/>
    <x v="0"/>
    <x v="4"/>
    <s v="Global Machines Corp"/>
    <x v="0"/>
    <n v="7346"/>
    <x v="39"/>
    <x v="0"/>
    <x v="3"/>
    <x v="2"/>
  </r>
  <r>
    <d v="2018-03-04T00:00:00"/>
    <x v="0"/>
    <x v="0"/>
    <x v="1"/>
    <s v="Global Systems Co Ltd Group"/>
    <x v="3"/>
    <n v="14999"/>
    <x v="40"/>
    <x v="0"/>
    <x v="6"/>
    <x v="1"/>
  </r>
  <r>
    <d v="2018-03-04T00:00:00"/>
    <x v="0"/>
    <x v="0"/>
    <x v="1"/>
    <s v="South Drives Ltd"/>
    <x v="0"/>
    <n v="3145"/>
    <x v="41"/>
    <x v="1"/>
    <x v="0"/>
    <x v="2"/>
  </r>
  <r>
    <d v="2018-03-05T00:00:00"/>
    <x v="0"/>
    <x v="0"/>
    <x v="0"/>
    <s v="Metro Motors Co"/>
    <x v="1"/>
    <n v="7032"/>
    <x v="42"/>
    <x v="1"/>
    <x v="3"/>
    <x v="1"/>
  </r>
  <r>
    <d v="2018-03-07T00:00:00"/>
    <x v="0"/>
    <x v="0"/>
    <x v="3"/>
    <s v="South Systems Inc Ltd Group"/>
    <x v="1"/>
    <n v="803"/>
    <x v="43"/>
    <x v="0"/>
    <x v="2"/>
    <x v="2"/>
  </r>
  <r>
    <d v="2018-03-12T00:00:00"/>
    <x v="0"/>
    <x v="0"/>
    <x v="4"/>
    <s v="Suburban Machines Ltd Ltd Group"/>
    <x v="1"/>
    <n v="11517"/>
    <x v="44"/>
    <x v="0"/>
    <x v="6"/>
    <x v="2"/>
  </r>
  <r>
    <d v="2018-03-18T00:00:00"/>
    <x v="0"/>
    <x v="0"/>
    <x v="4"/>
    <s v="North Tech Co Ltd Group"/>
    <x v="4"/>
    <n v="5253"/>
    <x v="45"/>
    <x v="0"/>
    <x v="6"/>
    <x v="1"/>
  </r>
  <r>
    <d v="2018-03-18T00:00:00"/>
    <x v="0"/>
    <x v="0"/>
    <x v="2"/>
    <s v="East Tech Inc Ltd Group"/>
    <x v="4"/>
    <n v="14742"/>
    <x v="46"/>
    <x v="0"/>
    <x v="1"/>
    <x v="0"/>
  </r>
  <r>
    <d v="2018-03-19T00:00:00"/>
    <x v="0"/>
    <x v="0"/>
    <x v="0"/>
    <s v="Metro Industries Ltd Ltd Group"/>
    <x v="3"/>
    <n v="2569"/>
    <x v="47"/>
    <x v="0"/>
    <x v="6"/>
    <x v="2"/>
  </r>
  <r>
    <d v="2018-03-20T00:00:00"/>
    <x v="0"/>
    <x v="0"/>
    <x v="3"/>
    <s v="East Tech Co Ltd Group"/>
    <x v="5"/>
    <n v="3073"/>
    <x v="48"/>
    <x v="1"/>
    <x v="1"/>
    <x v="1"/>
  </r>
  <r>
    <d v="2018-03-20T00:00:00"/>
    <x v="0"/>
    <x v="0"/>
    <x v="0"/>
    <s v="South Machines Co Ltd Group"/>
    <x v="6"/>
    <n v="2298"/>
    <x v="49"/>
    <x v="0"/>
    <x v="6"/>
    <x v="3"/>
  </r>
  <r>
    <d v="2018-03-26T00:00:00"/>
    <x v="0"/>
    <x v="0"/>
    <x v="2"/>
    <s v="Metro Systems Group Ltd Group"/>
    <x v="7"/>
    <n v="8804"/>
    <x v="50"/>
    <x v="0"/>
    <x v="6"/>
    <x v="2"/>
  </r>
  <r>
    <d v="2018-04-04T00:00:00"/>
    <x v="0"/>
    <x v="1"/>
    <x v="4"/>
    <s v="South Motors Ltd"/>
    <x v="3"/>
    <n v="2256"/>
    <x v="51"/>
    <x v="0"/>
    <x v="8"/>
    <x v="2"/>
  </r>
  <r>
    <d v="2018-04-04T00:00:00"/>
    <x v="0"/>
    <x v="1"/>
    <x v="3"/>
    <s v="Central Motors Co"/>
    <x v="0"/>
    <n v="558"/>
    <x v="52"/>
    <x v="0"/>
    <x v="8"/>
    <x v="1"/>
  </r>
  <r>
    <d v="2018-04-05T00:00:00"/>
    <x v="0"/>
    <x v="1"/>
    <x v="2"/>
    <s v="National Engineering Co"/>
    <x v="8"/>
    <n v="3578"/>
    <x v="53"/>
    <x v="0"/>
    <x v="0"/>
    <x v="1"/>
  </r>
  <r>
    <d v="2018-04-06T00:00:00"/>
    <x v="0"/>
    <x v="1"/>
    <x v="1"/>
    <s v="Tech Ltd Ltd Group"/>
    <x v="1"/>
    <n v="10561"/>
    <x v="54"/>
    <x v="0"/>
    <x v="3"/>
    <x v="2"/>
  </r>
  <r>
    <d v="2018-04-06T00:00:00"/>
    <x v="0"/>
    <x v="1"/>
    <x v="2"/>
    <s v="Metro Electrics Inc"/>
    <x v="0"/>
    <n v="1383"/>
    <x v="55"/>
    <x v="1"/>
    <x v="8"/>
    <x v="1"/>
  </r>
  <r>
    <d v="2018-04-06T00:00:00"/>
    <x v="0"/>
    <x v="1"/>
    <x v="3"/>
    <s v="North Tech Inc"/>
    <x v="1"/>
    <n v="8995"/>
    <x v="56"/>
    <x v="0"/>
    <x v="1"/>
    <x v="2"/>
  </r>
  <r>
    <d v="2018-04-09T00:00:00"/>
    <x v="0"/>
    <x v="1"/>
    <x v="1"/>
    <s v="Drives Inc Ltd Group"/>
    <x v="0"/>
    <n v="12075"/>
    <x v="57"/>
    <x v="0"/>
    <x v="9"/>
    <x v="2"/>
  </r>
  <r>
    <d v="2018-04-09T00:00:00"/>
    <x v="0"/>
    <x v="1"/>
    <x v="0"/>
    <s v="National Systems Corp"/>
    <x v="1"/>
    <n v="14451"/>
    <x v="58"/>
    <x v="1"/>
    <x v="5"/>
    <x v="0"/>
  </r>
  <r>
    <d v="2018-04-11T00:00:00"/>
    <x v="0"/>
    <x v="1"/>
    <x v="3"/>
    <s v="North Engineering Corp"/>
    <x v="4"/>
    <n v="4287"/>
    <x v="59"/>
    <x v="0"/>
    <x v="2"/>
    <x v="1"/>
  </r>
  <r>
    <d v="2018-04-11T00:00:00"/>
    <x v="0"/>
    <x v="1"/>
    <x v="3"/>
    <s v="Metro Electrics Co Ltd Group"/>
    <x v="7"/>
    <n v="8454"/>
    <x v="60"/>
    <x v="1"/>
    <x v="9"/>
    <x v="2"/>
  </r>
  <r>
    <d v="2018-04-15T00:00:00"/>
    <x v="0"/>
    <x v="1"/>
    <x v="1"/>
    <s v="South Systems Ltd"/>
    <x v="7"/>
    <n v="6121"/>
    <x v="61"/>
    <x v="0"/>
    <x v="7"/>
    <x v="0"/>
  </r>
  <r>
    <d v="2018-04-20T00:00:00"/>
    <x v="0"/>
    <x v="1"/>
    <x v="1"/>
    <s v="National Motors Corp"/>
    <x v="1"/>
    <n v="8489"/>
    <x v="62"/>
    <x v="0"/>
    <x v="2"/>
    <x v="1"/>
  </r>
  <r>
    <d v="2018-04-21T00:00:00"/>
    <x v="0"/>
    <x v="1"/>
    <x v="0"/>
    <s v="Central Motors Ltd Ltd Group"/>
    <x v="1"/>
    <n v="8913"/>
    <x v="63"/>
    <x v="0"/>
    <x v="7"/>
    <x v="1"/>
  </r>
  <r>
    <d v="2018-04-21T00:00:00"/>
    <x v="0"/>
    <x v="1"/>
    <x v="2"/>
    <s v="South Systems Group"/>
    <x v="0"/>
    <n v="5151"/>
    <x v="64"/>
    <x v="0"/>
    <x v="1"/>
    <x v="3"/>
  </r>
  <r>
    <d v="2018-04-21T00:00:00"/>
    <x v="0"/>
    <x v="1"/>
    <x v="3"/>
    <s v="Global Systems Ltd Ltd Group"/>
    <x v="8"/>
    <n v="11594"/>
    <x v="65"/>
    <x v="0"/>
    <x v="6"/>
    <x v="1"/>
  </r>
  <r>
    <d v="2018-04-25T00:00:00"/>
    <x v="0"/>
    <x v="1"/>
    <x v="2"/>
    <s v="National Motors LLC"/>
    <x v="3"/>
    <n v="8126"/>
    <x v="66"/>
    <x v="1"/>
    <x v="1"/>
    <x v="1"/>
  </r>
  <r>
    <d v="2018-04-27T00:00:00"/>
    <x v="0"/>
    <x v="1"/>
    <x v="0"/>
    <s v="Global Industries Corp"/>
    <x v="4"/>
    <n v="10911"/>
    <x v="67"/>
    <x v="0"/>
    <x v="5"/>
    <x v="0"/>
  </r>
  <r>
    <d v="2018-04-28T00:00:00"/>
    <x v="0"/>
    <x v="1"/>
    <x v="0"/>
    <s v="West Equip Co Ltd Group"/>
    <x v="1"/>
    <n v="2204"/>
    <x v="68"/>
    <x v="0"/>
    <x v="5"/>
    <x v="2"/>
  </r>
  <r>
    <d v="2018-05-01T00:00:00"/>
    <x v="0"/>
    <x v="1"/>
    <x v="2"/>
    <s v="Global Engineering Corp Ltd Group"/>
    <x v="1"/>
    <n v="8406"/>
    <x v="69"/>
    <x v="1"/>
    <x v="2"/>
    <x v="3"/>
  </r>
  <r>
    <d v="2018-05-02T00:00:00"/>
    <x v="0"/>
    <x v="1"/>
    <x v="0"/>
    <s v="Suburban Industries Inc"/>
    <x v="3"/>
    <n v="6991"/>
    <x v="70"/>
    <x v="0"/>
    <x v="9"/>
    <x v="1"/>
  </r>
  <r>
    <d v="2018-05-03T00:00:00"/>
    <x v="0"/>
    <x v="1"/>
    <x v="1"/>
    <s v="East Machines Corp Ltd Group"/>
    <x v="8"/>
    <n v="10652"/>
    <x v="40"/>
    <x v="0"/>
    <x v="3"/>
    <x v="2"/>
  </r>
  <r>
    <d v="2018-05-07T00:00:00"/>
    <x v="0"/>
    <x v="1"/>
    <x v="2"/>
    <s v="South Industries Co Ltd Group"/>
    <x v="2"/>
    <n v="1879"/>
    <x v="71"/>
    <x v="1"/>
    <x v="2"/>
    <x v="2"/>
  </r>
  <r>
    <d v="2018-05-08T00:00:00"/>
    <x v="0"/>
    <x v="1"/>
    <x v="3"/>
    <s v="National Electrics Co"/>
    <x v="0"/>
    <n v="14980"/>
    <x v="72"/>
    <x v="1"/>
    <x v="7"/>
    <x v="2"/>
  </r>
  <r>
    <d v="2018-05-11T00:00:00"/>
    <x v="0"/>
    <x v="1"/>
    <x v="0"/>
    <s v="Metro Tech Corp Ltd Group"/>
    <x v="7"/>
    <n v="1400"/>
    <x v="73"/>
    <x v="0"/>
    <x v="5"/>
    <x v="1"/>
  </r>
  <r>
    <d v="2018-05-12T00:00:00"/>
    <x v="0"/>
    <x v="1"/>
    <x v="3"/>
    <s v="North Systems Group"/>
    <x v="3"/>
    <n v="14728"/>
    <x v="74"/>
    <x v="0"/>
    <x v="2"/>
    <x v="2"/>
  </r>
  <r>
    <d v="2018-05-12T00:00:00"/>
    <x v="0"/>
    <x v="1"/>
    <x v="2"/>
    <s v="Central Engineering Co"/>
    <x v="0"/>
    <n v="8205"/>
    <x v="75"/>
    <x v="1"/>
    <x v="5"/>
    <x v="2"/>
  </r>
  <r>
    <d v="2018-05-13T00:00:00"/>
    <x v="0"/>
    <x v="1"/>
    <x v="4"/>
    <s v="Central Tech LLC Ltd Group"/>
    <x v="0"/>
    <n v="6432"/>
    <x v="76"/>
    <x v="1"/>
    <x v="1"/>
    <x v="1"/>
  </r>
  <r>
    <d v="2018-05-13T00:00:00"/>
    <x v="0"/>
    <x v="1"/>
    <x v="1"/>
    <s v="National Systems Co Ltd Group"/>
    <x v="2"/>
    <n v="3763"/>
    <x v="77"/>
    <x v="0"/>
    <x v="2"/>
    <x v="2"/>
  </r>
  <r>
    <d v="2018-05-14T00:00:00"/>
    <x v="0"/>
    <x v="1"/>
    <x v="2"/>
    <s v="Metro Drives Corp"/>
    <x v="0"/>
    <n v="14243"/>
    <x v="78"/>
    <x v="0"/>
    <x v="3"/>
    <x v="3"/>
  </r>
  <r>
    <d v="2018-06-02T00:00:00"/>
    <x v="0"/>
    <x v="1"/>
    <x v="0"/>
    <s v="Metro Electrics Inc Ltd Group"/>
    <x v="0"/>
    <n v="692"/>
    <x v="79"/>
    <x v="0"/>
    <x v="5"/>
    <x v="2"/>
  </r>
  <r>
    <d v="2018-06-04T00:00:00"/>
    <x v="0"/>
    <x v="1"/>
    <x v="2"/>
    <s v="North Tech Ltd Ltd Group"/>
    <x v="6"/>
    <n v="7314"/>
    <x v="80"/>
    <x v="0"/>
    <x v="0"/>
    <x v="1"/>
  </r>
  <r>
    <d v="2018-06-08T00:00:00"/>
    <x v="0"/>
    <x v="1"/>
    <x v="3"/>
    <s v="Global Tech LLC Ltd Group"/>
    <x v="0"/>
    <n v="4535"/>
    <x v="81"/>
    <x v="0"/>
    <x v="3"/>
    <x v="2"/>
  </r>
  <r>
    <d v="2018-06-09T00:00:00"/>
    <x v="0"/>
    <x v="1"/>
    <x v="4"/>
    <s v="East Equip LLC Ltd Group"/>
    <x v="2"/>
    <n v="2387"/>
    <x v="82"/>
    <x v="1"/>
    <x v="3"/>
    <x v="0"/>
  </r>
  <r>
    <d v="2018-06-10T00:00:00"/>
    <x v="0"/>
    <x v="1"/>
    <x v="1"/>
    <s v="Central Machines Group Ltd Group"/>
    <x v="0"/>
    <n v="2130"/>
    <x v="83"/>
    <x v="0"/>
    <x v="5"/>
    <x v="1"/>
  </r>
  <r>
    <d v="2018-06-11T00:00:00"/>
    <x v="0"/>
    <x v="1"/>
    <x v="0"/>
    <s v="South Motors Corp"/>
    <x v="4"/>
    <n v="8616"/>
    <x v="84"/>
    <x v="1"/>
    <x v="3"/>
    <x v="2"/>
  </r>
  <r>
    <d v="2018-06-18T00:00:00"/>
    <x v="0"/>
    <x v="1"/>
    <x v="0"/>
    <s v="Drives LLC"/>
    <x v="1"/>
    <n v="9286"/>
    <x v="85"/>
    <x v="0"/>
    <x v="0"/>
    <x v="0"/>
  </r>
  <r>
    <d v="2018-06-19T00:00:00"/>
    <x v="0"/>
    <x v="1"/>
    <x v="4"/>
    <s v="West Systems Corp"/>
    <x v="0"/>
    <n v="11696"/>
    <x v="86"/>
    <x v="0"/>
    <x v="3"/>
    <x v="2"/>
  </r>
  <r>
    <d v="2018-06-21T00:00:00"/>
    <x v="0"/>
    <x v="1"/>
    <x v="0"/>
    <s v="West Machines Inc Ltd Group"/>
    <x v="0"/>
    <n v="4470"/>
    <x v="87"/>
    <x v="0"/>
    <x v="3"/>
    <x v="2"/>
  </r>
  <r>
    <d v="2018-06-24T00:00:00"/>
    <x v="0"/>
    <x v="1"/>
    <x v="2"/>
    <s v="Machines LLC Ltd Group"/>
    <x v="4"/>
    <n v="7216"/>
    <x v="88"/>
    <x v="1"/>
    <x v="5"/>
    <x v="3"/>
  </r>
  <r>
    <d v="2018-06-25T00:00:00"/>
    <x v="0"/>
    <x v="1"/>
    <x v="0"/>
    <s v="West Equip LLC Ltd Group"/>
    <x v="3"/>
    <n v="13369"/>
    <x v="89"/>
    <x v="0"/>
    <x v="0"/>
    <x v="1"/>
  </r>
  <r>
    <d v="2018-06-26T00:00:00"/>
    <x v="0"/>
    <x v="1"/>
    <x v="1"/>
    <s v="Metro Machines Corp"/>
    <x v="4"/>
    <n v="9715"/>
    <x v="90"/>
    <x v="0"/>
    <x v="2"/>
    <x v="1"/>
  </r>
  <r>
    <d v="2018-06-26T00:00:00"/>
    <x v="0"/>
    <x v="1"/>
    <x v="1"/>
    <s v="Suburban Motors LLC"/>
    <x v="1"/>
    <n v="4589"/>
    <x v="91"/>
    <x v="0"/>
    <x v="3"/>
    <x v="2"/>
  </r>
  <r>
    <d v="2018-06-27T00:00:00"/>
    <x v="0"/>
    <x v="1"/>
    <x v="4"/>
    <s v="Central Tech Ltd"/>
    <x v="3"/>
    <n v="13120"/>
    <x v="92"/>
    <x v="0"/>
    <x v="9"/>
    <x v="2"/>
  </r>
  <r>
    <d v="2018-06-28T00:00:00"/>
    <x v="0"/>
    <x v="1"/>
    <x v="4"/>
    <s v="South Machines Co"/>
    <x v="6"/>
    <n v="2849"/>
    <x v="93"/>
    <x v="0"/>
    <x v="9"/>
    <x v="1"/>
  </r>
  <r>
    <d v="2018-07-03T00:00:00"/>
    <x v="0"/>
    <x v="2"/>
    <x v="4"/>
    <s v="Metro Industries Inc Ltd Group"/>
    <x v="7"/>
    <n v="14422"/>
    <x v="94"/>
    <x v="0"/>
    <x v="5"/>
    <x v="0"/>
  </r>
  <r>
    <d v="2018-07-03T00:00:00"/>
    <x v="0"/>
    <x v="2"/>
    <x v="2"/>
    <s v="North Tech Group Ltd Group"/>
    <x v="1"/>
    <n v="10659"/>
    <x v="95"/>
    <x v="1"/>
    <x v="3"/>
    <x v="1"/>
  </r>
  <r>
    <d v="2018-07-07T00:00:00"/>
    <x v="0"/>
    <x v="2"/>
    <x v="1"/>
    <s v="Central Industries Inc Ltd Group"/>
    <x v="3"/>
    <n v="3625"/>
    <x v="96"/>
    <x v="0"/>
    <x v="0"/>
    <x v="0"/>
  </r>
  <r>
    <d v="2018-07-09T00:00:00"/>
    <x v="0"/>
    <x v="2"/>
    <x v="1"/>
    <s v="East Drives Inc"/>
    <x v="0"/>
    <n v="4048"/>
    <x v="97"/>
    <x v="0"/>
    <x v="9"/>
    <x v="0"/>
  </r>
  <r>
    <d v="2018-07-11T00:00:00"/>
    <x v="0"/>
    <x v="2"/>
    <x v="2"/>
    <s v="West Machines Corp"/>
    <x v="6"/>
    <n v="9208"/>
    <x v="64"/>
    <x v="0"/>
    <x v="5"/>
    <x v="1"/>
  </r>
  <r>
    <d v="2018-07-11T00:00:00"/>
    <x v="0"/>
    <x v="2"/>
    <x v="2"/>
    <s v="Central Tech Corp Ltd Group"/>
    <x v="0"/>
    <n v="14268"/>
    <x v="98"/>
    <x v="0"/>
    <x v="3"/>
    <x v="1"/>
  </r>
  <r>
    <d v="2018-07-14T00:00:00"/>
    <x v="0"/>
    <x v="2"/>
    <x v="3"/>
    <s v="Suburban Machines Ltd"/>
    <x v="1"/>
    <n v="11926"/>
    <x v="99"/>
    <x v="1"/>
    <x v="5"/>
    <x v="2"/>
  </r>
  <r>
    <d v="2018-07-15T00:00:00"/>
    <x v="0"/>
    <x v="2"/>
    <x v="0"/>
    <s v="Global Electrics Inc Ltd Group"/>
    <x v="4"/>
    <n v="9329"/>
    <x v="100"/>
    <x v="1"/>
    <x v="5"/>
    <x v="0"/>
  </r>
  <r>
    <d v="2018-07-16T00:00:00"/>
    <x v="0"/>
    <x v="2"/>
    <x v="1"/>
    <s v="West Motors Ltd Ltd Group"/>
    <x v="0"/>
    <n v="10816"/>
    <x v="101"/>
    <x v="0"/>
    <x v="3"/>
    <x v="1"/>
  </r>
  <r>
    <d v="2018-07-17T00:00:00"/>
    <x v="0"/>
    <x v="2"/>
    <x v="3"/>
    <s v="National Electrics LLC"/>
    <x v="1"/>
    <n v="6019"/>
    <x v="102"/>
    <x v="0"/>
    <x v="0"/>
    <x v="2"/>
  </r>
  <r>
    <d v="2018-07-19T00:00:00"/>
    <x v="0"/>
    <x v="2"/>
    <x v="0"/>
    <s v="Global Electrics Inc"/>
    <x v="4"/>
    <n v="3200"/>
    <x v="103"/>
    <x v="0"/>
    <x v="3"/>
    <x v="3"/>
  </r>
  <r>
    <d v="2018-07-20T00:00:00"/>
    <x v="0"/>
    <x v="2"/>
    <x v="2"/>
    <s v="South Equip Corp Ltd Group"/>
    <x v="8"/>
    <n v="6954"/>
    <x v="25"/>
    <x v="0"/>
    <x v="4"/>
    <x v="1"/>
  </r>
  <r>
    <d v="2018-07-21T00:00:00"/>
    <x v="0"/>
    <x v="2"/>
    <x v="3"/>
    <s v="Central Tech Co"/>
    <x v="3"/>
    <n v="10285"/>
    <x v="104"/>
    <x v="1"/>
    <x v="0"/>
    <x v="2"/>
  </r>
  <r>
    <d v="2018-07-21T00:00:00"/>
    <x v="0"/>
    <x v="2"/>
    <x v="0"/>
    <s v="Suburban Drives Co"/>
    <x v="3"/>
    <n v="1484"/>
    <x v="105"/>
    <x v="1"/>
    <x v="3"/>
    <x v="3"/>
  </r>
  <r>
    <d v="2018-07-23T00:00:00"/>
    <x v="0"/>
    <x v="2"/>
    <x v="1"/>
    <s v="Global Systems Co"/>
    <x v="3"/>
    <n v="11147"/>
    <x v="106"/>
    <x v="0"/>
    <x v="7"/>
    <x v="2"/>
  </r>
  <r>
    <d v="2018-07-23T00:00:00"/>
    <x v="0"/>
    <x v="2"/>
    <x v="1"/>
    <s v="Electrics Corp Ltd Group"/>
    <x v="3"/>
    <n v="4022"/>
    <x v="107"/>
    <x v="0"/>
    <x v="3"/>
    <x v="3"/>
  </r>
  <r>
    <d v="2018-07-24T00:00:00"/>
    <x v="0"/>
    <x v="2"/>
    <x v="0"/>
    <s v="West Drives Inc Ltd Group"/>
    <x v="2"/>
    <n v="7029"/>
    <x v="108"/>
    <x v="1"/>
    <x v="5"/>
    <x v="2"/>
  </r>
  <r>
    <d v="2018-07-26T00:00:00"/>
    <x v="0"/>
    <x v="2"/>
    <x v="1"/>
    <s v="East Motors Corp"/>
    <x v="7"/>
    <n v="1628"/>
    <x v="109"/>
    <x v="0"/>
    <x v="5"/>
    <x v="0"/>
  </r>
  <r>
    <d v="2018-08-02T00:00:00"/>
    <x v="0"/>
    <x v="2"/>
    <x v="2"/>
    <s v="Metro Industries Corp"/>
    <x v="7"/>
    <n v="4695"/>
    <x v="110"/>
    <x v="1"/>
    <x v="5"/>
    <x v="2"/>
  </r>
  <r>
    <d v="2018-08-02T00:00:00"/>
    <x v="0"/>
    <x v="2"/>
    <x v="0"/>
    <s v="Metro Industries Group"/>
    <x v="8"/>
    <n v="4112"/>
    <x v="111"/>
    <x v="1"/>
    <x v="3"/>
    <x v="1"/>
  </r>
  <r>
    <d v="2018-08-03T00:00:00"/>
    <x v="0"/>
    <x v="2"/>
    <x v="2"/>
    <s v="Global Equip Ltd"/>
    <x v="0"/>
    <n v="9265"/>
    <x v="112"/>
    <x v="1"/>
    <x v="2"/>
    <x v="2"/>
  </r>
  <r>
    <d v="2018-08-04T00:00:00"/>
    <x v="0"/>
    <x v="2"/>
    <x v="1"/>
    <s v="Metro Motors Corp"/>
    <x v="0"/>
    <n v="6490"/>
    <x v="113"/>
    <x v="1"/>
    <x v="9"/>
    <x v="1"/>
  </r>
  <r>
    <d v="2018-08-07T00:00:00"/>
    <x v="0"/>
    <x v="2"/>
    <x v="0"/>
    <s v="Suburban Equip Corp"/>
    <x v="5"/>
    <n v="6123"/>
    <x v="114"/>
    <x v="0"/>
    <x v="2"/>
    <x v="1"/>
  </r>
  <r>
    <d v="2018-08-09T00:00:00"/>
    <x v="0"/>
    <x v="2"/>
    <x v="0"/>
    <s v="Central Systems LLC"/>
    <x v="4"/>
    <n v="5264"/>
    <x v="115"/>
    <x v="0"/>
    <x v="3"/>
    <x v="0"/>
  </r>
  <r>
    <d v="2018-08-12T00:00:00"/>
    <x v="0"/>
    <x v="2"/>
    <x v="0"/>
    <s v="South Drives Group Ltd Group"/>
    <x v="1"/>
    <n v="9097"/>
    <x v="116"/>
    <x v="1"/>
    <x v="3"/>
    <x v="3"/>
  </r>
  <r>
    <d v="2018-08-13T00:00:00"/>
    <x v="0"/>
    <x v="2"/>
    <x v="4"/>
    <s v="North Drives Inc"/>
    <x v="3"/>
    <n v="4486"/>
    <x v="117"/>
    <x v="0"/>
    <x v="2"/>
    <x v="2"/>
  </r>
  <r>
    <d v="2018-08-13T00:00:00"/>
    <x v="0"/>
    <x v="2"/>
    <x v="3"/>
    <s v="South Engineering Corp"/>
    <x v="4"/>
    <n v="13970"/>
    <x v="118"/>
    <x v="0"/>
    <x v="0"/>
    <x v="1"/>
  </r>
  <r>
    <d v="2018-08-14T00:00:00"/>
    <x v="0"/>
    <x v="2"/>
    <x v="3"/>
    <s v="Electrics Co"/>
    <x v="4"/>
    <n v="12976"/>
    <x v="119"/>
    <x v="0"/>
    <x v="1"/>
    <x v="2"/>
  </r>
  <r>
    <d v="2018-08-17T00:00:00"/>
    <x v="0"/>
    <x v="2"/>
    <x v="4"/>
    <s v="Suburban Systems Corp Ltd Group"/>
    <x v="1"/>
    <n v="1174"/>
    <x v="120"/>
    <x v="0"/>
    <x v="5"/>
    <x v="0"/>
  </r>
  <r>
    <d v="2018-08-19T00:00:00"/>
    <x v="0"/>
    <x v="2"/>
    <x v="3"/>
    <s v="Central Machines Co"/>
    <x v="4"/>
    <n v="13046"/>
    <x v="121"/>
    <x v="0"/>
    <x v="6"/>
    <x v="1"/>
  </r>
  <r>
    <d v="2018-08-19T00:00:00"/>
    <x v="0"/>
    <x v="2"/>
    <x v="0"/>
    <s v="National Engineering Inc Ltd Group"/>
    <x v="0"/>
    <n v="13006"/>
    <x v="122"/>
    <x v="0"/>
    <x v="6"/>
    <x v="2"/>
  </r>
  <r>
    <d v="2018-08-20T00:00:00"/>
    <x v="0"/>
    <x v="2"/>
    <x v="1"/>
    <s v="South Equip Corp"/>
    <x v="8"/>
    <n v="2438"/>
    <x v="123"/>
    <x v="1"/>
    <x v="5"/>
    <x v="1"/>
  </r>
  <r>
    <d v="2018-08-22T00:00:00"/>
    <x v="0"/>
    <x v="2"/>
    <x v="2"/>
    <s v="East Electrics Co Ltd Group"/>
    <x v="2"/>
    <n v="5596"/>
    <x v="124"/>
    <x v="0"/>
    <x v="1"/>
    <x v="1"/>
  </r>
  <r>
    <d v="2018-08-22T00:00:00"/>
    <x v="0"/>
    <x v="2"/>
    <x v="0"/>
    <s v="North Engineering Inc"/>
    <x v="3"/>
    <n v="6993"/>
    <x v="125"/>
    <x v="1"/>
    <x v="2"/>
    <x v="1"/>
  </r>
  <r>
    <d v="2018-08-24T00:00:00"/>
    <x v="0"/>
    <x v="2"/>
    <x v="1"/>
    <s v="North Industries Group"/>
    <x v="2"/>
    <n v="3016"/>
    <x v="126"/>
    <x v="1"/>
    <x v="5"/>
    <x v="1"/>
  </r>
  <r>
    <d v="2018-08-27T00:00:00"/>
    <x v="0"/>
    <x v="2"/>
    <x v="1"/>
    <s v="Metro Tech Co"/>
    <x v="4"/>
    <n v="978"/>
    <x v="127"/>
    <x v="1"/>
    <x v="5"/>
    <x v="0"/>
  </r>
  <r>
    <d v="2018-08-27T00:00:00"/>
    <x v="0"/>
    <x v="2"/>
    <x v="4"/>
    <s v="Central Industries Co Ltd Group"/>
    <x v="3"/>
    <n v="13860"/>
    <x v="128"/>
    <x v="0"/>
    <x v="0"/>
    <x v="0"/>
  </r>
  <r>
    <d v="2018-09-03T00:00:00"/>
    <x v="0"/>
    <x v="2"/>
    <x v="0"/>
    <s v="Suburban Motors Ltd"/>
    <x v="0"/>
    <n v="6719"/>
    <x v="129"/>
    <x v="0"/>
    <x v="9"/>
    <x v="1"/>
  </r>
  <r>
    <d v="2018-09-05T00:00:00"/>
    <x v="0"/>
    <x v="2"/>
    <x v="3"/>
    <s v="East Tech LLC"/>
    <x v="2"/>
    <n v="9405"/>
    <x v="130"/>
    <x v="0"/>
    <x v="3"/>
    <x v="2"/>
  </r>
  <r>
    <d v="2018-09-06T00:00:00"/>
    <x v="0"/>
    <x v="2"/>
    <x v="1"/>
    <s v="Central Drives Inc Ltd Group"/>
    <x v="3"/>
    <n v="1972"/>
    <x v="131"/>
    <x v="0"/>
    <x v="2"/>
    <x v="0"/>
  </r>
  <r>
    <d v="2018-09-06T00:00:00"/>
    <x v="0"/>
    <x v="2"/>
    <x v="0"/>
    <s v="West Systems Co Ltd Group"/>
    <x v="3"/>
    <n v="7408"/>
    <x v="132"/>
    <x v="0"/>
    <x v="0"/>
    <x v="3"/>
  </r>
  <r>
    <d v="2018-09-07T00:00:00"/>
    <x v="0"/>
    <x v="2"/>
    <x v="1"/>
    <s v="East Motors Co"/>
    <x v="8"/>
    <n v="12569"/>
    <x v="133"/>
    <x v="0"/>
    <x v="0"/>
    <x v="1"/>
  </r>
  <r>
    <d v="2018-09-09T00:00:00"/>
    <x v="0"/>
    <x v="2"/>
    <x v="4"/>
    <s v="Suburban Engineering Group"/>
    <x v="3"/>
    <n v="14030"/>
    <x v="134"/>
    <x v="0"/>
    <x v="3"/>
    <x v="1"/>
  </r>
  <r>
    <d v="2018-09-09T00:00:00"/>
    <x v="0"/>
    <x v="2"/>
    <x v="0"/>
    <s v="Global Motors Co Ltd Group"/>
    <x v="2"/>
    <n v="804"/>
    <x v="135"/>
    <x v="1"/>
    <x v="0"/>
    <x v="1"/>
  </r>
  <r>
    <d v="2018-09-12T00:00:00"/>
    <x v="0"/>
    <x v="2"/>
    <x v="3"/>
    <s v="National Equip Corp Ltd Group"/>
    <x v="1"/>
    <n v="1374"/>
    <x v="136"/>
    <x v="1"/>
    <x v="8"/>
    <x v="2"/>
  </r>
  <r>
    <d v="2018-09-12T00:00:00"/>
    <x v="0"/>
    <x v="2"/>
    <x v="0"/>
    <s v="Global Tech Co"/>
    <x v="0"/>
    <n v="8655"/>
    <x v="137"/>
    <x v="1"/>
    <x v="6"/>
    <x v="0"/>
  </r>
  <r>
    <d v="2018-09-13T00:00:00"/>
    <x v="0"/>
    <x v="2"/>
    <x v="2"/>
    <s v="Suburban Motors Group"/>
    <x v="0"/>
    <n v="10395"/>
    <x v="138"/>
    <x v="1"/>
    <x v="3"/>
    <x v="0"/>
  </r>
  <r>
    <d v="2018-09-15T00:00:00"/>
    <x v="0"/>
    <x v="2"/>
    <x v="0"/>
    <s v="National Machines Co Ltd Group"/>
    <x v="2"/>
    <n v="12359"/>
    <x v="139"/>
    <x v="1"/>
    <x v="2"/>
    <x v="2"/>
  </r>
  <r>
    <d v="2018-09-15T00:00:00"/>
    <x v="0"/>
    <x v="2"/>
    <x v="2"/>
    <s v="Metro Systems Corp Ltd Group"/>
    <x v="5"/>
    <n v="9911"/>
    <x v="140"/>
    <x v="0"/>
    <x v="2"/>
    <x v="3"/>
  </r>
  <r>
    <d v="2018-09-16T00:00:00"/>
    <x v="0"/>
    <x v="2"/>
    <x v="2"/>
    <s v="National Equip Ltd"/>
    <x v="8"/>
    <n v="10036"/>
    <x v="141"/>
    <x v="0"/>
    <x v="2"/>
    <x v="2"/>
  </r>
  <r>
    <d v="2018-09-17T00:00:00"/>
    <x v="0"/>
    <x v="2"/>
    <x v="3"/>
    <s v="West Systems Group Ltd Group"/>
    <x v="3"/>
    <n v="4805"/>
    <x v="142"/>
    <x v="0"/>
    <x v="4"/>
    <x v="2"/>
  </r>
  <r>
    <d v="2018-09-17T00:00:00"/>
    <x v="0"/>
    <x v="2"/>
    <x v="0"/>
    <s v="Suburban Systems Group Ltd Group"/>
    <x v="3"/>
    <n v="10878"/>
    <x v="143"/>
    <x v="1"/>
    <x v="6"/>
    <x v="1"/>
  </r>
  <r>
    <d v="2018-09-17T00:00:00"/>
    <x v="0"/>
    <x v="2"/>
    <x v="0"/>
    <s v="Industries Corp"/>
    <x v="4"/>
    <n v="3295"/>
    <x v="144"/>
    <x v="0"/>
    <x v="1"/>
    <x v="1"/>
  </r>
  <r>
    <d v="2018-09-20T00:00:00"/>
    <x v="0"/>
    <x v="2"/>
    <x v="0"/>
    <s v="East Equip Ltd Ltd Group"/>
    <x v="5"/>
    <n v="4494"/>
    <x v="145"/>
    <x v="0"/>
    <x v="0"/>
    <x v="0"/>
  </r>
  <r>
    <d v="2018-09-20T00:00:00"/>
    <x v="0"/>
    <x v="2"/>
    <x v="0"/>
    <s v="National Tech Co"/>
    <x v="0"/>
    <n v="7332"/>
    <x v="146"/>
    <x v="0"/>
    <x v="0"/>
    <x v="0"/>
  </r>
  <r>
    <d v="2018-09-21T00:00:00"/>
    <x v="0"/>
    <x v="2"/>
    <x v="0"/>
    <s v="East Industries Ltd Ltd Group"/>
    <x v="3"/>
    <n v="822"/>
    <x v="147"/>
    <x v="1"/>
    <x v="3"/>
    <x v="2"/>
  </r>
  <r>
    <d v="2018-09-22T00:00:00"/>
    <x v="0"/>
    <x v="2"/>
    <x v="4"/>
    <s v="South Engineering LLC Ltd Group"/>
    <x v="1"/>
    <n v="1556"/>
    <x v="148"/>
    <x v="0"/>
    <x v="6"/>
    <x v="1"/>
  </r>
  <r>
    <d v="2018-09-23T00:00:00"/>
    <x v="0"/>
    <x v="2"/>
    <x v="2"/>
    <s v="Central Tech Ltd Ltd Group"/>
    <x v="3"/>
    <n v="10038"/>
    <x v="149"/>
    <x v="0"/>
    <x v="0"/>
    <x v="0"/>
  </r>
  <r>
    <d v="2018-09-24T00:00:00"/>
    <x v="0"/>
    <x v="2"/>
    <x v="1"/>
    <s v="Central Equip Inc"/>
    <x v="1"/>
    <n v="13293"/>
    <x v="150"/>
    <x v="1"/>
    <x v="4"/>
    <x v="0"/>
  </r>
  <r>
    <d v="2018-09-25T00:00:00"/>
    <x v="0"/>
    <x v="2"/>
    <x v="1"/>
    <s v="West Tech LLC"/>
    <x v="1"/>
    <n v="5735"/>
    <x v="151"/>
    <x v="0"/>
    <x v="4"/>
    <x v="2"/>
  </r>
  <r>
    <d v="2018-09-26T00:00:00"/>
    <x v="0"/>
    <x v="2"/>
    <x v="4"/>
    <s v="Metro Industries Co Ltd Group"/>
    <x v="2"/>
    <n v="4137"/>
    <x v="152"/>
    <x v="0"/>
    <x v="1"/>
    <x v="2"/>
  </r>
  <r>
    <d v="2018-10-01T00:00:00"/>
    <x v="0"/>
    <x v="3"/>
    <x v="1"/>
    <s v="Central Motors LLC"/>
    <x v="3"/>
    <n v="2235"/>
    <x v="153"/>
    <x v="0"/>
    <x v="3"/>
    <x v="1"/>
  </r>
  <r>
    <d v="2018-10-03T00:00:00"/>
    <x v="0"/>
    <x v="3"/>
    <x v="0"/>
    <s v="Electrics Corp"/>
    <x v="3"/>
    <n v="2783"/>
    <x v="154"/>
    <x v="0"/>
    <x v="6"/>
    <x v="1"/>
  </r>
  <r>
    <d v="2018-10-04T00:00:00"/>
    <x v="0"/>
    <x v="3"/>
    <x v="3"/>
    <s v="Suburban Machines Inc"/>
    <x v="4"/>
    <n v="11263"/>
    <x v="155"/>
    <x v="0"/>
    <x v="3"/>
    <x v="2"/>
  </r>
  <r>
    <d v="2018-10-07T00:00:00"/>
    <x v="0"/>
    <x v="3"/>
    <x v="4"/>
    <s v="West Equip Corp Ltd Group"/>
    <x v="1"/>
    <n v="10918"/>
    <x v="156"/>
    <x v="0"/>
    <x v="4"/>
    <x v="2"/>
  </r>
  <r>
    <d v="2018-10-07T00:00:00"/>
    <x v="0"/>
    <x v="3"/>
    <x v="0"/>
    <s v="National Machines Inc"/>
    <x v="3"/>
    <n v="8023"/>
    <x v="157"/>
    <x v="0"/>
    <x v="5"/>
    <x v="1"/>
  </r>
  <r>
    <d v="2018-10-09T00:00:00"/>
    <x v="0"/>
    <x v="3"/>
    <x v="3"/>
    <s v="Metro Systems Ltd"/>
    <x v="5"/>
    <n v="9664"/>
    <x v="158"/>
    <x v="0"/>
    <x v="0"/>
    <x v="1"/>
  </r>
  <r>
    <d v="2018-10-14T00:00:00"/>
    <x v="0"/>
    <x v="3"/>
    <x v="0"/>
    <s v="Global Machines Ltd"/>
    <x v="4"/>
    <n v="8840"/>
    <x v="159"/>
    <x v="0"/>
    <x v="6"/>
    <x v="1"/>
  </r>
  <r>
    <d v="2018-10-15T00:00:00"/>
    <x v="0"/>
    <x v="3"/>
    <x v="0"/>
    <s v="Electrics Inc"/>
    <x v="0"/>
    <n v="637"/>
    <x v="160"/>
    <x v="0"/>
    <x v="6"/>
    <x v="3"/>
  </r>
  <r>
    <d v="2018-10-16T00:00:00"/>
    <x v="0"/>
    <x v="3"/>
    <x v="0"/>
    <s v="Metro Tech Corp"/>
    <x v="7"/>
    <n v="5942"/>
    <x v="161"/>
    <x v="0"/>
    <x v="4"/>
    <x v="2"/>
  </r>
  <r>
    <d v="2018-10-17T00:00:00"/>
    <x v="0"/>
    <x v="3"/>
    <x v="1"/>
    <s v="North Industries LLC"/>
    <x v="3"/>
    <n v="14433"/>
    <x v="162"/>
    <x v="0"/>
    <x v="5"/>
    <x v="1"/>
  </r>
  <r>
    <d v="2018-10-18T00:00:00"/>
    <x v="0"/>
    <x v="3"/>
    <x v="4"/>
    <s v="Central Industries Corp"/>
    <x v="1"/>
    <n v="2564"/>
    <x v="163"/>
    <x v="1"/>
    <x v="2"/>
    <x v="0"/>
  </r>
  <r>
    <d v="2018-10-20T00:00:00"/>
    <x v="0"/>
    <x v="3"/>
    <x v="2"/>
    <s v="North Machines Inc"/>
    <x v="4"/>
    <n v="4620"/>
    <x v="164"/>
    <x v="0"/>
    <x v="3"/>
    <x v="2"/>
  </r>
  <r>
    <d v="2018-10-21T00:00:00"/>
    <x v="0"/>
    <x v="3"/>
    <x v="0"/>
    <s v="Special Suburban Industries Corp Ltd Group"/>
    <x v="3"/>
    <n v="7729"/>
    <x v="165"/>
    <x v="0"/>
    <x v="7"/>
    <x v="0"/>
  </r>
  <r>
    <d v="2018-10-21T00:00:00"/>
    <x v="0"/>
    <x v="3"/>
    <x v="1"/>
    <s v="Metro Drives Ltd Ltd Group"/>
    <x v="0"/>
    <n v="4877"/>
    <x v="166"/>
    <x v="0"/>
    <x v="4"/>
    <x v="2"/>
  </r>
  <r>
    <d v="2018-10-26T00:00:00"/>
    <x v="0"/>
    <x v="3"/>
    <x v="3"/>
    <s v="National Machines Corp"/>
    <x v="1"/>
    <n v="12840"/>
    <x v="167"/>
    <x v="0"/>
    <x v="0"/>
    <x v="2"/>
  </r>
  <r>
    <d v="2018-10-28T00:00:00"/>
    <x v="0"/>
    <x v="3"/>
    <x v="1"/>
    <s v="South Industries Group Ltd Group"/>
    <x v="3"/>
    <n v="7362"/>
    <x v="168"/>
    <x v="0"/>
    <x v="8"/>
    <x v="3"/>
  </r>
  <r>
    <d v="2018-11-02T00:00:00"/>
    <x v="0"/>
    <x v="3"/>
    <x v="2"/>
    <s v="National Equip Inc"/>
    <x v="5"/>
    <n v="7869"/>
    <x v="169"/>
    <x v="0"/>
    <x v="5"/>
    <x v="2"/>
  </r>
  <r>
    <d v="2018-11-03T00:00:00"/>
    <x v="0"/>
    <x v="3"/>
    <x v="0"/>
    <s v="National Machines Inc Ltd Group"/>
    <x v="3"/>
    <n v="3901"/>
    <x v="170"/>
    <x v="0"/>
    <x v="0"/>
    <x v="3"/>
  </r>
  <r>
    <d v="2018-11-03T00:00:00"/>
    <x v="0"/>
    <x v="3"/>
    <x v="2"/>
    <s v="East Machines LLC Ltd Group"/>
    <x v="5"/>
    <n v="1248"/>
    <x v="96"/>
    <x v="0"/>
    <x v="0"/>
    <x v="1"/>
  </r>
  <r>
    <d v="2018-11-06T00:00:00"/>
    <x v="0"/>
    <x v="3"/>
    <x v="2"/>
    <s v="North Engineering LLC Ltd Group"/>
    <x v="3"/>
    <n v="5259"/>
    <x v="171"/>
    <x v="0"/>
    <x v="7"/>
    <x v="3"/>
  </r>
  <r>
    <d v="2018-11-10T00:00:00"/>
    <x v="0"/>
    <x v="3"/>
    <x v="0"/>
    <s v="South Engineering Inc Ltd Group"/>
    <x v="3"/>
    <n v="13164"/>
    <x v="172"/>
    <x v="0"/>
    <x v="5"/>
    <x v="2"/>
  </r>
  <r>
    <d v="2018-11-11T00:00:00"/>
    <x v="0"/>
    <x v="3"/>
    <x v="4"/>
    <s v="East Machines Ltd Ltd Group"/>
    <x v="2"/>
    <n v="9818"/>
    <x v="173"/>
    <x v="1"/>
    <x v="6"/>
    <x v="1"/>
  </r>
  <r>
    <d v="2018-11-13T00:00:00"/>
    <x v="0"/>
    <x v="3"/>
    <x v="3"/>
    <s v="Metro Machines Ltd Ltd Group"/>
    <x v="3"/>
    <n v="5071"/>
    <x v="174"/>
    <x v="0"/>
    <x v="1"/>
    <x v="2"/>
  </r>
  <r>
    <d v="2018-11-13T00:00:00"/>
    <x v="0"/>
    <x v="3"/>
    <x v="0"/>
    <s v="Central Motors Co Ltd Group"/>
    <x v="0"/>
    <n v="4220"/>
    <x v="175"/>
    <x v="1"/>
    <x v="8"/>
    <x v="0"/>
  </r>
  <r>
    <d v="2018-11-14T00:00:00"/>
    <x v="0"/>
    <x v="3"/>
    <x v="3"/>
    <s v="Central Motors Inc"/>
    <x v="4"/>
    <n v="13316"/>
    <x v="176"/>
    <x v="0"/>
    <x v="1"/>
    <x v="1"/>
  </r>
  <r>
    <d v="2018-11-16T00:00:00"/>
    <x v="0"/>
    <x v="3"/>
    <x v="2"/>
    <s v="Suburban Systems Corp"/>
    <x v="1"/>
    <n v="12219"/>
    <x v="177"/>
    <x v="0"/>
    <x v="2"/>
    <x v="1"/>
  </r>
  <r>
    <d v="2018-11-16T00:00:00"/>
    <x v="0"/>
    <x v="3"/>
    <x v="1"/>
    <s v="Metro Engineering Co"/>
    <x v="8"/>
    <n v="3891"/>
    <x v="178"/>
    <x v="1"/>
    <x v="8"/>
    <x v="0"/>
  </r>
  <r>
    <d v="2018-11-18T00:00:00"/>
    <x v="0"/>
    <x v="3"/>
    <x v="0"/>
    <s v="Industries Co"/>
    <x v="3"/>
    <n v="13030"/>
    <x v="179"/>
    <x v="1"/>
    <x v="5"/>
    <x v="1"/>
  </r>
  <r>
    <d v="2018-11-18T00:00:00"/>
    <x v="0"/>
    <x v="3"/>
    <x v="2"/>
    <s v="Suburban Equip LLC"/>
    <x v="3"/>
    <n v="4482"/>
    <x v="180"/>
    <x v="1"/>
    <x v="6"/>
    <x v="0"/>
  </r>
  <r>
    <d v="2018-11-19T00:00:00"/>
    <x v="0"/>
    <x v="3"/>
    <x v="3"/>
    <s v="Suburban Engineering Inc"/>
    <x v="4"/>
    <n v="5688"/>
    <x v="181"/>
    <x v="0"/>
    <x v="7"/>
    <x v="1"/>
  </r>
  <r>
    <d v="2018-11-19T00:00:00"/>
    <x v="0"/>
    <x v="3"/>
    <x v="4"/>
    <s v="South Systems Corp Ltd Group"/>
    <x v="3"/>
    <n v="14930"/>
    <x v="182"/>
    <x v="0"/>
    <x v="1"/>
    <x v="0"/>
  </r>
  <r>
    <d v="2018-11-22T00:00:00"/>
    <x v="0"/>
    <x v="3"/>
    <x v="1"/>
    <s v="Drives Corp"/>
    <x v="0"/>
    <n v="6265"/>
    <x v="183"/>
    <x v="0"/>
    <x v="4"/>
    <x v="2"/>
  </r>
  <r>
    <d v="2018-11-25T00:00:00"/>
    <x v="0"/>
    <x v="3"/>
    <x v="3"/>
    <s v="Equip Corp"/>
    <x v="1"/>
    <n v="11100"/>
    <x v="184"/>
    <x v="1"/>
    <x v="0"/>
    <x v="1"/>
  </r>
  <r>
    <d v="2018-11-25T00:00:00"/>
    <x v="0"/>
    <x v="3"/>
    <x v="0"/>
    <s v="West Industries Co"/>
    <x v="2"/>
    <n v="5600"/>
    <x v="185"/>
    <x v="1"/>
    <x v="0"/>
    <x v="2"/>
  </r>
  <r>
    <d v="2018-11-25T00:00:00"/>
    <x v="0"/>
    <x v="3"/>
    <x v="1"/>
    <s v="National Electrics Corp Ltd Group"/>
    <x v="4"/>
    <n v="9563"/>
    <x v="186"/>
    <x v="0"/>
    <x v="0"/>
    <x v="3"/>
  </r>
  <r>
    <d v="2018-11-26T00:00:00"/>
    <x v="0"/>
    <x v="3"/>
    <x v="2"/>
    <s v="West Systems Co"/>
    <x v="3"/>
    <n v="13694"/>
    <x v="187"/>
    <x v="1"/>
    <x v="0"/>
    <x v="1"/>
  </r>
  <r>
    <d v="2018-11-26T00:00:00"/>
    <x v="0"/>
    <x v="3"/>
    <x v="4"/>
    <s v="South Motors Inc"/>
    <x v="0"/>
    <n v="6125"/>
    <x v="188"/>
    <x v="0"/>
    <x v="0"/>
    <x v="2"/>
  </r>
  <r>
    <d v="2018-11-27T00:00:00"/>
    <x v="0"/>
    <x v="3"/>
    <x v="0"/>
    <s v="North Motors Inc Ltd Group"/>
    <x v="3"/>
    <n v="7118"/>
    <x v="189"/>
    <x v="0"/>
    <x v="2"/>
    <x v="0"/>
  </r>
  <r>
    <d v="2018-11-27T00:00:00"/>
    <x v="0"/>
    <x v="3"/>
    <x v="3"/>
    <s v="Suburban Electrics Group Ltd Group"/>
    <x v="3"/>
    <n v="3715"/>
    <x v="107"/>
    <x v="0"/>
    <x v="5"/>
    <x v="0"/>
  </r>
  <r>
    <d v="2018-11-27T00:00:00"/>
    <x v="0"/>
    <x v="3"/>
    <x v="2"/>
    <s v="Central Drives LLC Ltd Group"/>
    <x v="4"/>
    <n v="9436"/>
    <x v="190"/>
    <x v="0"/>
    <x v="4"/>
    <x v="2"/>
  </r>
  <r>
    <d v="2018-11-28T00:00:00"/>
    <x v="0"/>
    <x v="3"/>
    <x v="1"/>
    <s v="West Industries Ltd Ltd Group"/>
    <x v="5"/>
    <n v="9095"/>
    <x v="191"/>
    <x v="0"/>
    <x v="4"/>
    <x v="0"/>
  </r>
  <r>
    <d v="2018-12-02T00:00:00"/>
    <x v="0"/>
    <x v="3"/>
    <x v="1"/>
    <s v="South Tech Group Ltd Group"/>
    <x v="3"/>
    <n v="1673"/>
    <x v="192"/>
    <x v="0"/>
    <x v="3"/>
    <x v="2"/>
  </r>
  <r>
    <d v="2018-12-07T00:00:00"/>
    <x v="0"/>
    <x v="3"/>
    <x v="2"/>
    <s v="National Equip Inc Ltd Group"/>
    <x v="5"/>
    <n v="10946"/>
    <x v="193"/>
    <x v="0"/>
    <x v="1"/>
    <x v="1"/>
  </r>
  <r>
    <d v="2018-12-08T00:00:00"/>
    <x v="0"/>
    <x v="3"/>
    <x v="0"/>
    <s v="West Electrics LLC"/>
    <x v="6"/>
    <n v="1686"/>
    <x v="194"/>
    <x v="0"/>
    <x v="5"/>
    <x v="2"/>
  </r>
  <r>
    <d v="2018-12-09T00:00:00"/>
    <x v="0"/>
    <x v="3"/>
    <x v="2"/>
    <s v="Systems Group Ltd Group"/>
    <x v="3"/>
    <n v="4643"/>
    <x v="195"/>
    <x v="0"/>
    <x v="8"/>
    <x v="2"/>
  </r>
  <r>
    <d v="2018-12-11T00:00:00"/>
    <x v="0"/>
    <x v="3"/>
    <x v="1"/>
    <s v="Central Systems Co Ltd Group"/>
    <x v="3"/>
    <n v="14634"/>
    <x v="196"/>
    <x v="1"/>
    <x v="2"/>
    <x v="1"/>
  </r>
  <r>
    <d v="2018-12-12T00:00:00"/>
    <x v="0"/>
    <x v="3"/>
    <x v="4"/>
    <s v="West Drives Ltd"/>
    <x v="1"/>
    <n v="7428"/>
    <x v="197"/>
    <x v="0"/>
    <x v="5"/>
    <x v="0"/>
  </r>
  <r>
    <d v="2018-12-15T00:00:00"/>
    <x v="0"/>
    <x v="3"/>
    <x v="1"/>
    <s v="Machines Ltd"/>
    <x v="0"/>
    <n v="10743"/>
    <x v="198"/>
    <x v="0"/>
    <x v="1"/>
    <x v="0"/>
  </r>
  <r>
    <d v="2018-12-18T00:00:00"/>
    <x v="0"/>
    <x v="3"/>
    <x v="4"/>
    <s v="Industries Co Ltd Group"/>
    <x v="3"/>
    <n v="13703"/>
    <x v="199"/>
    <x v="1"/>
    <x v="0"/>
    <x v="1"/>
  </r>
  <r>
    <d v="2018-12-19T00:00:00"/>
    <x v="0"/>
    <x v="3"/>
    <x v="1"/>
    <s v="Central Equip Co Ltd Group"/>
    <x v="2"/>
    <n v="6753"/>
    <x v="200"/>
    <x v="0"/>
    <x v="1"/>
    <x v="1"/>
  </r>
  <r>
    <d v="2018-12-19T00:00:00"/>
    <x v="0"/>
    <x v="3"/>
    <x v="2"/>
    <s v="Drives Co Ltd Group"/>
    <x v="1"/>
    <n v="13001"/>
    <x v="201"/>
    <x v="0"/>
    <x v="4"/>
    <x v="0"/>
  </r>
  <r>
    <d v="2018-12-20T00:00:00"/>
    <x v="0"/>
    <x v="3"/>
    <x v="0"/>
    <s v="East Electrics Corp Ltd Group"/>
    <x v="4"/>
    <n v="7381"/>
    <x v="202"/>
    <x v="0"/>
    <x v="1"/>
    <x v="2"/>
  </r>
  <r>
    <d v="2018-12-21T00:00:00"/>
    <x v="0"/>
    <x v="3"/>
    <x v="0"/>
    <s v="Global Electrics Group Ltd Group"/>
    <x v="4"/>
    <n v="4382"/>
    <x v="203"/>
    <x v="0"/>
    <x v="5"/>
    <x v="2"/>
  </r>
  <r>
    <d v="2018-12-22T00:00:00"/>
    <x v="0"/>
    <x v="3"/>
    <x v="0"/>
    <s v="Central Electrics Inc"/>
    <x v="6"/>
    <n v="12180"/>
    <x v="204"/>
    <x v="0"/>
    <x v="9"/>
    <x v="1"/>
  </r>
  <r>
    <d v="2018-12-23T00:00:00"/>
    <x v="0"/>
    <x v="3"/>
    <x v="0"/>
    <s v="Suburban Equip Co"/>
    <x v="0"/>
    <n v="12033"/>
    <x v="205"/>
    <x v="1"/>
    <x v="2"/>
    <x v="3"/>
  </r>
  <r>
    <d v="2018-12-24T00:00:00"/>
    <x v="0"/>
    <x v="3"/>
    <x v="0"/>
    <s v="Global Machines Group"/>
    <x v="4"/>
    <n v="723"/>
    <x v="206"/>
    <x v="0"/>
    <x v="6"/>
    <x v="3"/>
  </r>
  <r>
    <d v="2018-12-24T00:00:00"/>
    <x v="0"/>
    <x v="3"/>
    <x v="3"/>
    <s v="West Tech Corp"/>
    <x v="7"/>
    <n v="7602"/>
    <x v="207"/>
    <x v="0"/>
    <x v="5"/>
    <x v="1"/>
  </r>
  <r>
    <d v="2018-12-26T00:00:00"/>
    <x v="0"/>
    <x v="3"/>
    <x v="0"/>
    <s v="Metro Tech Group"/>
    <x v="2"/>
    <n v="1247"/>
    <x v="208"/>
    <x v="0"/>
    <x v="0"/>
    <x v="2"/>
  </r>
  <r>
    <d v="2019-01-08T00:00:00"/>
    <x v="1"/>
    <x v="0"/>
    <x v="1"/>
    <s v="Central Drives Corp Ltd Group"/>
    <x v="3"/>
    <n v="570"/>
    <x v="209"/>
    <x v="0"/>
    <x v="7"/>
    <x v="3"/>
  </r>
  <r>
    <d v="2019-01-08T00:00:00"/>
    <x v="1"/>
    <x v="0"/>
    <x v="4"/>
    <s v="North Engineering Group"/>
    <x v="1"/>
    <n v="5349"/>
    <x v="210"/>
    <x v="1"/>
    <x v="5"/>
    <x v="1"/>
  </r>
  <r>
    <d v="2019-01-09T00:00:00"/>
    <x v="1"/>
    <x v="0"/>
    <x v="1"/>
    <s v="East Equip Corp"/>
    <x v="7"/>
    <n v="2078"/>
    <x v="211"/>
    <x v="0"/>
    <x v="1"/>
    <x v="1"/>
  </r>
  <r>
    <d v="2019-01-09T00:00:00"/>
    <x v="1"/>
    <x v="0"/>
    <x v="1"/>
    <s v="Metro Industries Co"/>
    <x v="2"/>
    <n v="5317"/>
    <x v="212"/>
    <x v="0"/>
    <x v="7"/>
    <x v="1"/>
  </r>
  <r>
    <d v="2019-01-11T00:00:00"/>
    <x v="1"/>
    <x v="0"/>
    <x v="2"/>
    <s v="Metro Equip Ltd Ltd Group"/>
    <x v="1"/>
    <n v="2268"/>
    <x v="213"/>
    <x v="0"/>
    <x v="0"/>
    <x v="2"/>
  </r>
  <r>
    <d v="2019-01-11T00:00:00"/>
    <x v="1"/>
    <x v="0"/>
    <x v="0"/>
    <s v="Machines Ltd Ltd Group"/>
    <x v="0"/>
    <n v="13957"/>
    <x v="214"/>
    <x v="0"/>
    <x v="6"/>
    <x v="1"/>
  </r>
  <r>
    <d v="2019-01-16T00:00:00"/>
    <x v="1"/>
    <x v="0"/>
    <x v="2"/>
    <s v="Suburban Electrics Inc Ltd Group"/>
    <x v="4"/>
    <n v="2487"/>
    <x v="215"/>
    <x v="1"/>
    <x v="1"/>
    <x v="0"/>
  </r>
  <r>
    <d v="2019-01-18T00:00:00"/>
    <x v="1"/>
    <x v="0"/>
    <x v="1"/>
    <s v="North Tech Corp"/>
    <x v="0"/>
    <n v="10465"/>
    <x v="216"/>
    <x v="0"/>
    <x v="3"/>
    <x v="1"/>
  </r>
  <r>
    <d v="2019-01-18T00:00:00"/>
    <x v="1"/>
    <x v="0"/>
    <x v="4"/>
    <s v="North Industries Inc Ltd Group"/>
    <x v="0"/>
    <n v="12635"/>
    <x v="217"/>
    <x v="1"/>
    <x v="3"/>
    <x v="2"/>
  </r>
  <r>
    <d v="2019-01-19T00:00:00"/>
    <x v="1"/>
    <x v="0"/>
    <x v="4"/>
    <s v="Equip Ltd"/>
    <x v="1"/>
    <n v="2344"/>
    <x v="218"/>
    <x v="0"/>
    <x v="7"/>
    <x v="1"/>
  </r>
  <r>
    <d v="2019-01-21T00:00:00"/>
    <x v="1"/>
    <x v="0"/>
    <x v="2"/>
    <s v="Suburban Drives LLC"/>
    <x v="1"/>
    <n v="8161"/>
    <x v="219"/>
    <x v="0"/>
    <x v="1"/>
    <x v="1"/>
  </r>
  <r>
    <d v="2019-01-21T00:00:00"/>
    <x v="1"/>
    <x v="0"/>
    <x v="2"/>
    <s v="Central Drives LLC"/>
    <x v="4"/>
    <n v="1731"/>
    <x v="220"/>
    <x v="0"/>
    <x v="4"/>
    <x v="2"/>
  </r>
  <r>
    <d v="2019-02-02T00:00:00"/>
    <x v="1"/>
    <x v="0"/>
    <x v="1"/>
    <s v="Central Industries Ltd"/>
    <x v="2"/>
    <n v="10291"/>
    <x v="0"/>
    <x v="0"/>
    <x v="8"/>
    <x v="1"/>
  </r>
  <r>
    <d v="2019-02-03T00:00:00"/>
    <x v="1"/>
    <x v="0"/>
    <x v="4"/>
    <s v="Industries LLC"/>
    <x v="4"/>
    <n v="10488"/>
    <x v="221"/>
    <x v="0"/>
    <x v="7"/>
    <x v="1"/>
  </r>
  <r>
    <d v="2019-02-04T00:00:00"/>
    <x v="1"/>
    <x v="0"/>
    <x v="1"/>
    <s v="Global Electrics Group"/>
    <x v="4"/>
    <n v="873"/>
    <x v="222"/>
    <x v="0"/>
    <x v="3"/>
    <x v="0"/>
  </r>
  <r>
    <d v="2019-02-05T00:00:00"/>
    <x v="1"/>
    <x v="0"/>
    <x v="2"/>
    <s v="North Motors Corp Ltd Group"/>
    <x v="7"/>
    <n v="9521"/>
    <x v="223"/>
    <x v="1"/>
    <x v="3"/>
    <x v="2"/>
  </r>
  <r>
    <d v="2019-02-07T00:00:00"/>
    <x v="1"/>
    <x v="0"/>
    <x v="1"/>
    <s v="North Equip Ltd Ltd Group"/>
    <x v="3"/>
    <n v="9760"/>
    <x v="224"/>
    <x v="1"/>
    <x v="6"/>
    <x v="1"/>
  </r>
  <r>
    <d v="2019-02-07T00:00:00"/>
    <x v="1"/>
    <x v="0"/>
    <x v="1"/>
    <s v="National Machines Co"/>
    <x v="2"/>
    <n v="7843"/>
    <x v="225"/>
    <x v="0"/>
    <x v="3"/>
    <x v="1"/>
  </r>
  <r>
    <d v="2019-02-10T00:00:00"/>
    <x v="1"/>
    <x v="0"/>
    <x v="1"/>
    <s v="North Equip Group"/>
    <x v="3"/>
    <n v="4245"/>
    <x v="226"/>
    <x v="0"/>
    <x v="0"/>
    <x v="0"/>
  </r>
  <r>
    <d v="2019-02-12T00:00:00"/>
    <x v="1"/>
    <x v="0"/>
    <x v="2"/>
    <s v="Engineering LLC"/>
    <x v="3"/>
    <n v="10769"/>
    <x v="227"/>
    <x v="0"/>
    <x v="5"/>
    <x v="1"/>
  </r>
  <r>
    <d v="2019-02-14T00:00:00"/>
    <x v="1"/>
    <x v="0"/>
    <x v="4"/>
    <s v="North Tech Corp Ltd Group"/>
    <x v="0"/>
    <n v="7674"/>
    <x v="228"/>
    <x v="0"/>
    <x v="7"/>
    <x v="0"/>
  </r>
  <r>
    <d v="2019-02-17T00:00:00"/>
    <x v="1"/>
    <x v="0"/>
    <x v="0"/>
    <s v="South Systems LLC"/>
    <x v="1"/>
    <n v="10844"/>
    <x v="229"/>
    <x v="0"/>
    <x v="1"/>
    <x v="3"/>
  </r>
  <r>
    <d v="2019-02-18T00:00:00"/>
    <x v="1"/>
    <x v="0"/>
    <x v="3"/>
    <s v="Central Electrics LLC Ltd Group"/>
    <x v="3"/>
    <n v="12011"/>
    <x v="230"/>
    <x v="0"/>
    <x v="6"/>
    <x v="3"/>
  </r>
  <r>
    <d v="2019-02-21T00:00:00"/>
    <x v="1"/>
    <x v="0"/>
    <x v="0"/>
    <s v="Central Systems Ltd Ltd Group"/>
    <x v="3"/>
    <n v="10427"/>
    <x v="93"/>
    <x v="1"/>
    <x v="6"/>
    <x v="1"/>
  </r>
  <r>
    <d v="2019-02-24T00:00:00"/>
    <x v="1"/>
    <x v="0"/>
    <x v="4"/>
    <s v="Metro Motors Group Ltd Group"/>
    <x v="0"/>
    <n v="1698"/>
    <x v="231"/>
    <x v="0"/>
    <x v="5"/>
    <x v="3"/>
  </r>
  <r>
    <d v="2019-02-26T00:00:00"/>
    <x v="1"/>
    <x v="0"/>
    <x v="0"/>
    <s v="North Machines Inc Ltd Group"/>
    <x v="4"/>
    <n v="6366"/>
    <x v="232"/>
    <x v="0"/>
    <x v="0"/>
    <x v="2"/>
  </r>
  <r>
    <d v="2019-02-26T00:00:00"/>
    <x v="1"/>
    <x v="0"/>
    <x v="2"/>
    <s v="South Machines LLC"/>
    <x v="1"/>
    <n v="13486"/>
    <x v="233"/>
    <x v="0"/>
    <x v="4"/>
    <x v="2"/>
  </r>
  <r>
    <d v="2019-02-28T00:00:00"/>
    <x v="1"/>
    <x v="0"/>
    <x v="0"/>
    <s v="North Drives Corp Ltd Group"/>
    <x v="0"/>
    <n v="4044"/>
    <x v="208"/>
    <x v="0"/>
    <x v="3"/>
    <x v="1"/>
  </r>
  <r>
    <d v="2019-03-08T00:00:00"/>
    <x v="1"/>
    <x v="0"/>
    <x v="2"/>
    <s v="Central Industries Inc"/>
    <x v="3"/>
    <n v="7143"/>
    <x v="234"/>
    <x v="0"/>
    <x v="1"/>
    <x v="1"/>
  </r>
  <r>
    <d v="2019-03-10T00:00:00"/>
    <x v="1"/>
    <x v="0"/>
    <x v="0"/>
    <s v="North Motors Co Ltd Group"/>
    <x v="1"/>
    <n v="3805"/>
    <x v="235"/>
    <x v="1"/>
    <x v="9"/>
    <x v="1"/>
  </r>
  <r>
    <d v="2019-03-10T00:00:00"/>
    <x v="1"/>
    <x v="0"/>
    <x v="1"/>
    <s v="East Systems Group Ltd Group"/>
    <x v="7"/>
    <n v="11024"/>
    <x v="236"/>
    <x v="0"/>
    <x v="3"/>
    <x v="1"/>
  </r>
  <r>
    <d v="2019-03-13T00:00:00"/>
    <x v="1"/>
    <x v="0"/>
    <x v="1"/>
    <s v="Tech Corp"/>
    <x v="1"/>
    <n v="6805"/>
    <x v="237"/>
    <x v="0"/>
    <x v="5"/>
    <x v="1"/>
  </r>
  <r>
    <d v="2019-03-15T00:00:00"/>
    <x v="1"/>
    <x v="0"/>
    <x v="1"/>
    <s v="Tech Group"/>
    <x v="3"/>
    <n v="5610"/>
    <x v="238"/>
    <x v="0"/>
    <x v="1"/>
    <x v="1"/>
  </r>
  <r>
    <d v="2019-03-19T00:00:00"/>
    <x v="1"/>
    <x v="0"/>
    <x v="2"/>
    <s v="South Motors Co"/>
    <x v="1"/>
    <n v="4838"/>
    <x v="239"/>
    <x v="1"/>
    <x v="4"/>
    <x v="2"/>
  </r>
  <r>
    <d v="2019-03-21T00:00:00"/>
    <x v="1"/>
    <x v="0"/>
    <x v="2"/>
    <s v="Suburban Electrics Inc"/>
    <x v="4"/>
    <n v="10056"/>
    <x v="240"/>
    <x v="0"/>
    <x v="1"/>
    <x v="3"/>
  </r>
  <r>
    <d v="2019-03-22T00:00:00"/>
    <x v="1"/>
    <x v="0"/>
    <x v="1"/>
    <s v="Metro Engineering Inc"/>
    <x v="4"/>
    <n v="13789"/>
    <x v="241"/>
    <x v="0"/>
    <x v="9"/>
    <x v="2"/>
  </r>
  <r>
    <d v="2019-03-23T00:00:00"/>
    <x v="1"/>
    <x v="0"/>
    <x v="4"/>
    <s v="North Equip Group Ltd Group"/>
    <x v="3"/>
    <n v="11057"/>
    <x v="242"/>
    <x v="0"/>
    <x v="8"/>
    <x v="0"/>
  </r>
  <r>
    <d v="2019-03-26T00:00:00"/>
    <x v="1"/>
    <x v="0"/>
    <x v="4"/>
    <s v="Central Industries Group Ltd Group"/>
    <x v="3"/>
    <n v="13436"/>
    <x v="243"/>
    <x v="0"/>
    <x v="3"/>
    <x v="0"/>
  </r>
  <r>
    <d v="2019-03-27T00:00:00"/>
    <x v="1"/>
    <x v="0"/>
    <x v="1"/>
    <s v="Global Engineering Co Ltd Group"/>
    <x v="5"/>
    <n v="13836"/>
    <x v="244"/>
    <x v="1"/>
    <x v="1"/>
    <x v="1"/>
  </r>
  <r>
    <d v="2019-03-27T00:00:00"/>
    <x v="1"/>
    <x v="0"/>
    <x v="2"/>
    <s v="North Systems Ltd Ltd Group"/>
    <x v="1"/>
    <n v="5114"/>
    <x v="37"/>
    <x v="0"/>
    <x v="7"/>
    <x v="0"/>
  </r>
  <r>
    <d v="2019-03-28T00:00:00"/>
    <x v="1"/>
    <x v="0"/>
    <x v="1"/>
    <s v="Suburban Machines Group Ltd Group"/>
    <x v="3"/>
    <n v="4613"/>
    <x v="245"/>
    <x v="0"/>
    <x v="8"/>
    <x v="3"/>
  </r>
  <r>
    <d v="2019-04-03T00:00:00"/>
    <x v="1"/>
    <x v="1"/>
    <x v="4"/>
    <s v="Central Systems LLC Ltd Group"/>
    <x v="4"/>
    <n v="2577"/>
    <x v="246"/>
    <x v="0"/>
    <x v="1"/>
    <x v="1"/>
  </r>
  <r>
    <d v="2019-04-03T00:00:00"/>
    <x v="1"/>
    <x v="1"/>
    <x v="4"/>
    <s v="Suburban Motors Inc Ltd Group"/>
    <x v="1"/>
    <n v="13632"/>
    <x v="67"/>
    <x v="0"/>
    <x v="8"/>
    <x v="0"/>
  </r>
  <r>
    <d v="2019-04-04T00:00:00"/>
    <x v="1"/>
    <x v="1"/>
    <x v="4"/>
    <s v="East Engineering Co Ltd Group"/>
    <x v="6"/>
    <n v="14220"/>
    <x v="247"/>
    <x v="1"/>
    <x v="0"/>
    <x v="1"/>
  </r>
  <r>
    <d v="2019-04-05T00:00:00"/>
    <x v="1"/>
    <x v="1"/>
    <x v="0"/>
    <s v="Central Motors Group Ltd Group"/>
    <x v="3"/>
    <n v="5399"/>
    <x v="248"/>
    <x v="0"/>
    <x v="3"/>
    <x v="1"/>
  </r>
  <r>
    <d v="2019-04-06T00:00:00"/>
    <x v="1"/>
    <x v="1"/>
    <x v="1"/>
    <s v="Global Drives Ltd"/>
    <x v="6"/>
    <n v="13461"/>
    <x v="249"/>
    <x v="0"/>
    <x v="7"/>
    <x v="0"/>
  </r>
  <r>
    <d v="2019-04-06T00:00:00"/>
    <x v="1"/>
    <x v="1"/>
    <x v="3"/>
    <s v="National Systems Co"/>
    <x v="2"/>
    <n v="14936"/>
    <x v="250"/>
    <x v="0"/>
    <x v="9"/>
    <x v="0"/>
  </r>
  <r>
    <d v="2019-04-07T00:00:00"/>
    <x v="1"/>
    <x v="1"/>
    <x v="1"/>
    <s v="Suburban Engineering Group Ltd Group"/>
    <x v="3"/>
    <n v="3930"/>
    <x v="251"/>
    <x v="0"/>
    <x v="3"/>
    <x v="0"/>
  </r>
  <r>
    <d v="2019-04-09T00:00:00"/>
    <x v="1"/>
    <x v="1"/>
    <x v="4"/>
    <s v="Suburban Drives Corp"/>
    <x v="6"/>
    <n v="9707"/>
    <x v="252"/>
    <x v="0"/>
    <x v="3"/>
    <x v="1"/>
  </r>
  <r>
    <d v="2019-04-10T00:00:00"/>
    <x v="1"/>
    <x v="1"/>
    <x v="3"/>
    <s v="Suburban Industries Co"/>
    <x v="0"/>
    <n v="6298"/>
    <x v="253"/>
    <x v="0"/>
    <x v="1"/>
    <x v="2"/>
  </r>
  <r>
    <d v="2019-04-13T00:00:00"/>
    <x v="1"/>
    <x v="1"/>
    <x v="3"/>
    <s v="North Systems Inc Ltd Group"/>
    <x v="3"/>
    <n v="14813"/>
    <x v="254"/>
    <x v="0"/>
    <x v="3"/>
    <x v="1"/>
  </r>
  <r>
    <d v="2019-04-16T00:00:00"/>
    <x v="1"/>
    <x v="1"/>
    <x v="1"/>
    <s v="National Systems LLC Ltd Group"/>
    <x v="2"/>
    <n v="10565"/>
    <x v="255"/>
    <x v="0"/>
    <x v="1"/>
    <x v="3"/>
  </r>
  <r>
    <d v="2019-04-18T00:00:00"/>
    <x v="1"/>
    <x v="1"/>
    <x v="1"/>
    <s v="East Equip Co Ltd Group"/>
    <x v="4"/>
    <n v="12480"/>
    <x v="256"/>
    <x v="0"/>
    <x v="5"/>
    <x v="3"/>
  </r>
  <r>
    <d v="2019-04-18T00:00:00"/>
    <x v="1"/>
    <x v="1"/>
    <x v="2"/>
    <s v="Metro Motors LLC Ltd Group"/>
    <x v="0"/>
    <n v="4668"/>
    <x v="257"/>
    <x v="0"/>
    <x v="0"/>
    <x v="2"/>
  </r>
  <r>
    <d v="2019-04-20T00:00:00"/>
    <x v="1"/>
    <x v="1"/>
    <x v="1"/>
    <s v="Suburban Machines Group"/>
    <x v="3"/>
    <n v="812"/>
    <x v="258"/>
    <x v="0"/>
    <x v="3"/>
    <x v="0"/>
  </r>
  <r>
    <d v="2019-04-20T00:00:00"/>
    <x v="1"/>
    <x v="1"/>
    <x v="0"/>
    <s v="East Electrics Group Ltd Group"/>
    <x v="0"/>
    <n v="13595"/>
    <x v="259"/>
    <x v="1"/>
    <x v="1"/>
    <x v="2"/>
  </r>
  <r>
    <d v="2019-04-21T00:00:00"/>
    <x v="1"/>
    <x v="1"/>
    <x v="1"/>
    <s v="Industries Inc"/>
    <x v="3"/>
    <n v="10143"/>
    <x v="260"/>
    <x v="0"/>
    <x v="1"/>
    <x v="0"/>
  </r>
  <r>
    <d v="2019-04-21T00:00:00"/>
    <x v="1"/>
    <x v="1"/>
    <x v="0"/>
    <s v="South Equip Group"/>
    <x v="0"/>
    <n v="6394"/>
    <x v="261"/>
    <x v="0"/>
    <x v="5"/>
    <x v="2"/>
  </r>
  <r>
    <d v="2019-04-25T00:00:00"/>
    <x v="1"/>
    <x v="1"/>
    <x v="4"/>
    <s v="Metro Electrics LLC"/>
    <x v="0"/>
    <n v="14784"/>
    <x v="262"/>
    <x v="1"/>
    <x v="9"/>
    <x v="2"/>
  </r>
  <r>
    <d v="2019-04-28T00:00:00"/>
    <x v="1"/>
    <x v="1"/>
    <x v="1"/>
    <s v="South Machines Group Ltd Group"/>
    <x v="2"/>
    <n v="612"/>
    <x v="263"/>
    <x v="0"/>
    <x v="3"/>
    <x v="2"/>
  </r>
  <r>
    <d v="2019-05-02T00:00:00"/>
    <x v="1"/>
    <x v="1"/>
    <x v="2"/>
    <s v="Global Drives Group"/>
    <x v="4"/>
    <n v="1548"/>
    <x v="264"/>
    <x v="0"/>
    <x v="0"/>
    <x v="1"/>
  </r>
  <r>
    <d v="2019-05-07T00:00:00"/>
    <x v="1"/>
    <x v="1"/>
    <x v="1"/>
    <s v="Global Drives Co"/>
    <x v="1"/>
    <n v="1958"/>
    <x v="265"/>
    <x v="0"/>
    <x v="4"/>
    <x v="1"/>
  </r>
  <r>
    <d v="2019-05-08T00:00:00"/>
    <x v="1"/>
    <x v="1"/>
    <x v="0"/>
    <s v="Global Industries LLC"/>
    <x v="0"/>
    <n v="14822"/>
    <x v="266"/>
    <x v="1"/>
    <x v="5"/>
    <x v="0"/>
  </r>
  <r>
    <d v="2019-05-11T00:00:00"/>
    <x v="1"/>
    <x v="1"/>
    <x v="1"/>
    <s v="Metro Electrics Co"/>
    <x v="7"/>
    <n v="12692"/>
    <x v="267"/>
    <x v="1"/>
    <x v="3"/>
    <x v="2"/>
  </r>
  <r>
    <d v="2019-05-13T00:00:00"/>
    <x v="1"/>
    <x v="1"/>
    <x v="0"/>
    <s v="Tech Ltd"/>
    <x v="1"/>
    <n v="11037"/>
    <x v="268"/>
    <x v="1"/>
    <x v="1"/>
    <x v="1"/>
  </r>
  <r>
    <d v="2019-05-13T00:00:00"/>
    <x v="1"/>
    <x v="1"/>
    <x v="3"/>
    <s v="Central Machines Ltd Ltd Group"/>
    <x v="5"/>
    <n v="1185"/>
    <x v="269"/>
    <x v="0"/>
    <x v="2"/>
    <x v="3"/>
  </r>
  <r>
    <d v="2019-05-14T00:00:00"/>
    <x v="1"/>
    <x v="1"/>
    <x v="3"/>
    <s v="South Equip Inc Ltd Group"/>
    <x v="1"/>
    <n v="2260"/>
    <x v="270"/>
    <x v="0"/>
    <x v="3"/>
    <x v="1"/>
  </r>
  <r>
    <d v="2019-05-15T00:00:00"/>
    <x v="1"/>
    <x v="1"/>
    <x v="0"/>
    <s v="Central Equip LLC"/>
    <x v="1"/>
    <n v="13057"/>
    <x v="271"/>
    <x v="0"/>
    <x v="3"/>
    <x v="1"/>
  </r>
  <r>
    <d v="2019-05-17T00:00:00"/>
    <x v="1"/>
    <x v="1"/>
    <x v="1"/>
    <s v="Suburban Engineering Ltd Ltd Group"/>
    <x v="6"/>
    <n v="12514"/>
    <x v="272"/>
    <x v="0"/>
    <x v="3"/>
    <x v="0"/>
  </r>
  <r>
    <d v="2019-05-17T00:00:00"/>
    <x v="1"/>
    <x v="1"/>
    <x v="3"/>
    <s v="East Equip Group"/>
    <x v="3"/>
    <n v="3496"/>
    <x v="273"/>
    <x v="1"/>
    <x v="5"/>
    <x v="2"/>
  </r>
  <r>
    <d v="2019-05-22T00:00:00"/>
    <x v="1"/>
    <x v="1"/>
    <x v="0"/>
    <s v="National Equip Group Ltd Group"/>
    <x v="6"/>
    <n v="9934"/>
    <x v="274"/>
    <x v="1"/>
    <x v="6"/>
    <x v="1"/>
  </r>
  <r>
    <d v="2019-05-23T00:00:00"/>
    <x v="1"/>
    <x v="1"/>
    <x v="0"/>
    <s v="Electrics Group"/>
    <x v="4"/>
    <n v="14676"/>
    <x v="275"/>
    <x v="0"/>
    <x v="2"/>
    <x v="2"/>
  </r>
  <r>
    <d v="2019-05-24T00:00:00"/>
    <x v="1"/>
    <x v="1"/>
    <x v="0"/>
    <s v="Tech LLC Ltd Group"/>
    <x v="0"/>
    <n v="9392"/>
    <x v="276"/>
    <x v="0"/>
    <x v="5"/>
    <x v="1"/>
  </r>
  <r>
    <d v="2019-05-25T00:00:00"/>
    <x v="1"/>
    <x v="1"/>
    <x v="1"/>
    <s v="North Equip Corp Ltd Group"/>
    <x v="1"/>
    <n v="10397"/>
    <x v="277"/>
    <x v="0"/>
    <x v="5"/>
    <x v="1"/>
  </r>
  <r>
    <d v="2019-05-28T00:00:00"/>
    <x v="1"/>
    <x v="1"/>
    <x v="0"/>
    <s v="North Equip Inc Ltd Group"/>
    <x v="0"/>
    <n v="8830"/>
    <x v="278"/>
    <x v="0"/>
    <x v="2"/>
    <x v="0"/>
  </r>
  <r>
    <d v="2019-06-03T00:00:00"/>
    <x v="1"/>
    <x v="1"/>
    <x v="2"/>
    <s v="South Electrics Inc Ltd Group"/>
    <x v="0"/>
    <n v="4443"/>
    <x v="279"/>
    <x v="1"/>
    <x v="5"/>
    <x v="3"/>
  </r>
  <r>
    <d v="2019-06-06T00:00:00"/>
    <x v="1"/>
    <x v="1"/>
    <x v="1"/>
    <s v="South Electrics Ltd"/>
    <x v="3"/>
    <n v="4516"/>
    <x v="280"/>
    <x v="0"/>
    <x v="5"/>
    <x v="0"/>
  </r>
  <r>
    <d v="2019-06-07T00:00:00"/>
    <x v="1"/>
    <x v="1"/>
    <x v="1"/>
    <s v="National Engineering Co Ltd Group"/>
    <x v="8"/>
    <n v="14196"/>
    <x v="281"/>
    <x v="0"/>
    <x v="3"/>
    <x v="2"/>
  </r>
  <r>
    <d v="2019-06-07T00:00:00"/>
    <x v="1"/>
    <x v="1"/>
    <x v="1"/>
    <s v="Central Drives Inc"/>
    <x v="3"/>
    <n v="7963"/>
    <x v="282"/>
    <x v="0"/>
    <x v="9"/>
    <x v="2"/>
  </r>
  <r>
    <d v="2019-06-08T00:00:00"/>
    <x v="1"/>
    <x v="1"/>
    <x v="1"/>
    <s v="South Equip Co"/>
    <x v="7"/>
    <n v="13930"/>
    <x v="283"/>
    <x v="0"/>
    <x v="7"/>
    <x v="2"/>
  </r>
  <r>
    <d v="2019-06-12T00:00:00"/>
    <x v="1"/>
    <x v="1"/>
    <x v="2"/>
    <s v="Central Electrics Ltd Ltd Group"/>
    <x v="2"/>
    <n v="8609"/>
    <x v="284"/>
    <x v="0"/>
    <x v="9"/>
    <x v="2"/>
  </r>
  <r>
    <d v="2019-06-13T00:00:00"/>
    <x v="1"/>
    <x v="1"/>
    <x v="2"/>
    <s v="National Drives LLC"/>
    <x v="2"/>
    <n v="10946"/>
    <x v="285"/>
    <x v="0"/>
    <x v="3"/>
    <x v="2"/>
  </r>
  <r>
    <d v="2019-06-13T00:00:00"/>
    <x v="1"/>
    <x v="1"/>
    <x v="2"/>
    <s v="Metro Equip LLC"/>
    <x v="7"/>
    <n v="8516"/>
    <x v="286"/>
    <x v="0"/>
    <x v="9"/>
    <x v="1"/>
  </r>
  <r>
    <d v="2019-06-16T00:00:00"/>
    <x v="1"/>
    <x v="1"/>
    <x v="3"/>
    <s v="North Industries Corp"/>
    <x v="3"/>
    <n v="3560"/>
    <x v="287"/>
    <x v="1"/>
    <x v="9"/>
    <x v="1"/>
  </r>
  <r>
    <d v="2019-06-18T00:00:00"/>
    <x v="1"/>
    <x v="1"/>
    <x v="1"/>
    <s v="South Electrics LLC Ltd Group"/>
    <x v="0"/>
    <n v="2842"/>
    <x v="226"/>
    <x v="0"/>
    <x v="5"/>
    <x v="0"/>
  </r>
  <r>
    <d v="2019-06-27T00:00:00"/>
    <x v="1"/>
    <x v="1"/>
    <x v="0"/>
    <s v="West Motors Group"/>
    <x v="1"/>
    <n v="11273"/>
    <x v="288"/>
    <x v="1"/>
    <x v="1"/>
    <x v="0"/>
  </r>
  <r>
    <d v="2019-06-28T00:00:00"/>
    <x v="1"/>
    <x v="1"/>
    <x v="0"/>
    <s v="Metro Engineering Corp"/>
    <x v="4"/>
    <n v="9056"/>
    <x v="289"/>
    <x v="1"/>
    <x v="5"/>
    <x v="1"/>
  </r>
  <r>
    <d v="2019-06-28T00:00:00"/>
    <x v="1"/>
    <x v="1"/>
    <x v="3"/>
    <s v="Suburban Tech Corp"/>
    <x v="0"/>
    <n v="3217"/>
    <x v="142"/>
    <x v="0"/>
    <x v="5"/>
    <x v="2"/>
  </r>
  <r>
    <d v="2019-06-28T00:00:00"/>
    <x v="1"/>
    <x v="1"/>
    <x v="0"/>
    <s v="Electrics Group Ltd Group"/>
    <x v="4"/>
    <n v="13767"/>
    <x v="290"/>
    <x v="0"/>
    <x v="3"/>
    <x v="3"/>
  </r>
  <r>
    <d v="2019-07-03T00:00:00"/>
    <x v="1"/>
    <x v="2"/>
    <x v="0"/>
    <s v="Metro Drives Ltd"/>
    <x v="0"/>
    <n v="12201"/>
    <x v="291"/>
    <x v="0"/>
    <x v="5"/>
    <x v="0"/>
  </r>
  <r>
    <d v="2019-07-03T00:00:00"/>
    <x v="1"/>
    <x v="2"/>
    <x v="0"/>
    <s v="East Industries Co"/>
    <x v="4"/>
    <n v="11314"/>
    <x v="292"/>
    <x v="0"/>
    <x v="2"/>
    <x v="2"/>
  </r>
  <r>
    <d v="2019-07-03T00:00:00"/>
    <x v="1"/>
    <x v="2"/>
    <x v="2"/>
    <s v="Metro Drives LLC Ltd Group"/>
    <x v="4"/>
    <n v="5161"/>
    <x v="293"/>
    <x v="0"/>
    <x v="3"/>
    <x v="2"/>
  </r>
  <r>
    <d v="2019-07-03T00:00:00"/>
    <x v="1"/>
    <x v="2"/>
    <x v="0"/>
    <s v="Central Industries Corp Ltd Group"/>
    <x v="1"/>
    <n v="12935"/>
    <x v="294"/>
    <x v="0"/>
    <x v="2"/>
    <x v="3"/>
  </r>
  <r>
    <d v="2019-07-05T00:00:00"/>
    <x v="1"/>
    <x v="2"/>
    <x v="4"/>
    <s v="South Drives LLC"/>
    <x v="0"/>
    <n v="13828"/>
    <x v="295"/>
    <x v="0"/>
    <x v="2"/>
    <x v="2"/>
  </r>
  <r>
    <d v="2019-07-06T00:00:00"/>
    <x v="1"/>
    <x v="2"/>
    <x v="2"/>
    <s v="East Industries Co Ltd Group"/>
    <x v="4"/>
    <n v="8770"/>
    <x v="296"/>
    <x v="0"/>
    <x v="3"/>
    <x v="1"/>
  </r>
  <r>
    <d v="2019-07-07T00:00:00"/>
    <x v="1"/>
    <x v="2"/>
    <x v="0"/>
    <s v="South Engineering Group"/>
    <x v="3"/>
    <n v="8711"/>
    <x v="297"/>
    <x v="1"/>
    <x v="7"/>
    <x v="0"/>
  </r>
  <r>
    <d v="2019-07-07T00:00:00"/>
    <x v="1"/>
    <x v="2"/>
    <x v="3"/>
    <s v="East Tech LLC Ltd Group"/>
    <x v="2"/>
    <n v="9258"/>
    <x v="298"/>
    <x v="1"/>
    <x v="3"/>
    <x v="1"/>
  </r>
  <r>
    <d v="2019-07-08T00:00:00"/>
    <x v="1"/>
    <x v="2"/>
    <x v="1"/>
    <s v="South Systems Group Ltd Group"/>
    <x v="0"/>
    <n v="14044"/>
    <x v="299"/>
    <x v="0"/>
    <x v="2"/>
    <x v="1"/>
  </r>
  <r>
    <d v="2019-07-14T00:00:00"/>
    <x v="1"/>
    <x v="2"/>
    <x v="0"/>
    <s v="National Electrics Inc Ltd Group"/>
    <x v="5"/>
    <n v="14090"/>
    <x v="300"/>
    <x v="0"/>
    <x v="5"/>
    <x v="1"/>
  </r>
  <r>
    <d v="2019-07-17T00:00:00"/>
    <x v="1"/>
    <x v="2"/>
    <x v="1"/>
    <s v="Central Systems Corp Ltd Group"/>
    <x v="4"/>
    <n v="4199"/>
    <x v="301"/>
    <x v="0"/>
    <x v="2"/>
    <x v="2"/>
  </r>
  <r>
    <d v="2019-07-18T00:00:00"/>
    <x v="1"/>
    <x v="2"/>
    <x v="1"/>
    <s v="South Engineering Co Ltd Group"/>
    <x v="4"/>
    <n v="13188"/>
    <x v="302"/>
    <x v="0"/>
    <x v="2"/>
    <x v="0"/>
  </r>
  <r>
    <d v="2019-07-18T00:00:00"/>
    <x v="1"/>
    <x v="2"/>
    <x v="1"/>
    <s v="West Systems Ltd"/>
    <x v="1"/>
    <n v="7743"/>
    <x v="303"/>
    <x v="1"/>
    <x v="3"/>
    <x v="0"/>
  </r>
  <r>
    <d v="2019-07-19T00:00:00"/>
    <x v="1"/>
    <x v="2"/>
    <x v="1"/>
    <s v="Systems Corp Ltd Group"/>
    <x v="4"/>
    <n v="4012"/>
    <x v="304"/>
    <x v="0"/>
    <x v="5"/>
    <x v="2"/>
  </r>
  <r>
    <d v="2019-07-21T00:00:00"/>
    <x v="1"/>
    <x v="2"/>
    <x v="1"/>
    <s v="Metro Electrics Group"/>
    <x v="5"/>
    <n v="2572"/>
    <x v="305"/>
    <x v="0"/>
    <x v="9"/>
    <x v="2"/>
  </r>
  <r>
    <d v="2019-07-21T00:00:00"/>
    <x v="1"/>
    <x v="2"/>
    <x v="1"/>
    <s v="South Motors Group"/>
    <x v="7"/>
    <n v="14692"/>
    <x v="306"/>
    <x v="1"/>
    <x v="4"/>
    <x v="1"/>
  </r>
  <r>
    <d v="2019-07-24T00:00:00"/>
    <x v="1"/>
    <x v="2"/>
    <x v="3"/>
    <s v="West Machines Co Ltd Group"/>
    <x v="3"/>
    <n v="4688"/>
    <x v="307"/>
    <x v="1"/>
    <x v="3"/>
    <x v="2"/>
  </r>
  <r>
    <d v="2019-08-01T00:00:00"/>
    <x v="1"/>
    <x v="2"/>
    <x v="0"/>
    <s v="West Industries Corp Ltd Group"/>
    <x v="8"/>
    <n v="1241"/>
    <x v="308"/>
    <x v="0"/>
    <x v="7"/>
    <x v="1"/>
  </r>
  <r>
    <d v="2019-08-01T00:00:00"/>
    <x v="1"/>
    <x v="2"/>
    <x v="0"/>
    <s v="East Motors LLC"/>
    <x v="0"/>
    <n v="793"/>
    <x v="309"/>
    <x v="0"/>
    <x v="0"/>
    <x v="0"/>
  </r>
  <r>
    <d v="2019-08-01T00:00:00"/>
    <x v="1"/>
    <x v="2"/>
    <x v="3"/>
    <s v="Central Electrics Co Ltd Group"/>
    <x v="6"/>
    <n v="3265"/>
    <x v="310"/>
    <x v="0"/>
    <x v="2"/>
    <x v="1"/>
  </r>
  <r>
    <d v="2019-08-03T00:00:00"/>
    <x v="1"/>
    <x v="2"/>
    <x v="0"/>
    <s v="Motors Group Ltd Group"/>
    <x v="0"/>
    <n v="13028"/>
    <x v="311"/>
    <x v="0"/>
    <x v="1"/>
    <x v="2"/>
  </r>
  <r>
    <d v="2019-08-08T00:00:00"/>
    <x v="1"/>
    <x v="2"/>
    <x v="0"/>
    <s v="Central Tech Inc"/>
    <x v="0"/>
    <n v="1253"/>
    <x v="312"/>
    <x v="0"/>
    <x v="2"/>
    <x v="1"/>
  </r>
  <r>
    <d v="2019-08-10T00:00:00"/>
    <x v="1"/>
    <x v="2"/>
    <x v="2"/>
    <s v="Suburban Electrics Ltd Ltd Group"/>
    <x v="1"/>
    <n v="13430"/>
    <x v="313"/>
    <x v="0"/>
    <x v="6"/>
    <x v="2"/>
  </r>
  <r>
    <d v="2019-08-11T00:00:00"/>
    <x v="1"/>
    <x v="2"/>
    <x v="2"/>
    <s v="Suburban Drives Group Ltd Group"/>
    <x v="0"/>
    <n v="9542"/>
    <x v="314"/>
    <x v="0"/>
    <x v="6"/>
    <x v="1"/>
  </r>
  <r>
    <d v="2019-08-12T00:00:00"/>
    <x v="1"/>
    <x v="2"/>
    <x v="1"/>
    <s v="National Machines Group Ltd Group"/>
    <x v="1"/>
    <n v="7532"/>
    <x v="315"/>
    <x v="0"/>
    <x v="0"/>
    <x v="0"/>
  </r>
  <r>
    <d v="2019-08-13T00:00:00"/>
    <x v="1"/>
    <x v="2"/>
    <x v="1"/>
    <s v="Suburban Tech Co Ltd Group"/>
    <x v="7"/>
    <n v="12179"/>
    <x v="316"/>
    <x v="0"/>
    <x v="9"/>
    <x v="0"/>
  </r>
  <r>
    <d v="2019-08-13T00:00:00"/>
    <x v="1"/>
    <x v="2"/>
    <x v="1"/>
    <s v="National Electrics Corp"/>
    <x v="4"/>
    <n v="6984"/>
    <x v="317"/>
    <x v="0"/>
    <x v="3"/>
    <x v="2"/>
  </r>
  <r>
    <d v="2019-08-13T00:00:00"/>
    <x v="1"/>
    <x v="2"/>
    <x v="2"/>
    <s v="East Drives Corp Ltd Group"/>
    <x v="5"/>
    <n v="14637"/>
    <x v="318"/>
    <x v="0"/>
    <x v="5"/>
    <x v="2"/>
  </r>
  <r>
    <d v="2019-08-14T00:00:00"/>
    <x v="1"/>
    <x v="2"/>
    <x v="2"/>
    <s v="West Engineering Corp Ltd Group"/>
    <x v="3"/>
    <n v="1048"/>
    <x v="319"/>
    <x v="0"/>
    <x v="3"/>
    <x v="3"/>
  </r>
  <r>
    <d v="2019-08-20T00:00:00"/>
    <x v="1"/>
    <x v="2"/>
    <x v="1"/>
    <s v="Metro Machines Inc"/>
    <x v="0"/>
    <n v="7663"/>
    <x v="124"/>
    <x v="0"/>
    <x v="8"/>
    <x v="1"/>
  </r>
  <r>
    <d v="2019-08-21T00:00:00"/>
    <x v="1"/>
    <x v="2"/>
    <x v="4"/>
    <s v="West Equip Inc Ltd Group"/>
    <x v="6"/>
    <n v="14773"/>
    <x v="320"/>
    <x v="0"/>
    <x v="2"/>
    <x v="1"/>
  </r>
  <r>
    <d v="2019-08-21T00:00:00"/>
    <x v="1"/>
    <x v="2"/>
    <x v="4"/>
    <s v="Global Engineering Inc"/>
    <x v="1"/>
    <n v="7528"/>
    <x v="321"/>
    <x v="0"/>
    <x v="3"/>
    <x v="1"/>
  </r>
  <r>
    <d v="2019-08-25T00:00:00"/>
    <x v="1"/>
    <x v="2"/>
    <x v="4"/>
    <s v="Central Engineering Group"/>
    <x v="8"/>
    <n v="5766"/>
    <x v="322"/>
    <x v="1"/>
    <x v="1"/>
    <x v="2"/>
  </r>
  <r>
    <d v="2019-09-02T00:00:00"/>
    <x v="1"/>
    <x v="2"/>
    <x v="1"/>
    <s v="National Electrics Group"/>
    <x v="6"/>
    <n v="6212"/>
    <x v="323"/>
    <x v="0"/>
    <x v="2"/>
    <x v="3"/>
  </r>
  <r>
    <d v="2019-09-07T00:00:00"/>
    <x v="1"/>
    <x v="2"/>
    <x v="0"/>
    <s v="North Industries Corp Ltd Group"/>
    <x v="3"/>
    <n v="10632"/>
    <x v="324"/>
    <x v="1"/>
    <x v="0"/>
    <x v="3"/>
  </r>
  <r>
    <d v="2019-09-08T00:00:00"/>
    <x v="1"/>
    <x v="2"/>
    <x v="0"/>
    <s v="West Machines Ltd"/>
    <x v="0"/>
    <n v="14534"/>
    <x v="325"/>
    <x v="1"/>
    <x v="1"/>
    <x v="0"/>
  </r>
  <r>
    <d v="2019-09-09T00:00:00"/>
    <x v="1"/>
    <x v="2"/>
    <x v="3"/>
    <s v="West Electrics Ltd"/>
    <x v="0"/>
    <n v="12354"/>
    <x v="326"/>
    <x v="0"/>
    <x v="8"/>
    <x v="2"/>
  </r>
  <r>
    <d v="2019-09-12T00:00:00"/>
    <x v="1"/>
    <x v="2"/>
    <x v="0"/>
    <s v="East Systems Inc"/>
    <x v="4"/>
    <n v="14810"/>
    <x v="327"/>
    <x v="0"/>
    <x v="1"/>
    <x v="1"/>
  </r>
  <r>
    <d v="2019-09-14T00:00:00"/>
    <x v="1"/>
    <x v="2"/>
    <x v="1"/>
    <s v="Suburban Systems LLC Ltd Group"/>
    <x v="3"/>
    <n v="7023"/>
    <x v="328"/>
    <x v="1"/>
    <x v="7"/>
    <x v="1"/>
  </r>
  <r>
    <d v="2019-09-15T00:00:00"/>
    <x v="1"/>
    <x v="2"/>
    <x v="1"/>
    <s v="East Electrics Ltd Ltd Group"/>
    <x v="4"/>
    <n v="13698"/>
    <x v="329"/>
    <x v="0"/>
    <x v="0"/>
    <x v="1"/>
  </r>
  <r>
    <d v="2019-09-17T00:00:00"/>
    <x v="1"/>
    <x v="2"/>
    <x v="3"/>
    <s v="Suburban Machines Co"/>
    <x v="0"/>
    <n v="6016"/>
    <x v="330"/>
    <x v="0"/>
    <x v="2"/>
    <x v="2"/>
  </r>
  <r>
    <d v="2019-09-19T00:00:00"/>
    <x v="1"/>
    <x v="2"/>
    <x v="1"/>
    <s v="North Motors Group"/>
    <x v="1"/>
    <n v="8194"/>
    <x v="331"/>
    <x v="0"/>
    <x v="2"/>
    <x v="1"/>
  </r>
  <r>
    <d v="2019-09-25T00:00:00"/>
    <x v="1"/>
    <x v="2"/>
    <x v="0"/>
    <s v="South Industries LLC Ltd Group"/>
    <x v="6"/>
    <n v="1573"/>
    <x v="332"/>
    <x v="0"/>
    <x v="3"/>
    <x v="1"/>
  </r>
  <r>
    <d v="2019-09-26T00:00:00"/>
    <x v="1"/>
    <x v="2"/>
    <x v="1"/>
    <s v="Global Equip Inc"/>
    <x v="3"/>
    <n v="8752"/>
    <x v="333"/>
    <x v="0"/>
    <x v="3"/>
    <x v="0"/>
  </r>
  <r>
    <d v="2019-09-27T00:00:00"/>
    <x v="1"/>
    <x v="2"/>
    <x v="2"/>
    <s v="Metro Systems LLC Ltd Group"/>
    <x v="1"/>
    <n v="5321"/>
    <x v="334"/>
    <x v="0"/>
    <x v="9"/>
    <x v="2"/>
  </r>
  <r>
    <d v="2019-10-01T00:00:00"/>
    <x v="1"/>
    <x v="3"/>
    <x v="1"/>
    <s v="East Drives Inc Ltd Group"/>
    <x v="0"/>
    <n v="10463"/>
    <x v="335"/>
    <x v="0"/>
    <x v="6"/>
    <x v="0"/>
  </r>
  <r>
    <d v="2019-10-02T00:00:00"/>
    <x v="1"/>
    <x v="3"/>
    <x v="2"/>
    <s v="East Equip Co"/>
    <x v="4"/>
    <n v="5760"/>
    <x v="336"/>
    <x v="0"/>
    <x v="5"/>
    <x v="1"/>
  </r>
  <r>
    <d v="2019-10-08T00:00:00"/>
    <x v="1"/>
    <x v="3"/>
    <x v="2"/>
    <s v="Suburban Motors Ltd Ltd Group"/>
    <x v="0"/>
    <n v="6696"/>
    <x v="337"/>
    <x v="0"/>
    <x v="2"/>
    <x v="0"/>
  </r>
  <r>
    <d v="2019-10-08T00:00:00"/>
    <x v="1"/>
    <x v="3"/>
    <x v="4"/>
    <s v="Metro Engineering Ltd"/>
    <x v="2"/>
    <n v="6603"/>
    <x v="338"/>
    <x v="0"/>
    <x v="2"/>
    <x v="1"/>
  </r>
  <r>
    <d v="2019-10-11T00:00:00"/>
    <x v="1"/>
    <x v="3"/>
    <x v="0"/>
    <s v="Special National Electrics Corp Ltd Group"/>
    <x v="4"/>
    <n v="10357"/>
    <x v="339"/>
    <x v="1"/>
    <x v="3"/>
    <x v="2"/>
  </r>
  <r>
    <d v="2019-10-13T00:00:00"/>
    <x v="1"/>
    <x v="3"/>
    <x v="1"/>
    <s v="Central Industries LLC Ltd Group"/>
    <x v="4"/>
    <n v="4350"/>
    <x v="340"/>
    <x v="0"/>
    <x v="3"/>
    <x v="1"/>
  </r>
  <r>
    <d v="2019-10-14T00:00:00"/>
    <x v="1"/>
    <x v="3"/>
    <x v="1"/>
    <s v="North Electrics Co"/>
    <x v="0"/>
    <n v="11735"/>
    <x v="341"/>
    <x v="0"/>
    <x v="9"/>
    <x v="2"/>
  </r>
  <r>
    <d v="2019-10-14T00:00:00"/>
    <x v="1"/>
    <x v="3"/>
    <x v="1"/>
    <s v="National Engineering Group Ltd Group"/>
    <x v="1"/>
    <n v="12041"/>
    <x v="342"/>
    <x v="0"/>
    <x v="6"/>
    <x v="2"/>
  </r>
  <r>
    <d v="2019-10-15T00:00:00"/>
    <x v="1"/>
    <x v="3"/>
    <x v="1"/>
    <s v="East Tech Group"/>
    <x v="4"/>
    <n v="13255"/>
    <x v="343"/>
    <x v="0"/>
    <x v="6"/>
    <x v="0"/>
  </r>
  <r>
    <d v="2019-10-18T00:00:00"/>
    <x v="1"/>
    <x v="3"/>
    <x v="0"/>
    <s v="Global Motors Group"/>
    <x v="4"/>
    <n v="11850"/>
    <x v="344"/>
    <x v="0"/>
    <x v="0"/>
    <x v="0"/>
  </r>
  <r>
    <d v="2019-10-18T00:00:00"/>
    <x v="1"/>
    <x v="3"/>
    <x v="1"/>
    <s v="North Industries Group Ltd Group"/>
    <x v="2"/>
    <n v="6828"/>
    <x v="345"/>
    <x v="1"/>
    <x v="5"/>
    <x v="3"/>
  </r>
  <r>
    <d v="2019-10-18T00:00:00"/>
    <x v="1"/>
    <x v="3"/>
    <x v="4"/>
    <s v="Suburban Systems Ltd"/>
    <x v="6"/>
    <n v="6614"/>
    <x v="346"/>
    <x v="1"/>
    <x v="3"/>
    <x v="2"/>
  </r>
  <r>
    <d v="2019-10-22T00:00:00"/>
    <x v="1"/>
    <x v="3"/>
    <x v="0"/>
    <s v="South Systems Corp"/>
    <x v="3"/>
    <n v="13523"/>
    <x v="347"/>
    <x v="0"/>
    <x v="7"/>
    <x v="2"/>
  </r>
  <r>
    <d v="2019-10-23T00:00:00"/>
    <x v="1"/>
    <x v="3"/>
    <x v="2"/>
    <s v="Suburban Drives Ltd Ltd Group"/>
    <x v="5"/>
    <n v="9471"/>
    <x v="141"/>
    <x v="0"/>
    <x v="2"/>
    <x v="2"/>
  </r>
  <r>
    <d v="2019-10-23T00:00:00"/>
    <x v="1"/>
    <x v="3"/>
    <x v="1"/>
    <s v="National Industries Corp Ltd Group"/>
    <x v="3"/>
    <n v="2172"/>
    <x v="68"/>
    <x v="0"/>
    <x v="2"/>
    <x v="1"/>
  </r>
  <r>
    <d v="2019-10-24T00:00:00"/>
    <x v="1"/>
    <x v="3"/>
    <x v="3"/>
    <s v="Global Industries Corp Ltd Group"/>
    <x v="4"/>
    <n v="2167"/>
    <x v="348"/>
    <x v="0"/>
    <x v="7"/>
    <x v="2"/>
  </r>
  <r>
    <d v="2019-10-26T00:00:00"/>
    <x v="1"/>
    <x v="3"/>
    <x v="1"/>
    <s v="Suburban Industries Corp"/>
    <x v="3"/>
    <n v="5278"/>
    <x v="349"/>
    <x v="1"/>
    <x v="0"/>
    <x v="2"/>
  </r>
  <r>
    <d v="2019-11-06T00:00:00"/>
    <x v="1"/>
    <x v="3"/>
    <x v="1"/>
    <s v="Suburban Equip Co Ltd Group"/>
    <x v="0"/>
    <n v="6221"/>
    <x v="350"/>
    <x v="0"/>
    <x v="5"/>
    <x v="0"/>
  </r>
  <r>
    <d v="2019-11-07T00:00:00"/>
    <x v="1"/>
    <x v="3"/>
    <x v="0"/>
    <s v="Metro Equip Ltd"/>
    <x v="1"/>
    <n v="840"/>
    <x v="317"/>
    <x v="0"/>
    <x v="6"/>
    <x v="2"/>
  </r>
  <r>
    <d v="2019-11-07T00:00:00"/>
    <x v="1"/>
    <x v="3"/>
    <x v="3"/>
    <s v="South Systems LLC Ltd Group"/>
    <x v="1"/>
    <n v="710"/>
    <x v="222"/>
    <x v="0"/>
    <x v="8"/>
    <x v="0"/>
  </r>
  <r>
    <d v="2019-11-08T00:00:00"/>
    <x v="1"/>
    <x v="3"/>
    <x v="2"/>
    <s v="Special Global Tech Ltd Ltd Group"/>
    <x v="4"/>
    <n v="7537"/>
    <x v="351"/>
    <x v="0"/>
    <x v="3"/>
    <x v="2"/>
  </r>
  <r>
    <d v="2019-11-09T00:00:00"/>
    <x v="1"/>
    <x v="3"/>
    <x v="0"/>
    <s v="National Drives Ltd"/>
    <x v="1"/>
    <n v="12193"/>
    <x v="352"/>
    <x v="1"/>
    <x v="3"/>
    <x v="0"/>
  </r>
  <r>
    <d v="2019-11-11T00:00:00"/>
    <x v="1"/>
    <x v="3"/>
    <x v="1"/>
    <s v="Suburban Engineering Inc Ltd Group"/>
    <x v="4"/>
    <n v="6926"/>
    <x v="353"/>
    <x v="0"/>
    <x v="5"/>
    <x v="0"/>
  </r>
  <r>
    <d v="2019-11-14T00:00:00"/>
    <x v="1"/>
    <x v="3"/>
    <x v="0"/>
    <s v="North Equip Inc"/>
    <x v="0"/>
    <n v="1906"/>
    <x v="354"/>
    <x v="0"/>
    <x v="2"/>
    <x v="1"/>
  </r>
  <r>
    <d v="2019-11-15T00:00:00"/>
    <x v="1"/>
    <x v="3"/>
    <x v="3"/>
    <s v="Global Machines Co"/>
    <x v="7"/>
    <n v="11716"/>
    <x v="355"/>
    <x v="1"/>
    <x v="0"/>
    <x v="0"/>
  </r>
  <r>
    <d v="2019-11-16T00:00:00"/>
    <x v="1"/>
    <x v="3"/>
    <x v="1"/>
    <s v="North Drives Ltd"/>
    <x v="5"/>
    <n v="10481"/>
    <x v="356"/>
    <x v="1"/>
    <x v="5"/>
    <x v="3"/>
  </r>
  <r>
    <d v="2019-11-16T00:00:00"/>
    <x v="1"/>
    <x v="3"/>
    <x v="0"/>
    <s v="Central Machines Ltd"/>
    <x v="5"/>
    <n v="4526"/>
    <x v="357"/>
    <x v="0"/>
    <x v="5"/>
    <x v="1"/>
  </r>
  <r>
    <d v="2019-11-18T00:00:00"/>
    <x v="1"/>
    <x v="3"/>
    <x v="2"/>
    <s v="National Equip Corp"/>
    <x v="1"/>
    <n v="1676"/>
    <x v="357"/>
    <x v="0"/>
    <x v="4"/>
    <x v="2"/>
  </r>
  <r>
    <d v="2019-11-19T00:00:00"/>
    <x v="1"/>
    <x v="3"/>
    <x v="4"/>
    <s v="Metro Electrics Group Ltd Group"/>
    <x v="5"/>
    <n v="4526"/>
    <x v="358"/>
    <x v="0"/>
    <x v="4"/>
    <x v="3"/>
  </r>
  <r>
    <d v="2019-11-20T00:00:00"/>
    <x v="1"/>
    <x v="3"/>
    <x v="1"/>
    <s v="Global Machines LLC"/>
    <x v="4"/>
    <n v="11621"/>
    <x v="198"/>
    <x v="0"/>
    <x v="1"/>
    <x v="1"/>
  </r>
  <r>
    <d v="2019-11-20T00:00:00"/>
    <x v="1"/>
    <x v="3"/>
    <x v="0"/>
    <s v="Central Engineering LLC"/>
    <x v="3"/>
    <n v="11636"/>
    <x v="359"/>
    <x v="0"/>
    <x v="3"/>
    <x v="2"/>
  </r>
  <r>
    <d v="2019-11-21T00:00:00"/>
    <x v="1"/>
    <x v="3"/>
    <x v="3"/>
    <s v="Equip Ltd Ltd Group"/>
    <x v="1"/>
    <n v="6267"/>
    <x v="360"/>
    <x v="1"/>
    <x v="0"/>
    <x v="1"/>
  </r>
  <r>
    <d v="2019-11-23T00:00:00"/>
    <x v="1"/>
    <x v="3"/>
    <x v="1"/>
    <s v="Global Machines Inc Ltd Group"/>
    <x v="3"/>
    <n v="2088"/>
    <x v="361"/>
    <x v="1"/>
    <x v="5"/>
    <x v="2"/>
  </r>
  <r>
    <d v="2019-11-24T00:00:00"/>
    <x v="1"/>
    <x v="3"/>
    <x v="4"/>
    <s v="Central Engineering Corp"/>
    <x v="0"/>
    <n v="4936"/>
    <x v="362"/>
    <x v="1"/>
    <x v="5"/>
    <x v="1"/>
  </r>
  <r>
    <d v="2019-11-25T00:00:00"/>
    <x v="1"/>
    <x v="3"/>
    <x v="2"/>
    <s v="Industries Inc Ltd Group"/>
    <x v="3"/>
    <n v="5345"/>
    <x v="363"/>
    <x v="0"/>
    <x v="3"/>
    <x v="1"/>
  </r>
  <r>
    <d v="2019-11-26T00:00:00"/>
    <x v="1"/>
    <x v="3"/>
    <x v="4"/>
    <s v="South Machines Ltd Ltd Group"/>
    <x v="4"/>
    <n v="5083"/>
    <x v="364"/>
    <x v="0"/>
    <x v="6"/>
    <x v="2"/>
  </r>
  <r>
    <d v="2019-11-28T00:00:00"/>
    <x v="1"/>
    <x v="3"/>
    <x v="2"/>
    <s v="Global Engineering Group Ltd Group"/>
    <x v="0"/>
    <n v="9430"/>
    <x v="365"/>
    <x v="0"/>
    <x v="3"/>
    <x v="1"/>
  </r>
  <r>
    <d v="2019-12-02T00:00:00"/>
    <x v="1"/>
    <x v="3"/>
    <x v="2"/>
    <s v="Motors Inc"/>
    <x v="1"/>
    <n v="2914"/>
    <x v="366"/>
    <x v="1"/>
    <x v="7"/>
    <x v="1"/>
  </r>
  <r>
    <d v="2019-12-05T00:00:00"/>
    <x v="1"/>
    <x v="3"/>
    <x v="1"/>
    <s v="South Drives Group"/>
    <x v="1"/>
    <n v="4578"/>
    <x v="367"/>
    <x v="0"/>
    <x v="6"/>
    <x v="2"/>
  </r>
  <r>
    <d v="2019-12-06T00:00:00"/>
    <x v="1"/>
    <x v="3"/>
    <x v="2"/>
    <s v="East Drives LLC"/>
    <x v="4"/>
    <n v="6579"/>
    <x v="368"/>
    <x v="0"/>
    <x v="8"/>
    <x v="3"/>
  </r>
  <r>
    <d v="2019-12-09T00:00:00"/>
    <x v="1"/>
    <x v="3"/>
    <x v="2"/>
    <s v="Metro Tech Ltd"/>
    <x v="3"/>
    <n v="13661"/>
    <x v="369"/>
    <x v="0"/>
    <x v="0"/>
    <x v="1"/>
  </r>
  <r>
    <d v="2019-12-09T00:00:00"/>
    <x v="1"/>
    <x v="3"/>
    <x v="2"/>
    <s v="West Tech Group Ltd Group"/>
    <x v="0"/>
    <n v="13244"/>
    <x v="370"/>
    <x v="0"/>
    <x v="3"/>
    <x v="1"/>
  </r>
  <r>
    <d v="2019-12-10T00:00:00"/>
    <x v="1"/>
    <x v="3"/>
    <x v="3"/>
    <s v="National Tech Corp Ltd Group"/>
    <x v="4"/>
    <n v="7775"/>
    <x v="371"/>
    <x v="0"/>
    <x v="1"/>
    <x v="3"/>
  </r>
  <r>
    <d v="2019-12-11T00:00:00"/>
    <x v="1"/>
    <x v="3"/>
    <x v="0"/>
    <s v="North Drives Co Ltd Group"/>
    <x v="1"/>
    <n v="8531"/>
    <x v="372"/>
    <x v="0"/>
    <x v="6"/>
    <x v="1"/>
  </r>
  <r>
    <d v="2019-12-15T00:00:00"/>
    <x v="1"/>
    <x v="3"/>
    <x v="2"/>
    <s v="Global Systems Inc Ltd Group"/>
    <x v="0"/>
    <n v="2510"/>
    <x v="373"/>
    <x v="0"/>
    <x v="8"/>
    <x v="3"/>
  </r>
  <r>
    <d v="2019-12-15T00:00:00"/>
    <x v="1"/>
    <x v="3"/>
    <x v="4"/>
    <s v="Metro Industries Group Ltd Group"/>
    <x v="8"/>
    <n v="2035"/>
    <x v="374"/>
    <x v="1"/>
    <x v="1"/>
    <x v="1"/>
  </r>
  <r>
    <d v="2019-12-16T00:00:00"/>
    <x v="1"/>
    <x v="3"/>
    <x v="1"/>
    <s v="West Machines Ltd Ltd Group"/>
    <x v="0"/>
    <n v="9041"/>
    <x v="375"/>
    <x v="1"/>
    <x v="1"/>
    <x v="3"/>
  </r>
  <r>
    <d v="2019-12-16T00:00:00"/>
    <x v="1"/>
    <x v="3"/>
    <x v="2"/>
    <s v="Central Systems Corp"/>
    <x v="4"/>
    <n v="5522"/>
    <x v="376"/>
    <x v="1"/>
    <x v="2"/>
    <x v="1"/>
  </r>
  <r>
    <d v="2019-12-16T00:00:00"/>
    <x v="1"/>
    <x v="3"/>
    <x v="2"/>
    <s v="Suburban Machines Inc Ltd Group"/>
    <x v="4"/>
    <n v="11644"/>
    <x v="377"/>
    <x v="0"/>
    <x v="5"/>
    <x v="1"/>
  </r>
  <r>
    <d v="2019-12-16T00:00:00"/>
    <x v="1"/>
    <x v="3"/>
    <x v="3"/>
    <s v="Central Equip Group"/>
    <x v="4"/>
    <n v="9561"/>
    <x v="378"/>
    <x v="1"/>
    <x v="1"/>
    <x v="0"/>
  </r>
  <r>
    <d v="2019-12-16T00:00:00"/>
    <x v="1"/>
    <x v="3"/>
    <x v="0"/>
    <s v="East Engineering Inc"/>
    <x v="5"/>
    <n v="4916"/>
    <x v="379"/>
    <x v="0"/>
    <x v="3"/>
    <x v="2"/>
  </r>
  <r>
    <d v="2019-12-16T00:00:00"/>
    <x v="1"/>
    <x v="3"/>
    <x v="1"/>
    <s v="Metro Drives Corp Ltd Group"/>
    <x v="0"/>
    <n v="604"/>
    <x v="380"/>
    <x v="1"/>
    <x v="5"/>
    <x v="1"/>
  </r>
  <r>
    <d v="2019-12-17T00:00:00"/>
    <x v="1"/>
    <x v="3"/>
    <x v="4"/>
    <s v="Industries LLC Ltd Group"/>
    <x v="4"/>
    <n v="12372"/>
    <x v="104"/>
    <x v="0"/>
    <x v="6"/>
    <x v="2"/>
  </r>
  <r>
    <d v="2019-12-18T00:00:00"/>
    <x v="1"/>
    <x v="3"/>
    <x v="1"/>
    <s v="National Equip LLC Ltd Group"/>
    <x v="6"/>
    <n v="6666"/>
    <x v="381"/>
    <x v="0"/>
    <x v="0"/>
    <x v="2"/>
  </r>
  <r>
    <d v="2019-12-19T00:00:00"/>
    <x v="1"/>
    <x v="3"/>
    <x v="0"/>
    <s v="Machines Group"/>
    <x v="0"/>
    <n v="1443"/>
    <x v="382"/>
    <x v="0"/>
    <x v="5"/>
    <x v="2"/>
  </r>
  <r>
    <d v="2019-12-21T00:00:00"/>
    <x v="1"/>
    <x v="3"/>
    <x v="0"/>
    <s v="National Drives Co"/>
    <x v="3"/>
    <n v="13542"/>
    <x v="383"/>
    <x v="1"/>
    <x v="6"/>
    <x v="1"/>
  </r>
  <r>
    <d v="2019-12-23T00:00:00"/>
    <x v="1"/>
    <x v="3"/>
    <x v="0"/>
    <s v="Special Machines Inc Ltd Group"/>
    <x v="4"/>
    <n v="14073"/>
    <x v="384"/>
    <x v="1"/>
    <x v="6"/>
    <x v="0"/>
  </r>
  <r>
    <d v="2019-12-24T00:00:00"/>
    <x v="1"/>
    <x v="3"/>
    <x v="2"/>
    <s v="National Drives Group Ltd Group"/>
    <x v="4"/>
    <n v="3942"/>
    <x v="385"/>
    <x v="0"/>
    <x v="4"/>
    <x v="0"/>
  </r>
  <r>
    <d v="2019-12-25T00:00:00"/>
    <x v="1"/>
    <x v="3"/>
    <x v="0"/>
    <s v="Metro Tech LLC Ltd Group"/>
    <x v="1"/>
    <n v="14917"/>
    <x v="386"/>
    <x v="1"/>
    <x v="5"/>
    <x v="2"/>
  </r>
  <r>
    <d v="2019-12-27T00:00:00"/>
    <x v="1"/>
    <x v="3"/>
    <x v="0"/>
    <s v="Drives Corp Ltd Group"/>
    <x v="0"/>
    <n v="4843"/>
    <x v="387"/>
    <x v="1"/>
    <x v="4"/>
    <x v="1"/>
  </r>
  <r>
    <d v="2020-01-05T00:00:00"/>
    <x v="2"/>
    <x v="0"/>
    <x v="0"/>
    <s v="Systems Inc Ltd Group"/>
    <x v="4"/>
    <n v="3567"/>
    <x v="388"/>
    <x v="0"/>
    <x v="5"/>
    <x v="0"/>
  </r>
  <r>
    <d v="2020-01-05T00:00:00"/>
    <x v="2"/>
    <x v="0"/>
    <x v="3"/>
    <s v="West Motors Corp Ltd Group"/>
    <x v="7"/>
    <n v="7666"/>
    <x v="333"/>
    <x v="0"/>
    <x v="1"/>
    <x v="3"/>
  </r>
  <r>
    <d v="2020-01-08T00:00:00"/>
    <x v="2"/>
    <x v="0"/>
    <x v="0"/>
    <s v="Suburban Equip Inc Ltd Group"/>
    <x v="3"/>
    <n v="829"/>
    <x v="389"/>
    <x v="0"/>
    <x v="0"/>
    <x v="0"/>
  </r>
  <r>
    <d v="2020-01-11T00:00:00"/>
    <x v="2"/>
    <x v="0"/>
    <x v="1"/>
    <s v="West Engineering Co"/>
    <x v="4"/>
    <n v="12024"/>
    <x v="390"/>
    <x v="0"/>
    <x v="0"/>
    <x v="0"/>
  </r>
  <r>
    <d v="2020-01-13T00:00:00"/>
    <x v="2"/>
    <x v="0"/>
    <x v="1"/>
    <s v="South Motors Inc Ltd Group"/>
    <x v="0"/>
    <n v="10478"/>
    <x v="82"/>
    <x v="0"/>
    <x v="0"/>
    <x v="0"/>
  </r>
  <r>
    <d v="2020-01-16T00:00:00"/>
    <x v="2"/>
    <x v="0"/>
    <x v="4"/>
    <s v="Systems Co Ltd Group"/>
    <x v="1"/>
    <n v="9430"/>
    <x v="391"/>
    <x v="0"/>
    <x v="1"/>
    <x v="1"/>
  </r>
  <r>
    <d v="2020-01-19T00:00:00"/>
    <x v="2"/>
    <x v="0"/>
    <x v="0"/>
    <s v="East Industries Inc Ltd Group"/>
    <x v="3"/>
    <n v="4467"/>
    <x v="360"/>
    <x v="1"/>
    <x v="1"/>
    <x v="3"/>
  </r>
  <r>
    <d v="2020-01-20T00:00:00"/>
    <x v="2"/>
    <x v="0"/>
    <x v="2"/>
    <s v="Global Engineering Corp"/>
    <x v="1"/>
    <n v="14076"/>
    <x v="392"/>
    <x v="0"/>
    <x v="5"/>
    <x v="1"/>
  </r>
  <r>
    <d v="2020-01-22T00:00:00"/>
    <x v="2"/>
    <x v="0"/>
    <x v="2"/>
    <s v="Central Engineering Inc"/>
    <x v="6"/>
    <n v="713"/>
    <x v="393"/>
    <x v="1"/>
    <x v="1"/>
    <x v="1"/>
  </r>
  <r>
    <d v="2020-01-22T00:00:00"/>
    <x v="2"/>
    <x v="0"/>
    <x v="2"/>
    <s v="Global Machines Co Ltd Group"/>
    <x v="7"/>
    <n v="2016"/>
    <x v="394"/>
    <x v="0"/>
    <x v="6"/>
    <x v="2"/>
  </r>
  <r>
    <d v="2020-01-27T00:00:00"/>
    <x v="2"/>
    <x v="0"/>
    <x v="1"/>
    <s v="National Drives Ltd Ltd Group"/>
    <x v="1"/>
    <n v="14350"/>
    <x v="395"/>
    <x v="0"/>
    <x v="0"/>
    <x v="0"/>
  </r>
  <r>
    <d v="2020-02-01T00:00:00"/>
    <x v="2"/>
    <x v="0"/>
    <x v="1"/>
    <s v="Global Industries Inc Ltd Group"/>
    <x v="4"/>
    <n v="14719"/>
    <x v="396"/>
    <x v="0"/>
    <x v="6"/>
    <x v="2"/>
  </r>
  <r>
    <d v="2020-02-02T00:00:00"/>
    <x v="2"/>
    <x v="0"/>
    <x v="2"/>
    <s v="Special National Motors Co Ltd Group"/>
    <x v="3"/>
    <n v="8550"/>
    <x v="397"/>
    <x v="0"/>
    <x v="5"/>
    <x v="1"/>
  </r>
  <r>
    <d v="2020-02-03T00:00:00"/>
    <x v="2"/>
    <x v="0"/>
    <x v="2"/>
    <s v="East Motors Group"/>
    <x v="1"/>
    <n v="1057"/>
    <x v="398"/>
    <x v="0"/>
    <x v="8"/>
    <x v="0"/>
  </r>
  <r>
    <d v="2020-02-07T00:00:00"/>
    <x v="2"/>
    <x v="0"/>
    <x v="1"/>
    <s v="South Industries Inc"/>
    <x v="4"/>
    <n v="3816"/>
    <x v="399"/>
    <x v="0"/>
    <x v="4"/>
    <x v="2"/>
  </r>
  <r>
    <d v="2020-02-11T00:00:00"/>
    <x v="2"/>
    <x v="0"/>
    <x v="1"/>
    <s v="South Machines Ltd"/>
    <x v="4"/>
    <n v="748"/>
    <x v="400"/>
    <x v="1"/>
    <x v="1"/>
    <x v="1"/>
  </r>
  <r>
    <d v="2020-02-12T00:00:00"/>
    <x v="2"/>
    <x v="0"/>
    <x v="1"/>
    <s v="Global Equip Inc Ltd Group"/>
    <x v="3"/>
    <n v="1070"/>
    <x v="401"/>
    <x v="0"/>
    <x v="5"/>
    <x v="2"/>
  </r>
  <r>
    <d v="2020-02-15T00:00:00"/>
    <x v="2"/>
    <x v="0"/>
    <x v="2"/>
    <s v="East Electrics Inc"/>
    <x v="5"/>
    <n v="4862"/>
    <x v="402"/>
    <x v="1"/>
    <x v="6"/>
    <x v="3"/>
  </r>
  <r>
    <d v="2020-02-16T00:00:00"/>
    <x v="2"/>
    <x v="0"/>
    <x v="2"/>
    <s v="Suburban Systems Inc"/>
    <x v="5"/>
    <n v="7897"/>
    <x v="403"/>
    <x v="0"/>
    <x v="5"/>
    <x v="2"/>
  </r>
  <r>
    <d v="2020-02-16T00:00:00"/>
    <x v="2"/>
    <x v="0"/>
    <x v="0"/>
    <s v="Central Industries Group"/>
    <x v="3"/>
    <n v="3275"/>
    <x v="404"/>
    <x v="1"/>
    <x v="5"/>
    <x v="1"/>
  </r>
  <r>
    <d v="2020-02-16T00:00:00"/>
    <x v="2"/>
    <x v="0"/>
    <x v="2"/>
    <s v="National Engineering Group"/>
    <x v="1"/>
    <n v="12735"/>
    <x v="405"/>
    <x v="1"/>
    <x v="8"/>
    <x v="0"/>
  </r>
  <r>
    <d v="2020-02-17T00:00:00"/>
    <x v="2"/>
    <x v="0"/>
    <x v="1"/>
    <s v="Machines Inc Ltd Group"/>
    <x v="4"/>
    <n v="10954"/>
    <x v="406"/>
    <x v="1"/>
    <x v="6"/>
    <x v="3"/>
  </r>
  <r>
    <d v="2020-02-20T00:00:00"/>
    <x v="2"/>
    <x v="0"/>
    <x v="0"/>
    <s v="Suburban Tech LLC"/>
    <x v="6"/>
    <n v="608"/>
    <x v="407"/>
    <x v="1"/>
    <x v="5"/>
    <x v="1"/>
  </r>
  <r>
    <d v="2020-02-20T00:00:00"/>
    <x v="2"/>
    <x v="0"/>
    <x v="0"/>
    <s v="Tech Group Ltd Group"/>
    <x v="3"/>
    <n v="9285"/>
    <x v="408"/>
    <x v="0"/>
    <x v="0"/>
    <x v="1"/>
  </r>
  <r>
    <d v="2020-02-24T00:00:00"/>
    <x v="2"/>
    <x v="0"/>
    <x v="1"/>
    <s v="National Equip Co"/>
    <x v="6"/>
    <n v="11242"/>
    <x v="409"/>
    <x v="0"/>
    <x v="1"/>
    <x v="1"/>
  </r>
  <r>
    <d v="2020-02-25T00:00:00"/>
    <x v="2"/>
    <x v="0"/>
    <x v="4"/>
    <s v="Metro Equip Group Ltd Group"/>
    <x v="7"/>
    <n v="8476"/>
    <x v="410"/>
    <x v="0"/>
    <x v="5"/>
    <x v="1"/>
  </r>
  <r>
    <d v="2020-02-26T00:00:00"/>
    <x v="2"/>
    <x v="0"/>
    <x v="0"/>
    <s v="Metro Electrics LLC Ltd Group"/>
    <x v="0"/>
    <n v="3429"/>
    <x v="220"/>
    <x v="0"/>
    <x v="1"/>
    <x v="1"/>
  </r>
  <r>
    <d v="2020-02-27T00:00:00"/>
    <x v="2"/>
    <x v="0"/>
    <x v="2"/>
    <s v="North Systems Group Ltd Group"/>
    <x v="3"/>
    <n v="5858"/>
    <x v="411"/>
    <x v="1"/>
    <x v="0"/>
    <x v="2"/>
  </r>
  <r>
    <d v="2020-02-28T00:00:00"/>
    <x v="2"/>
    <x v="0"/>
    <x v="4"/>
    <s v="Suburban Industries Ltd"/>
    <x v="3"/>
    <n v="2577"/>
    <x v="412"/>
    <x v="1"/>
    <x v="6"/>
    <x v="1"/>
  </r>
  <r>
    <d v="2020-03-01T00:00:00"/>
    <x v="2"/>
    <x v="0"/>
    <x v="4"/>
    <s v="Engineering Corp"/>
    <x v="3"/>
    <n v="3281"/>
    <x v="413"/>
    <x v="1"/>
    <x v="4"/>
    <x v="1"/>
  </r>
  <r>
    <d v="2020-03-05T00:00:00"/>
    <x v="2"/>
    <x v="0"/>
    <x v="0"/>
    <s v="Metro Drives Inc"/>
    <x v="6"/>
    <n v="10984"/>
    <x v="414"/>
    <x v="0"/>
    <x v="5"/>
    <x v="1"/>
  </r>
  <r>
    <d v="2020-03-07T00:00:00"/>
    <x v="2"/>
    <x v="0"/>
    <x v="4"/>
    <s v="Global Motors Ltd Ltd Group"/>
    <x v="4"/>
    <n v="11736"/>
    <x v="415"/>
    <x v="1"/>
    <x v="3"/>
    <x v="2"/>
  </r>
  <r>
    <d v="2020-03-08T00:00:00"/>
    <x v="2"/>
    <x v="0"/>
    <x v="4"/>
    <s v="Metro Industries LLC Ltd Group"/>
    <x v="1"/>
    <n v="12834"/>
    <x v="416"/>
    <x v="1"/>
    <x v="1"/>
    <x v="1"/>
  </r>
  <r>
    <d v="2020-03-08T00:00:00"/>
    <x v="2"/>
    <x v="0"/>
    <x v="1"/>
    <s v="Global Engineering Ltd"/>
    <x v="2"/>
    <n v="1412"/>
    <x v="417"/>
    <x v="0"/>
    <x v="3"/>
    <x v="1"/>
  </r>
  <r>
    <d v="2020-03-10T00:00:00"/>
    <x v="2"/>
    <x v="0"/>
    <x v="0"/>
    <s v="West Systems Corp Ltd Group"/>
    <x v="0"/>
    <n v="10684"/>
    <x v="418"/>
    <x v="0"/>
    <x v="3"/>
    <x v="3"/>
  </r>
  <r>
    <d v="2020-03-16T00:00:00"/>
    <x v="2"/>
    <x v="0"/>
    <x v="3"/>
    <s v="East Engineering Group Ltd Group"/>
    <x v="0"/>
    <n v="14287"/>
    <x v="419"/>
    <x v="0"/>
    <x v="1"/>
    <x v="0"/>
  </r>
  <r>
    <d v="2020-03-18T00:00:00"/>
    <x v="2"/>
    <x v="0"/>
    <x v="1"/>
    <s v="National Tech Corp"/>
    <x v="4"/>
    <n v="4357"/>
    <x v="420"/>
    <x v="0"/>
    <x v="3"/>
    <x v="2"/>
  </r>
  <r>
    <d v="2020-03-20T00:00:00"/>
    <x v="2"/>
    <x v="0"/>
    <x v="1"/>
    <s v="National Tech Ltd"/>
    <x v="4"/>
    <n v="11764"/>
    <x v="421"/>
    <x v="0"/>
    <x v="4"/>
    <x v="0"/>
  </r>
  <r>
    <d v="2020-03-22T00:00:00"/>
    <x v="2"/>
    <x v="0"/>
    <x v="1"/>
    <s v="Motors Ltd Ltd Group"/>
    <x v="0"/>
    <n v="5551"/>
    <x v="14"/>
    <x v="1"/>
    <x v="5"/>
    <x v="1"/>
  </r>
  <r>
    <d v="2020-03-24T00:00:00"/>
    <x v="2"/>
    <x v="0"/>
    <x v="0"/>
    <s v="Suburban Systems LLC"/>
    <x v="3"/>
    <n v="12129"/>
    <x v="422"/>
    <x v="1"/>
    <x v="3"/>
    <x v="1"/>
  </r>
  <r>
    <d v="2020-03-25T00:00:00"/>
    <x v="2"/>
    <x v="0"/>
    <x v="4"/>
    <s v="West Motors LLC"/>
    <x v="7"/>
    <n v="2292"/>
    <x v="423"/>
    <x v="0"/>
    <x v="3"/>
    <x v="1"/>
  </r>
  <r>
    <d v="2020-03-25T00:00:00"/>
    <x v="2"/>
    <x v="0"/>
    <x v="3"/>
    <s v="Special West Drives Ltd Ltd Group"/>
    <x v="1"/>
    <n v="13666"/>
    <x v="424"/>
    <x v="0"/>
    <x v="0"/>
    <x v="1"/>
  </r>
  <r>
    <d v="2020-03-26T00:00:00"/>
    <x v="2"/>
    <x v="0"/>
    <x v="0"/>
    <s v="Metro Motors LLC"/>
    <x v="0"/>
    <n v="3485"/>
    <x v="425"/>
    <x v="0"/>
    <x v="5"/>
    <x v="2"/>
  </r>
  <r>
    <d v="2020-03-27T00:00:00"/>
    <x v="2"/>
    <x v="0"/>
    <x v="0"/>
    <s v="Metro Equip Corp"/>
    <x v="5"/>
    <n v="1068"/>
    <x v="209"/>
    <x v="0"/>
    <x v="4"/>
    <x v="1"/>
  </r>
  <r>
    <d v="2020-04-08T00:00:00"/>
    <x v="2"/>
    <x v="1"/>
    <x v="4"/>
    <s v="North Motors Corp"/>
    <x v="7"/>
    <n v="9317"/>
    <x v="426"/>
    <x v="0"/>
    <x v="0"/>
    <x v="1"/>
  </r>
  <r>
    <d v="2020-04-09T00:00:00"/>
    <x v="2"/>
    <x v="1"/>
    <x v="1"/>
    <s v="National Motors Group"/>
    <x v="4"/>
    <n v="9921"/>
    <x v="427"/>
    <x v="1"/>
    <x v="7"/>
    <x v="2"/>
  </r>
  <r>
    <d v="2020-04-14T00:00:00"/>
    <x v="2"/>
    <x v="1"/>
    <x v="1"/>
    <s v="Central Industries LLC"/>
    <x v="4"/>
    <n v="9714"/>
    <x v="428"/>
    <x v="0"/>
    <x v="0"/>
    <x v="3"/>
  </r>
  <r>
    <d v="2020-04-15T00:00:00"/>
    <x v="2"/>
    <x v="1"/>
    <x v="3"/>
    <s v="North Motors LLC"/>
    <x v="4"/>
    <n v="10406"/>
    <x v="429"/>
    <x v="0"/>
    <x v="1"/>
    <x v="0"/>
  </r>
  <r>
    <d v="2020-04-16T00:00:00"/>
    <x v="2"/>
    <x v="1"/>
    <x v="1"/>
    <s v="Metro Tech Co Ltd Group"/>
    <x v="4"/>
    <n v="4259"/>
    <x v="430"/>
    <x v="0"/>
    <x v="5"/>
    <x v="1"/>
  </r>
  <r>
    <d v="2020-04-18T00:00:00"/>
    <x v="2"/>
    <x v="1"/>
    <x v="2"/>
    <s v="Metro Machines Co"/>
    <x v="2"/>
    <n v="12713"/>
    <x v="431"/>
    <x v="0"/>
    <x v="4"/>
    <x v="2"/>
  </r>
  <r>
    <d v="2020-05-09T00:00:00"/>
    <x v="2"/>
    <x v="1"/>
    <x v="1"/>
    <s v="Central Equip Group Ltd Group"/>
    <x v="4"/>
    <n v="6320"/>
    <x v="432"/>
    <x v="1"/>
    <x v="8"/>
    <x v="1"/>
  </r>
  <r>
    <d v="2020-05-13T00:00:00"/>
    <x v="2"/>
    <x v="1"/>
    <x v="1"/>
    <s v="Metro Systems Co Ltd Group"/>
    <x v="1"/>
    <n v="4304"/>
    <x v="433"/>
    <x v="0"/>
    <x v="8"/>
    <x v="1"/>
  </r>
  <r>
    <d v="2020-05-18T00:00:00"/>
    <x v="2"/>
    <x v="1"/>
    <x v="2"/>
    <s v="Suburban Motors Co"/>
    <x v="4"/>
    <n v="6818"/>
    <x v="434"/>
    <x v="0"/>
    <x v="5"/>
    <x v="2"/>
  </r>
  <r>
    <d v="2020-05-18T00:00:00"/>
    <x v="2"/>
    <x v="1"/>
    <x v="4"/>
    <s v="North Systems LLC"/>
    <x v="4"/>
    <n v="3788"/>
    <x v="435"/>
    <x v="0"/>
    <x v="4"/>
    <x v="1"/>
  </r>
  <r>
    <d v="2020-05-19T00:00:00"/>
    <x v="2"/>
    <x v="1"/>
    <x v="1"/>
    <s v="North Motors Inc"/>
    <x v="3"/>
    <n v="1291"/>
    <x v="436"/>
    <x v="1"/>
    <x v="1"/>
    <x v="1"/>
  </r>
  <r>
    <d v="2020-05-28T00:00:00"/>
    <x v="2"/>
    <x v="1"/>
    <x v="4"/>
    <s v="North Engineering Group Ltd Group"/>
    <x v="1"/>
    <n v="8137"/>
    <x v="437"/>
    <x v="0"/>
    <x v="3"/>
    <x v="1"/>
  </r>
  <r>
    <d v="2020-06-06T00:00:00"/>
    <x v="2"/>
    <x v="1"/>
    <x v="4"/>
    <s v="Metro Tech Ltd Ltd Group"/>
    <x v="3"/>
    <n v="13766"/>
    <x v="438"/>
    <x v="0"/>
    <x v="7"/>
    <x v="0"/>
  </r>
  <r>
    <d v="2020-06-11T00:00:00"/>
    <x v="2"/>
    <x v="1"/>
    <x v="1"/>
    <s v="North Electrics LLC Ltd Group"/>
    <x v="4"/>
    <n v="7877"/>
    <x v="439"/>
    <x v="0"/>
    <x v="7"/>
    <x v="3"/>
  </r>
  <r>
    <d v="2020-06-20T00:00:00"/>
    <x v="2"/>
    <x v="1"/>
    <x v="1"/>
    <s v="National Tech Group Ltd Group"/>
    <x v="8"/>
    <n v="4688"/>
    <x v="440"/>
    <x v="0"/>
    <x v="5"/>
    <x v="2"/>
  </r>
  <r>
    <d v="2020-06-23T00:00:00"/>
    <x v="2"/>
    <x v="1"/>
    <x v="0"/>
    <s v="North Electrics Corp"/>
    <x v="3"/>
    <n v="5932"/>
    <x v="441"/>
    <x v="1"/>
    <x v="1"/>
    <x v="1"/>
  </r>
  <r>
    <d v="2020-06-28T00:00:00"/>
    <x v="2"/>
    <x v="1"/>
    <x v="1"/>
    <s v="North Motors Co"/>
    <x v="1"/>
    <n v="6624"/>
    <x v="442"/>
    <x v="1"/>
    <x v="8"/>
    <x v="2"/>
  </r>
  <r>
    <d v="2020-07-05T00:00:00"/>
    <x v="2"/>
    <x v="2"/>
    <x v="1"/>
    <s v="Electrics Co Ltd Group"/>
    <x v="4"/>
    <n v="9252"/>
    <x v="443"/>
    <x v="1"/>
    <x v="3"/>
    <x v="1"/>
  </r>
  <r>
    <d v="2020-07-06T00:00:00"/>
    <x v="2"/>
    <x v="2"/>
    <x v="2"/>
    <s v="Central Motors Group"/>
    <x v="3"/>
    <n v="12141"/>
    <x v="444"/>
    <x v="0"/>
    <x v="2"/>
    <x v="2"/>
  </r>
  <r>
    <d v="2020-07-06T00:00:00"/>
    <x v="2"/>
    <x v="2"/>
    <x v="3"/>
    <s v="North Industries Ltd Ltd Group"/>
    <x v="4"/>
    <n v="11337"/>
    <x v="445"/>
    <x v="0"/>
    <x v="4"/>
    <x v="1"/>
  </r>
  <r>
    <d v="2020-07-08T00:00:00"/>
    <x v="2"/>
    <x v="2"/>
    <x v="4"/>
    <s v="East Motors Inc"/>
    <x v="3"/>
    <n v="3781"/>
    <x v="446"/>
    <x v="1"/>
    <x v="2"/>
    <x v="1"/>
  </r>
  <r>
    <d v="2020-07-12T00:00:00"/>
    <x v="2"/>
    <x v="2"/>
    <x v="3"/>
    <s v="Global Electrics LLC Ltd Group"/>
    <x v="3"/>
    <n v="1854"/>
    <x v="447"/>
    <x v="0"/>
    <x v="9"/>
    <x v="2"/>
  </r>
  <r>
    <d v="2020-07-15T00:00:00"/>
    <x v="2"/>
    <x v="2"/>
    <x v="2"/>
    <s v="West Systems LLC"/>
    <x v="0"/>
    <n v="5070"/>
    <x v="61"/>
    <x v="0"/>
    <x v="3"/>
    <x v="0"/>
  </r>
  <r>
    <d v="2020-07-16T00:00:00"/>
    <x v="2"/>
    <x v="2"/>
    <x v="1"/>
    <s v="National Machines Group"/>
    <x v="1"/>
    <n v="11053"/>
    <x v="448"/>
    <x v="1"/>
    <x v="4"/>
    <x v="2"/>
  </r>
  <r>
    <d v="2020-07-16T00:00:00"/>
    <x v="2"/>
    <x v="2"/>
    <x v="2"/>
    <s v="Suburban Tech Group Ltd Group"/>
    <x v="0"/>
    <n v="6080"/>
    <x v="449"/>
    <x v="0"/>
    <x v="1"/>
    <x v="2"/>
  </r>
  <r>
    <d v="2020-07-17T00:00:00"/>
    <x v="2"/>
    <x v="2"/>
    <x v="1"/>
    <s v="Metro Systems LLC"/>
    <x v="1"/>
    <n v="2676"/>
    <x v="450"/>
    <x v="0"/>
    <x v="4"/>
    <x v="3"/>
  </r>
  <r>
    <d v="2020-07-18T00:00:00"/>
    <x v="2"/>
    <x v="2"/>
    <x v="3"/>
    <s v="North Electrics Group"/>
    <x v="2"/>
    <n v="8799"/>
    <x v="74"/>
    <x v="1"/>
    <x v="0"/>
    <x v="1"/>
  </r>
  <r>
    <d v="2020-07-22T00:00:00"/>
    <x v="2"/>
    <x v="2"/>
    <x v="3"/>
    <s v="West Electrics LLC Ltd Group"/>
    <x v="6"/>
    <n v="8785"/>
    <x v="451"/>
    <x v="0"/>
    <x v="3"/>
    <x v="1"/>
  </r>
  <r>
    <d v="2020-07-23T00:00:00"/>
    <x v="2"/>
    <x v="2"/>
    <x v="3"/>
    <s v="Metro Equip Inc Ltd Group"/>
    <x v="4"/>
    <n v="3227"/>
    <x v="452"/>
    <x v="0"/>
    <x v="0"/>
    <x v="1"/>
  </r>
  <r>
    <d v="2020-07-23T00:00:00"/>
    <x v="2"/>
    <x v="2"/>
    <x v="3"/>
    <s v="Motors Ltd"/>
    <x v="0"/>
    <n v="10002"/>
    <x v="443"/>
    <x v="1"/>
    <x v="7"/>
    <x v="1"/>
  </r>
  <r>
    <d v="2020-07-24T00:00:00"/>
    <x v="2"/>
    <x v="2"/>
    <x v="2"/>
    <s v="Special North Motors LLC Ltd Group"/>
    <x v="4"/>
    <n v="13611"/>
    <x v="453"/>
    <x v="0"/>
    <x v="5"/>
    <x v="0"/>
  </r>
  <r>
    <d v="2020-07-26T00:00:00"/>
    <x v="2"/>
    <x v="2"/>
    <x v="0"/>
    <s v="Equip Inc Ltd Group"/>
    <x v="0"/>
    <n v="13652"/>
    <x v="454"/>
    <x v="0"/>
    <x v="3"/>
    <x v="1"/>
  </r>
  <r>
    <d v="2020-07-26T00:00:00"/>
    <x v="2"/>
    <x v="2"/>
    <x v="4"/>
    <s v="Suburban Systems Co Ltd Group"/>
    <x v="7"/>
    <n v="5881"/>
    <x v="455"/>
    <x v="0"/>
    <x v="0"/>
    <x v="2"/>
  </r>
  <r>
    <d v="2020-07-27T00:00:00"/>
    <x v="2"/>
    <x v="2"/>
    <x v="0"/>
    <s v="East Engineering Inc Ltd Group"/>
    <x v="5"/>
    <n v="14870"/>
    <x v="456"/>
    <x v="0"/>
    <x v="8"/>
    <x v="0"/>
  </r>
  <r>
    <d v="2020-07-28T00:00:00"/>
    <x v="2"/>
    <x v="2"/>
    <x v="2"/>
    <s v="East Motors Group Ltd Group"/>
    <x v="1"/>
    <n v="11590"/>
    <x v="457"/>
    <x v="1"/>
    <x v="7"/>
    <x v="2"/>
  </r>
  <r>
    <d v="2020-08-02T00:00:00"/>
    <x v="2"/>
    <x v="2"/>
    <x v="2"/>
    <s v="Suburban Engineering Corp Ltd Group"/>
    <x v="8"/>
    <n v="7135"/>
    <x v="458"/>
    <x v="0"/>
    <x v="3"/>
    <x v="2"/>
  </r>
  <r>
    <d v="2020-08-07T00:00:00"/>
    <x v="2"/>
    <x v="2"/>
    <x v="2"/>
    <s v="Suburban Engineering Corp"/>
    <x v="8"/>
    <n v="3247"/>
    <x v="459"/>
    <x v="0"/>
    <x v="3"/>
    <x v="0"/>
  </r>
  <r>
    <d v="2020-08-08T00:00:00"/>
    <x v="2"/>
    <x v="2"/>
    <x v="2"/>
    <s v="Global Electrics Ltd Ltd Group"/>
    <x v="8"/>
    <n v="2125"/>
    <x v="148"/>
    <x v="1"/>
    <x v="8"/>
    <x v="1"/>
  </r>
  <r>
    <d v="2020-08-08T00:00:00"/>
    <x v="2"/>
    <x v="2"/>
    <x v="0"/>
    <s v="Suburban Motors LLC Ltd Group"/>
    <x v="1"/>
    <n v="1812"/>
    <x v="460"/>
    <x v="0"/>
    <x v="2"/>
    <x v="1"/>
  </r>
  <r>
    <d v="2020-08-09T00:00:00"/>
    <x v="2"/>
    <x v="2"/>
    <x v="0"/>
    <s v="Global Systems LLC Ltd Group"/>
    <x v="4"/>
    <n v="3772"/>
    <x v="461"/>
    <x v="1"/>
    <x v="3"/>
    <x v="2"/>
  </r>
  <r>
    <d v="2020-08-09T00:00:00"/>
    <x v="2"/>
    <x v="2"/>
    <x v="4"/>
    <s v="Central Electrics Group Ltd Group"/>
    <x v="1"/>
    <n v="7836"/>
    <x v="462"/>
    <x v="1"/>
    <x v="2"/>
    <x v="0"/>
  </r>
  <r>
    <d v="2020-08-10T00:00:00"/>
    <x v="2"/>
    <x v="2"/>
    <x v="2"/>
    <s v="Metro Engineering Corp Ltd Group"/>
    <x v="4"/>
    <n v="14908"/>
    <x v="170"/>
    <x v="0"/>
    <x v="5"/>
    <x v="2"/>
  </r>
  <r>
    <d v="2020-08-14T00:00:00"/>
    <x v="2"/>
    <x v="2"/>
    <x v="1"/>
    <s v="South Engineering Co"/>
    <x v="4"/>
    <n v="1157"/>
    <x v="463"/>
    <x v="0"/>
    <x v="2"/>
    <x v="2"/>
  </r>
  <r>
    <d v="2020-08-20T00:00:00"/>
    <x v="2"/>
    <x v="2"/>
    <x v="1"/>
    <s v="Central Machines Inc Ltd Group"/>
    <x v="5"/>
    <n v="2628"/>
    <x v="464"/>
    <x v="0"/>
    <x v="4"/>
    <x v="0"/>
  </r>
  <r>
    <d v="2020-08-23T00:00:00"/>
    <x v="2"/>
    <x v="2"/>
    <x v="1"/>
    <s v="Suburban Tech Group"/>
    <x v="0"/>
    <n v="14834"/>
    <x v="465"/>
    <x v="0"/>
    <x v="5"/>
    <x v="0"/>
  </r>
  <r>
    <d v="2020-08-23T00:00:00"/>
    <x v="2"/>
    <x v="2"/>
    <x v="1"/>
    <s v="Metro Drives Co Ltd Group"/>
    <x v="3"/>
    <n v="12873"/>
    <x v="466"/>
    <x v="0"/>
    <x v="3"/>
    <x v="2"/>
  </r>
  <r>
    <d v="2020-08-24T00:00:00"/>
    <x v="2"/>
    <x v="2"/>
    <x v="1"/>
    <s v="Metro Equip Co Ltd Group"/>
    <x v="4"/>
    <n v="5450"/>
    <x v="467"/>
    <x v="0"/>
    <x v="9"/>
    <x v="2"/>
  </r>
  <r>
    <d v="2020-08-28T00:00:00"/>
    <x v="2"/>
    <x v="2"/>
    <x v="0"/>
    <s v="National Drives LLC Ltd Group"/>
    <x v="2"/>
    <n v="5495"/>
    <x v="468"/>
    <x v="1"/>
    <x v="8"/>
    <x v="0"/>
  </r>
  <r>
    <d v="2020-09-06T00:00:00"/>
    <x v="2"/>
    <x v="2"/>
    <x v="1"/>
    <s v="National Machines Corp Ltd Group"/>
    <x v="1"/>
    <n v="5635"/>
    <x v="469"/>
    <x v="0"/>
    <x v="3"/>
    <x v="1"/>
  </r>
  <r>
    <d v="2020-09-07T00:00:00"/>
    <x v="2"/>
    <x v="2"/>
    <x v="1"/>
    <s v="Metro Machines Ltd"/>
    <x v="3"/>
    <n v="1554"/>
    <x v="470"/>
    <x v="0"/>
    <x v="3"/>
    <x v="1"/>
  </r>
  <r>
    <d v="2020-09-07T00:00:00"/>
    <x v="2"/>
    <x v="2"/>
    <x v="3"/>
    <s v="Central Equip Inc Ltd Group"/>
    <x v="1"/>
    <n v="7602"/>
    <x v="471"/>
    <x v="0"/>
    <x v="7"/>
    <x v="2"/>
  </r>
  <r>
    <d v="2020-09-08T00:00:00"/>
    <x v="2"/>
    <x v="2"/>
    <x v="1"/>
    <s v="South Equip Inc"/>
    <x v="1"/>
    <n v="5125"/>
    <x v="472"/>
    <x v="0"/>
    <x v="5"/>
    <x v="2"/>
  </r>
  <r>
    <d v="2020-09-09T00:00:00"/>
    <x v="2"/>
    <x v="2"/>
    <x v="2"/>
    <s v="Central Engineering Ltd Ltd Group"/>
    <x v="2"/>
    <n v="7701"/>
    <x v="473"/>
    <x v="0"/>
    <x v="5"/>
    <x v="2"/>
  </r>
  <r>
    <d v="2020-09-11T00:00:00"/>
    <x v="2"/>
    <x v="2"/>
    <x v="1"/>
    <s v="Suburban Motors Corp Ltd Group"/>
    <x v="3"/>
    <n v="11691"/>
    <x v="474"/>
    <x v="0"/>
    <x v="0"/>
    <x v="2"/>
  </r>
  <r>
    <d v="2020-09-12T00:00:00"/>
    <x v="2"/>
    <x v="2"/>
    <x v="3"/>
    <s v="South Tech LLC"/>
    <x v="2"/>
    <n v="9145"/>
    <x v="475"/>
    <x v="0"/>
    <x v="3"/>
    <x v="2"/>
  </r>
  <r>
    <d v="2020-09-13T00:00:00"/>
    <x v="2"/>
    <x v="2"/>
    <x v="1"/>
    <s v="Motors LLC Ltd Group"/>
    <x v="4"/>
    <n v="2115"/>
    <x v="476"/>
    <x v="0"/>
    <x v="0"/>
    <x v="2"/>
  </r>
  <r>
    <d v="2020-09-13T00:00:00"/>
    <x v="2"/>
    <x v="2"/>
    <x v="1"/>
    <s v="West Tech Ltd"/>
    <x v="0"/>
    <n v="14980"/>
    <x v="477"/>
    <x v="1"/>
    <x v="3"/>
    <x v="1"/>
  </r>
  <r>
    <d v="2020-09-14T00:00:00"/>
    <x v="2"/>
    <x v="2"/>
    <x v="0"/>
    <s v="Suburban Equip Corp Ltd Group"/>
    <x v="5"/>
    <n v="10022"/>
    <x v="478"/>
    <x v="0"/>
    <x v="2"/>
    <x v="3"/>
  </r>
  <r>
    <d v="2020-09-17T00:00:00"/>
    <x v="2"/>
    <x v="2"/>
    <x v="3"/>
    <s v="West Tech Group"/>
    <x v="0"/>
    <n v="11649"/>
    <x v="479"/>
    <x v="0"/>
    <x v="2"/>
    <x v="0"/>
  </r>
  <r>
    <d v="2020-09-18T00:00:00"/>
    <x v="2"/>
    <x v="2"/>
    <x v="3"/>
    <s v="South Electrics Corp"/>
    <x v="1"/>
    <n v="7915"/>
    <x v="480"/>
    <x v="0"/>
    <x v="5"/>
    <x v="1"/>
  </r>
  <r>
    <d v="2020-09-19T00:00:00"/>
    <x v="2"/>
    <x v="2"/>
    <x v="1"/>
    <s v="Special Suburban Engineering Inc Ltd Group"/>
    <x v="4"/>
    <n v="11545"/>
    <x v="481"/>
    <x v="0"/>
    <x v="6"/>
    <x v="1"/>
  </r>
  <r>
    <d v="2020-09-23T00:00:00"/>
    <x v="2"/>
    <x v="2"/>
    <x v="3"/>
    <s v="Metro Machines Corp Ltd Group"/>
    <x v="4"/>
    <n v="6053"/>
    <x v="482"/>
    <x v="0"/>
    <x v="5"/>
    <x v="1"/>
  </r>
  <r>
    <d v="2020-09-23T00:00:00"/>
    <x v="2"/>
    <x v="2"/>
    <x v="1"/>
    <s v="Equip Group Ltd Group"/>
    <x v="0"/>
    <n v="11584"/>
    <x v="483"/>
    <x v="0"/>
    <x v="3"/>
    <x v="1"/>
  </r>
  <r>
    <d v="2020-09-24T00:00:00"/>
    <x v="2"/>
    <x v="2"/>
    <x v="1"/>
    <s v="West Machines Group"/>
    <x v="0"/>
    <n v="4036"/>
    <x v="484"/>
    <x v="0"/>
    <x v="2"/>
    <x v="0"/>
  </r>
  <r>
    <d v="2020-09-26T00:00:00"/>
    <x v="2"/>
    <x v="2"/>
    <x v="1"/>
    <s v="Central Equip Ltd Ltd Group"/>
    <x v="4"/>
    <n v="14983"/>
    <x v="485"/>
    <x v="0"/>
    <x v="2"/>
    <x v="0"/>
  </r>
  <r>
    <d v="2020-09-26T00:00:00"/>
    <x v="2"/>
    <x v="2"/>
    <x v="2"/>
    <s v="Suburban Equip Inc"/>
    <x v="3"/>
    <n v="9957"/>
    <x v="486"/>
    <x v="1"/>
    <x v="5"/>
    <x v="2"/>
  </r>
  <r>
    <d v="2020-09-26T00:00:00"/>
    <x v="2"/>
    <x v="2"/>
    <x v="1"/>
    <s v="National Electrics LLC Ltd Group"/>
    <x v="1"/>
    <n v="9480"/>
    <x v="487"/>
    <x v="0"/>
    <x v="1"/>
    <x v="0"/>
  </r>
  <r>
    <d v="2020-09-27T00:00:00"/>
    <x v="2"/>
    <x v="2"/>
    <x v="0"/>
    <s v="West Equip Inc"/>
    <x v="6"/>
    <n v="8660"/>
    <x v="488"/>
    <x v="0"/>
    <x v="7"/>
    <x v="0"/>
  </r>
  <r>
    <d v="2020-09-27T00:00:00"/>
    <x v="2"/>
    <x v="2"/>
    <x v="1"/>
    <s v="South Drives Corp"/>
    <x v="3"/>
    <n v="5184"/>
    <x v="489"/>
    <x v="1"/>
    <x v="2"/>
    <x v="3"/>
  </r>
  <r>
    <d v="2020-09-28T00:00:00"/>
    <x v="2"/>
    <x v="2"/>
    <x v="1"/>
    <s v="North Motors LLC Ltd Group"/>
    <x v="4"/>
    <n v="3586"/>
    <x v="152"/>
    <x v="1"/>
    <x v="2"/>
    <x v="1"/>
  </r>
  <r>
    <d v="2020-10-06T00:00:00"/>
    <x v="2"/>
    <x v="3"/>
    <x v="0"/>
    <s v="Suburban Tech Inc Ltd Group"/>
    <x v="1"/>
    <n v="5361"/>
    <x v="490"/>
    <x v="0"/>
    <x v="0"/>
    <x v="2"/>
  </r>
  <r>
    <d v="2020-10-11T00:00:00"/>
    <x v="2"/>
    <x v="3"/>
    <x v="1"/>
    <s v="Central Machines Co Ltd Group"/>
    <x v="4"/>
    <n v="2256"/>
    <x v="491"/>
    <x v="1"/>
    <x v="2"/>
    <x v="1"/>
  </r>
  <r>
    <d v="2020-10-11T00:00:00"/>
    <x v="2"/>
    <x v="3"/>
    <x v="1"/>
    <s v="Motors LLC"/>
    <x v="4"/>
    <n v="2517"/>
    <x v="492"/>
    <x v="0"/>
    <x v="3"/>
    <x v="2"/>
  </r>
  <r>
    <d v="2020-10-14T00:00:00"/>
    <x v="2"/>
    <x v="3"/>
    <x v="4"/>
    <s v="Central Electrics Corp"/>
    <x v="2"/>
    <n v="4532"/>
    <x v="493"/>
    <x v="0"/>
    <x v="1"/>
    <x v="1"/>
  </r>
  <r>
    <d v="2020-10-16T00:00:00"/>
    <x v="2"/>
    <x v="3"/>
    <x v="3"/>
    <s v="East Systems Ltd Ltd Group"/>
    <x v="7"/>
    <n v="920"/>
    <x v="494"/>
    <x v="0"/>
    <x v="2"/>
    <x v="1"/>
  </r>
  <r>
    <d v="2020-10-18T00:00:00"/>
    <x v="2"/>
    <x v="3"/>
    <x v="1"/>
    <s v="Central Engineering Ltd"/>
    <x v="2"/>
    <n v="3164"/>
    <x v="495"/>
    <x v="0"/>
    <x v="1"/>
    <x v="1"/>
  </r>
  <r>
    <d v="2020-10-19T00:00:00"/>
    <x v="2"/>
    <x v="3"/>
    <x v="3"/>
    <s v="Electrics LLC"/>
    <x v="1"/>
    <n v="10765"/>
    <x v="496"/>
    <x v="1"/>
    <x v="5"/>
    <x v="3"/>
  </r>
  <r>
    <d v="2020-10-20T00:00:00"/>
    <x v="2"/>
    <x v="3"/>
    <x v="3"/>
    <s v="Central Electrics Co"/>
    <x v="6"/>
    <n v="10221"/>
    <x v="497"/>
    <x v="0"/>
    <x v="9"/>
    <x v="2"/>
  </r>
  <r>
    <d v="2020-10-20T00:00:00"/>
    <x v="2"/>
    <x v="3"/>
    <x v="4"/>
    <s v="Equip Corp Ltd Group"/>
    <x v="1"/>
    <n v="9425"/>
    <x v="498"/>
    <x v="1"/>
    <x v="5"/>
    <x v="3"/>
  </r>
  <r>
    <d v="2020-10-20T00:00:00"/>
    <x v="2"/>
    <x v="3"/>
    <x v="4"/>
    <s v="North Motors Ltd"/>
    <x v="4"/>
    <n v="1601"/>
    <x v="499"/>
    <x v="0"/>
    <x v="2"/>
    <x v="1"/>
  </r>
  <r>
    <d v="2020-10-22T00:00:00"/>
    <x v="2"/>
    <x v="3"/>
    <x v="0"/>
    <s v="Electrics Ltd Ltd Group"/>
    <x v="1"/>
    <n v="2806"/>
    <x v="499"/>
    <x v="0"/>
    <x v="0"/>
    <x v="2"/>
  </r>
  <r>
    <d v="2020-10-22T00:00:00"/>
    <x v="2"/>
    <x v="3"/>
    <x v="0"/>
    <s v="South Industries Co"/>
    <x v="2"/>
    <n v="5287"/>
    <x v="500"/>
    <x v="0"/>
    <x v="5"/>
    <x v="0"/>
  </r>
  <r>
    <d v="2020-10-23T00:00:00"/>
    <x v="2"/>
    <x v="3"/>
    <x v="0"/>
    <s v="Metro Motors Ltd Ltd Group"/>
    <x v="4"/>
    <n v="6784"/>
    <x v="501"/>
    <x v="0"/>
    <x v="8"/>
    <x v="1"/>
  </r>
  <r>
    <d v="2020-10-23T00:00:00"/>
    <x v="2"/>
    <x v="3"/>
    <x v="1"/>
    <s v="North Drives Ltd Ltd Group"/>
    <x v="5"/>
    <n v="6815"/>
    <x v="502"/>
    <x v="0"/>
    <x v="1"/>
    <x v="1"/>
  </r>
  <r>
    <d v="2020-10-23T00:00:00"/>
    <x v="2"/>
    <x v="3"/>
    <x v="1"/>
    <s v="Global Tech Group Ltd Group"/>
    <x v="4"/>
    <n v="8366"/>
    <x v="503"/>
    <x v="0"/>
    <x v="2"/>
    <x v="0"/>
  </r>
  <r>
    <d v="2020-10-24T00:00:00"/>
    <x v="2"/>
    <x v="3"/>
    <x v="0"/>
    <s v="North Engineering Co Ltd Group"/>
    <x v="4"/>
    <n v="12113"/>
    <x v="504"/>
    <x v="0"/>
    <x v="2"/>
    <x v="3"/>
  </r>
  <r>
    <d v="2020-10-24T00:00:00"/>
    <x v="2"/>
    <x v="3"/>
    <x v="3"/>
    <s v="National Industries Inc Ltd Group"/>
    <x v="7"/>
    <n v="12969"/>
    <x v="505"/>
    <x v="0"/>
    <x v="2"/>
    <x v="1"/>
  </r>
  <r>
    <d v="2020-10-24T00:00:00"/>
    <x v="2"/>
    <x v="3"/>
    <x v="0"/>
    <s v="South Industries LLC"/>
    <x v="6"/>
    <n v="2640"/>
    <x v="506"/>
    <x v="0"/>
    <x v="2"/>
    <x v="1"/>
  </r>
  <r>
    <d v="2020-10-25T00:00:00"/>
    <x v="2"/>
    <x v="3"/>
    <x v="0"/>
    <s v="North Electrics Group Ltd Group"/>
    <x v="2"/>
    <n v="4950"/>
    <x v="507"/>
    <x v="1"/>
    <x v="3"/>
    <x v="1"/>
  </r>
  <r>
    <d v="2020-10-27T00:00:00"/>
    <x v="2"/>
    <x v="3"/>
    <x v="3"/>
    <s v="Global Electrics Co Ltd Group"/>
    <x v="1"/>
    <n v="10375"/>
    <x v="508"/>
    <x v="1"/>
    <x v="6"/>
    <x v="0"/>
  </r>
  <r>
    <d v="2020-11-01T00:00:00"/>
    <x v="2"/>
    <x v="3"/>
    <x v="1"/>
    <s v="Industries Corp Ltd Group"/>
    <x v="4"/>
    <n v="1760"/>
    <x v="9"/>
    <x v="0"/>
    <x v="4"/>
    <x v="2"/>
  </r>
  <r>
    <d v="2020-11-02T00:00:00"/>
    <x v="2"/>
    <x v="3"/>
    <x v="3"/>
    <s v="North Electrics Ltd"/>
    <x v="0"/>
    <n v="2969"/>
    <x v="509"/>
    <x v="0"/>
    <x v="9"/>
    <x v="3"/>
  </r>
  <r>
    <d v="2020-11-02T00:00:00"/>
    <x v="2"/>
    <x v="3"/>
    <x v="1"/>
    <s v="Global Systems Group Ltd Group"/>
    <x v="4"/>
    <n v="1466"/>
    <x v="81"/>
    <x v="1"/>
    <x v="3"/>
    <x v="2"/>
  </r>
  <r>
    <d v="2020-11-04T00:00:00"/>
    <x v="2"/>
    <x v="3"/>
    <x v="0"/>
    <s v="West Engineering Inc Ltd Group"/>
    <x v="2"/>
    <n v="3778"/>
    <x v="510"/>
    <x v="0"/>
    <x v="5"/>
    <x v="2"/>
  </r>
  <r>
    <d v="2020-11-04T00:00:00"/>
    <x v="2"/>
    <x v="3"/>
    <x v="1"/>
    <s v="Suburban Drives LLC Ltd Group"/>
    <x v="1"/>
    <n v="14502"/>
    <x v="511"/>
    <x v="0"/>
    <x v="7"/>
    <x v="1"/>
  </r>
  <r>
    <d v="2020-11-06T00:00:00"/>
    <x v="2"/>
    <x v="3"/>
    <x v="3"/>
    <s v="National Industries Co Ltd Group"/>
    <x v="7"/>
    <n v="7365"/>
    <x v="331"/>
    <x v="1"/>
    <x v="0"/>
    <x v="1"/>
  </r>
  <r>
    <d v="2020-11-08T00:00:00"/>
    <x v="2"/>
    <x v="3"/>
    <x v="2"/>
    <s v="North Systems LLC Ltd Group"/>
    <x v="4"/>
    <n v="1703"/>
    <x v="512"/>
    <x v="0"/>
    <x v="5"/>
    <x v="1"/>
  </r>
  <r>
    <d v="2020-11-09T00:00:00"/>
    <x v="2"/>
    <x v="3"/>
    <x v="2"/>
    <s v="Suburban Drives Inc"/>
    <x v="7"/>
    <n v="1216"/>
    <x v="513"/>
    <x v="1"/>
    <x v="8"/>
    <x v="2"/>
  </r>
  <r>
    <d v="2020-11-10T00:00:00"/>
    <x v="2"/>
    <x v="3"/>
    <x v="1"/>
    <s v="National Systems Inc Ltd Group"/>
    <x v="2"/>
    <n v="1535"/>
    <x v="514"/>
    <x v="1"/>
    <x v="1"/>
    <x v="1"/>
  </r>
  <r>
    <d v="2020-11-11T00:00:00"/>
    <x v="2"/>
    <x v="3"/>
    <x v="2"/>
    <s v="Special Electrics Co Ltd Group"/>
    <x v="4"/>
    <n v="1478"/>
    <x v="515"/>
    <x v="0"/>
    <x v="2"/>
    <x v="0"/>
  </r>
  <r>
    <d v="2020-11-12T00:00:00"/>
    <x v="2"/>
    <x v="3"/>
    <x v="1"/>
    <s v="Metro Machines Inc Ltd Group"/>
    <x v="0"/>
    <n v="4581"/>
    <x v="516"/>
    <x v="0"/>
    <x v="9"/>
    <x v="0"/>
  </r>
  <r>
    <d v="2020-11-12T00:00:00"/>
    <x v="2"/>
    <x v="3"/>
    <x v="3"/>
    <s v="Global Equip Group"/>
    <x v="2"/>
    <n v="7749"/>
    <x v="517"/>
    <x v="1"/>
    <x v="3"/>
    <x v="1"/>
  </r>
  <r>
    <d v="2020-11-13T00:00:00"/>
    <x v="2"/>
    <x v="3"/>
    <x v="1"/>
    <s v="West Drives Ltd Ltd Group"/>
    <x v="1"/>
    <n v="11666"/>
    <x v="518"/>
    <x v="1"/>
    <x v="1"/>
    <x v="3"/>
  </r>
  <r>
    <d v="2020-11-13T00:00:00"/>
    <x v="2"/>
    <x v="3"/>
    <x v="2"/>
    <s v="South Systems Ltd Ltd Group"/>
    <x v="7"/>
    <n v="1712"/>
    <x v="519"/>
    <x v="0"/>
    <x v="5"/>
    <x v="2"/>
  </r>
  <r>
    <d v="2020-11-14T00:00:00"/>
    <x v="2"/>
    <x v="3"/>
    <x v="4"/>
    <s v="Metro Engineering Inc Ltd Group"/>
    <x v="4"/>
    <n v="3899"/>
    <x v="520"/>
    <x v="0"/>
    <x v="5"/>
    <x v="1"/>
  </r>
  <r>
    <d v="2020-11-14T00:00:00"/>
    <x v="2"/>
    <x v="3"/>
    <x v="2"/>
    <s v="Central Engineering LLC Ltd Group"/>
    <x v="3"/>
    <n v="8056"/>
    <x v="521"/>
    <x v="0"/>
    <x v="6"/>
    <x v="2"/>
  </r>
  <r>
    <d v="2020-11-14T00:00:00"/>
    <x v="2"/>
    <x v="3"/>
    <x v="0"/>
    <s v="Central Equip Corp"/>
    <x v="1"/>
    <n v="9489"/>
    <x v="522"/>
    <x v="1"/>
    <x v="5"/>
    <x v="0"/>
  </r>
  <r>
    <d v="2020-11-15T00:00:00"/>
    <x v="2"/>
    <x v="3"/>
    <x v="3"/>
    <s v="Central Machines LLC Ltd Group"/>
    <x v="4"/>
    <n v="9025"/>
    <x v="523"/>
    <x v="0"/>
    <x v="2"/>
    <x v="2"/>
  </r>
  <r>
    <d v="2020-11-16T00:00:00"/>
    <x v="2"/>
    <x v="3"/>
    <x v="4"/>
    <s v="Metro Machines LLC"/>
    <x v="2"/>
    <n v="4774"/>
    <x v="524"/>
    <x v="1"/>
    <x v="1"/>
    <x v="2"/>
  </r>
  <r>
    <d v="2020-11-24T00:00:00"/>
    <x v="2"/>
    <x v="3"/>
    <x v="0"/>
    <s v="Suburban Systems Ltd Ltd Group"/>
    <x v="6"/>
    <n v="9932"/>
    <x v="525"/>
    <x v="0"/>
    <x v="0"/>
    <x v="3"/>
  </r>
  <r>
    <d v="2020-11-24T00:00:00"/>
    <x v="2"/>
    <x v="3"/>
    <x v="0"/>
    <s v="Central Tech Corp"/>
    <x v="0"/>
    <n v="4406"/>
    <x v="526"/>
    <x v="0"/>
    <x v="2"/>
    <x v="1"/>
  </r>
  <r>
    <d v="2020-11-26T00:00:00"/>
    <x v="2"/>
    <x v="3"/>
    <x v="0"/>
    <s v="West Drives Group Ltd Group"/>
    <x v="3"/>
    <n v="6300"/>
    <x v="527"/>
    <x v="0"/>
    <x v="5"/>
    <x v="1"/>
  </r>
  <r>
    <d v="2020-12-05T00:00:00"/>
    <x v="2"/>
    <x v="3"/>
    <x v="2"/>
    <s v="National Systems Ltd"/>
    <x v="5"/>
    <n v="2408"/>
    <x v="528"/>
    <x v="1"/>
    <x v="7"/>
    <x v="1"/>
  </r>
  <r>
    <d v="2020-12-06T00:00:00"/>
    <x v="2"/>
    <x v="3"/>
    <x v="0"/>
    <s v="National Drives Corp Ltd Group"/>
    <x v="0"/>
    <n v="9200"/>
    <x v="529"/>
    <x v="1"/>
    <x v="6"/>
    <x v="1"/>
  </r>
  <r>
    <d v="2020-12-07T00:00:00"/>
    <x v="2"/>
    <x v="3"/>
    <x v="4"/>
    <s v="Central Drives Group Ltd Group"/>
    <x v="3"/>
    <n v="10539"/>
    <x v="530"/>
    <x v="0"/>
    <x v="5"/>
    <x v="2"/>
  </r>
  <r>
    <d v="2020-12-07T00:00:00"/>
    <x v="2"/>
    <x v="3"/>
    <x v="1"/>
    <s v="Drives Group Ltd Group"/>
    <x v="4"/>
    <n v="9872"/>
    <x v="531"/>
    <x v="0"/>
    <x v="1"/>
    <x v="3"/>
  </r>
  <r>
    <d v="2020-12-07T00:00:00"/>
    <x v="2"/>
    <x v="3"/>
    <x v="0"/>
    <s v="Metro Machines LLC Ltd Group"/>
    <x v="2"/>
    <n v="1893"/>
    <x v="532"/>
    <x v="0"/>
    <x v="8"/>
    <x v="0"/>
  </r>
  <r>
    <d v="2020-12-08T00:00:00"/>
    <x v="2"/>
    <x v="3"/>
    <x v="0"/>
    <s v="Metro Drives Group"/>
    <x v="4"/>
    <n v="3039"/>
    <x v="533"/>
    <x v="0"/>
    <x v="1"/>
    <x v="0"/>
  </r>
  <r>
    <d v="2020-12-11T00:00:00"/>
    <x v="2"/>
    <x v="3"/>
    <x v="2"/>
    <s v="National Tech Group"/>
    <x v="8"/>
    <n v="10415"/>
    <x v="534"/>
    <x v="0"/>
    <x v="7"/>
    <x v="1"/>
  </r>
  <r>
    <d v="2020-12-12T00:00:00"/>
    <x v="2"/>
    <x v="3"/>
    <x v="0"/>
    <s v="South Systems Co Ltd Group"/>
    <x v="8"/>
    <n v="7037"/>
    <x v="535"/>
    <x v="0"/>
    <x v="0"/>
    <x v="0"/>
  </r>
  <r>
    <d v="2020-12-15T00:00:00"/>
    <x v="2"/>
    <x v="3"/>
    <x v="1"/>
    <s v="Suburban Drives Corp Ltd Group"/>
    <x v="6"/>
    <n v="3334"/>
    <x v="536"/>
    <x v="0"/>
    <x v="0"/>
    <x v="1"/>
  </r>
  <r>
    <d v="2020-12-18T00:00:00"/>
    <x v="2"/>
    <x v="3"/>
    <x v="1"/>
    <s v="Metro Industries LLC"/>
    <x v="1"/>
    <n v="8477"/>
    <x v="537"/>
    <x v="0"/>
    <x v="0"/>
    <x v="1"/>
  </r>
  <r>
    <d v="2020-12-22T00:00:00"/>
    <x v="2"/>
    <x v="3"/>
    <x v="1"/>
    <s v="South Machines Group"/>
    <x v="2"/>
    <n v="2196"/>
    <x v="538"/>
    <x v="0"/>
    <x v="9"/>
    <x v="1"/>
  </r>
  <r>
    <d v="2020-12-22T00:00:00"/>
    <x v="2"/>
    <x v="3"/>
    <x v="0"/>
    <s v="Suburban Tech Ltd Ltd Group"/>
    <x v="0"/>
    <n v="9245"/>
    <x v="539"/>
    <x v="0"/>
    <x v="1"/>
    <x v="1"/>
  </r>
  <r>
    <d v="2020-12-28T00:00:00"/>
    <x v="2"/>
    <x v="3"/>
    <x v="3"/>
    <s v="Global Engineering Inc Ltd Group"/>
    <x v="1"/>
    <n v="7672"/>
    <x v="540"/>
    <x v="0"/>
    <x v="1"/>
    <x v="0"/>
  </r>
  <r>
    <d v="2020-12-28T00:00:00"/>
    <x v="2"/>
    <x v="3"/>
    <x v="2"/>
    <s v="West Systems Inc Ltd Group"/>
    <x v="7"/>
    <n v="11592"/>
    <x v="541"/>
    <x v="0"/>
    <x v="5"/>
    <x v="2"/>
  </r>
  <r>
    <d v="2021-01-03T00:00:00"/>
    <x v="3"/>
    <x v="0"/>
    <x v="0"/>
    <s v="Suburban Industries Corp Ltd Group"/>
    <x v="3"/>
    <n v="12659"/>
    <x v="542"/>
    <x v="0"/>
    <x v="1"/>
    <x v="1"/>
  </r>
  <r>
    <d v="2021-01-04T00:00:00"/>
    <x v="3"/>
    <x v="0"/>
    <x v="4"/>
    <s v="National Equip Co Ltd Group"/>
    <x v="6"/>
    <n v="833"/>
    <x v="543"/>
    <x v="0"/>
    <x v="1"/>
    <x v="1"/>
  </r>
  <r>
    <d v="2021-01-06T00:00:00"/>
    <x v="3"/>
    <x v="0"/>
    <x v="4"/>
    <s v="East Industries Corp Ltd Group"/>
    <x v="7"/>
    <n v="9286"/>
    <x v="544"/>
    <x v="0"/>
    <x v="1"/>
    <x v="3"/>
  </r>
  <r>
    <d v="2021-01-08T00:00:00"/>
    <x v="3"/>
    <x v="0"/>
    <x v="1"/>
    <s v="National Electrics Co Ltd Group"/>
    <x v="0"/>
    <n v="3051"/>
    <x v="545"/>
    <x v="0"/>
    <x v="7"/>
    <x v="2"/>
  </r>
  <r>
    <d v="2021-01-10T00:00:00"/>
    <x v="3"/>
    <x v="0"/>
    <x v="4"/>
    <s v="National Machines LLC"/>
    <x v="3"/>
    <n v="2959"/>
    <x v="546"/>
    <x v="0"/>
    <x v="7"/>
    <x v="0"/>
  </r>
  <r>
    <d v="2021-01-13T00:00:00"/>
    <x v="3"/>
    <x v="0"/>
    <x v="3"/>
    <s v="Global Industries Ltd Ltd Group"/>
    <x v="7"/>
    <n v="1660"/>
    <x v="547"/>
    <x v="0"/>
    <x v="9"/>
    <x v="3"/>
  </r>
  <r>
    <d v="2021-01-14T00:00:00"/>
    <x v="3"/>
    <x v="0"/>
    <x v="3"/>
    <s v="South Motors Group Ltd Group"/>
    <x v="7"/>
    <n v="3012"/>
    <x v="548"/>
    <x v="1"/>
    <x v="3"/>
    <x v="0"/>
  </r>
  <r>
    <d v="2021-01-16T00:00:00"/>
    <x v="3"/>
    <x v="0"/>
    <x v="0"/>
    <s v="Metro Systems Group"/>
    <x v="7"/>
    <n v="4686"/>
    <x v="549"/>
    <x v="0"/>
    <x v="0"/>
    <x v="0"/>
  </r>
  <r>
    <d v="2021-01-17T00:00:00"/>
    <x v="3"/>
    <x v="0"/>
    <x v="1"/>
    <s v="Global Tech Ltd"/>
    <x v="4"/>
    <n v="780"/>
    <x v="55"/>
    <x v="1"/>
    <x v="5"/>
    <x v="0"/>
  </r>
  <r>
    <d v="2021-01-18T00:00:00"/>
    <x v="3"/>
    <x v="0"/>
    <x v="1"/>
    <s v="South Tech Ltd"/>
    <x v="0"/>
    <n v="5455"/>
    <x v="550"/>
    <x v="0"/>
    <x v="5"/>
    <x v="1"/>
  </r>
  <r>
    <d v="2021-01-18T00:00:00"/>
    <x v="3"/>
    <x v="0"/>
    <x v="4"/>
    <s v="Engineering Ltd Ltd Group"/>
    <x v="3"/>
    <n v="12157"/>
    <x v="551"/>
    <x v="0"/>
    <x v="7"/>
    <x v="1"/>
  </r>
  <r>
    <d v="2021-01-24T00:00:00"/>
    <x v="3"/>
    <x v="0"/>
    <x v="0"/>
    <s v="Suburban Engineering Ltd"/>
    <x v="6"/>
    <n v="4521"/>
    <x v="552"/>
    <x v="0"/>
    <x v="0"/>
    <x v="0"/>
  </r>
  <r>
    <d v="2021-01-28T00:00:00"/>
    <x v="3"/>
    <x v="0"/>
    <x v="0"/>
    <s v="National Tech Ltd Ltd Group"/>
    <x v="4"/>
    <n v="1465"/>
    <x v="553"/>
    <x v="0"/>
    <x v="2"/>
    <x v="1"/>
  </r>
  <r>
    <d v="2021-02-04T00:00:00"/>
    <x v="3"/>
    <x v="0"/>
    <x v="3"/>
    <s v="Central Systems Ltd"/>
    <x v="3"/>
    <n v="12102"/>
    <x v="554"/>
    <x v="1"/>
    <x v="9"/>
    <x v="0"/>
  </r>
  <r>
    <d v="2021-02-05T00:00:00"/>
    <x v="3"/>
    <x v="0"/>
    <x v="1"/>
    <s v="Suburban Electrics Corp Ltd Group"/>
    <x v="8"/>
    <n v="13272"/>
    <x v="555"/>
    <x v="1"/>
    <x v="3"/>
    <x v="2"/>
  </r>
  <r>
    <d v="2021-02-05T00:00:00"/>
    <x v="3"/>
    <x v="0"/>
    <x v="0"/>
    <s v="National Machines Ltd Ltd Group"/>
    <x v="3"/>
    <n v="8210"/>
    <x v="556"/>
    <x v="1"/>
    <x v="8"/>
    <x v="0"/>
  </r>
  <r>
    <d v="2021-02-06T00:00:00"/>
    <x v="3"/>
    <x v="0"/>
    <x v="2"/>
    <s v="North Engineering Ltd Ltd Group"/>
    <x v="0"/>
    <n v="575"/>
    <x v="557"/>
    <x v="0"/>
    <x v="9"/>
    <x v="2"/>
  </r>
  <r>
    <d v="2021-02-07T00:00:00"/>
    <x v="3"/>
    <x v="0"/>
    <x v="1"/>
    <s v="West Machines Corp Ltd Group"/>
    <x v="6"/>
    <n v="4700"/>
    <x v="558"/>
    <x v="0"/>
    <x v="7"/>
    <x v="2"/>
  </r>
  <r>
    <d v="2021-02-07T00:00:00"/>
    <x v="3"/>
    <x v="0"/>
    <x v="3"/>
    <s v="Metro Systems Ltd Ltd Group"/>
    <x v="5"/>
    <n v="5735"/>
    <x v="559"/>
    <x v="0"/>
    <x v="6"/>
    <x v="1"/>
  </r>
  <r>
    <d v="2021-02-08T00:00:00"/>
    <x v="3"/>
    <x v="0"/>
    <x v="3"/>
    <s v="South Electrics Corp Ltd Group"/>
    <x v="1"/>
    <n v="708"/>
    <x v="393"/>
    <x v="1"/>
    <x v="4"/>
    <x v="1"/>
  </r>
  <r>
    <d v="2021-02-10T00:00:00"/>
    <x v="3"/>
    <x v="0"/>
    <x v="1"/>
    <s v="Special Central Drives Group Ltd Group"/>
    <x v="3"/>
    <n v="13026"/>
    <x v="560"/>
    <x v="0"/>
    <x v="5"/>
    <x v="1"/>
  </r>
  <r>
    <d v="2021-02-12T00:00:00"/>
    <x v="3"/>
    <x v="0"/>
    <x v="1"/>
    <s v="East Equip Corp Ltd Group"/>
    <x v="7"/>
    <n v="8983"/>
    <x v="561"/>
    <x v="1"/>
    <x v="4"/>
    <x v="2"/>
  </r>
  <r>
    <d v="2021-02-13T00:00:00"/>
    <x v="3"/>
    <x v="0"/>
    <x v="0"/>
    <s v="West Engineering Inc"/>
    <x v="2"/>
    <n v="9380"/>
    <x v="562"/>
    <x v="0"/>
    <x v="9"/>
    <x v="3"/>
  </r>
  <r>
    <d v="2021-02-14T00:00:00"/>
    <x v="3"/>
    <x v="0"/>
    <x v="1"/>
    <s v="South Tech Ltd Ltd Group"/>
    <x v="0"/>
    <n v="6586"/>
    <x v="563"/>
    <x v="0"/>
    <x v="0"/>
    <x v="0"/>
  </r>
  <r>
    <d v="2021-02-15T00:00:00"/>
    <x v="3"/>
    <x v="0"/>
    <x v="1"/>
    <s v="North Machines Corp"/>
    <x v="4"/>
    <n v="2418"/>
    <x v="279"/>
    <x v="0"/>
    <x v="1"/>
    <x v="1"/>
  </r>
  <r>
    <d v="2021-02-15T00:00:00"/>
    <x v="3"/>
    <x v="0"/>
    <x v="3"/>
    <s v="Global Tech Corp"/>
    <x v="1"/>
    <n v="8701"/>
    <x v="391"/>
    <x v="0"/>
    <x v="8"/>
    <x v="1"/>
  </r>
  <r>
    <d v="2021-02-21T00:00:00"/>
    <x v="3"/>
    <x v="0"/>
    <x v="1"/>
    <s v="Equip LLC"/>
    <x v="4"/>
    <n v="7130"/>
    <x v="564"/>
    <x v="1"/>
    <x v="6"/>
    <x v="2"/>
  </r>
  <r>
    <d v="2021-02-23T00:00:00"/>
    <x v="3"/>
    <x v="0"/>
    <x v="0"/>
    <s v="East Drives Ltd Ltd Group"/>
    <x v="3"/>
    <n v="7908"/>
    <x v="565"/>
    <x v="0"/>
    <x v="3"/>
    <x v="0"/>
  </r>
  <r>
    <d v="2021-02-23T00:00:00"/>
    <x v="3"/>
    <x v="0"/>
    <x v="1"/>
    <s v="Metro Engineering LLC"/>
    <x v="7"/>
    <n v="9970"/>
    <x v="566"/>
    <x v="0"/>
    <x v="8"/>
    <x v="1"/>
  </r>
  <r>
    <d v="2021-02-23T00:00:00"/>
    <x v="3"/>
    <x v="0"/>
    <x v="4"/>
    <s v="Equip Co"/>
    <x v="0"/>
    <n v="12768"/>
    <x v="567"/>
    <x v="0"/>
    <x v="3"/>
    <x v="1"/>
  </r>
  <r>
    <d v="2021-02-24T00:00:00"/>
    <x v="3"/>
    <x v="0"/>
    <x v="2"/>
    <s v="South Drives Inc"/>
    <x v="3"/>
    <n v="13951"/>
    <x v="443"/>
    <x v="0"/>
    <x v="8"/>
    <x v="3"/>
  </r>
  <r>
    <d v="2021-02-25T00:00:00"/>
    <x v="3"/>
    <x v="0"/>
    <x v="1"/>
    <s v="North Electrics Inc Ltd Group"/>
    <x v="8"/>
    <n v="10242"/>
    <x v="18"/>
    <x v="1"/>
    <x v="5"/>
    <x v="3"/>
  </r>
  <r>
    <d v="2021-02-26T00:00:00"/>
    <x v="3"/>
    <x v="0"/>
    <x v="1"/>
    <s v="West Tech Corp Ltd Group"/>
    <x v="7"/>
    <n v="10818"/>
    <x v="568"/>
    <x v="1"/>
    <x v="5"/>
    <x v="3"/>
  </r>
  <r>
    <d v="2021-03-02T00:00:00"/>
    <x v="3"/>
    <x v="0"/>
    <x v="2"/>
    <s v="Global Motors LLC Ltd Group"/>
    <x v="3"/>
    <n v="1037"/>
    <x v="49"/>
    <x v="0"/>
    <x v="0"/>
    <x v="2"/>
  </r>
  <r>
    <d v="2021-03-04T00:00:00"/>
    <x v="3"/>
    <x v="0"/>
    <x v="0"/>
    <s v="Global Systems Group"/>
    <x v="4"/>
    <n v="10485"/>
    <x v="569"/>
    <x v="1"/>
    <x v="0"/>
    <x v="2"/>
  </r>
  <r>
    <d v="2021-03-04T00:00:00"/>
    <x v="3"/>
    <x v="0"/>
    <x v="3"/>
    <s v="South Industries Corp Ltd Group"/>
    <x v="2"/>
    <n v="8900"/>
    <x v="570"/>
    <x v="0"/>
    <x v="3"/>
    <x v="2"/>
  </r>
  <r>
    <d v="2021-03-07T00:00:00"/>
    <x v="3"/>
    <x v="0"/>
    <x v="4"/>
    <s v="Global Equip LLC"/>
    <x v="4"/>
    <n v="8257"/>
    <x v="571"/>
    <x v="0"/>
    <x v="5"/>
    <x v="2"/>
  </r>
  <r>
    <d v="2021-03-09T00:00:00"/>
    <x v="3"/>
    <x v="0"/>
    <x v="0"/>
    <s v="Global Systems Inc"/>
    <x v="0"/>
    <n v="10514"/>
    <x v="572"/>
    <x v="0"/>
    <x v="7"/>
    <x v="3"/>
  </r>
  <r>
    <d v="2021-03-09T00:00:00"/>
    <x v="3"/>
    <x v="0"/>
    <x v="3"/>
    <s v="East Tech Ltd"/>
    <x v="4"/>
    <n v="14490"/>
    <x v="573"/>
    <x v="0"/>
    <x v="5"/>
    <x v="2"/>
  </r>
  <r>
    <d v="2021-03-09T00:00:00"/>
    <x v="3"/>
    <x v="0"/>
    <x v="1"/>
    <s v="North Systems Ltd"/>
    <x v="1"/>
    <n v="1462"/>
    <x v="574"/>
    <x v="0"/>
    <x v="5"/>
    <x v="2"/>
  </r>
  <r>
    <d v="2021-03-10T00:00:00"/>
    <x v="3"/>
    <x v="0"/>
    <x v="3"/>
    <s v="Suburban Electrics Corp"/>
    <x v="8"/>
    <n v="1949"/>
    <x v="546"/>
    <x v="0"/>
    <x v="0"/>
    <x v="2"/>
  </r>
  <r>
    <d v="2021-03-12T00:00:00"/>
    <x v="3"/>
    <x v="0"/>
    <x v="0"/>
    <s v="National Motors Group Ltd Group"/>
    <x v="4"/>
    <n v="2924"/>
    <x v="575"/>
    <x v="0"/>
    <x v="1"/>
    <x v="2"/>
  </r>
  <r>
    <d v="2021-03-15T00:00:00"/>
    <x v="3"/>
    <x v="0"/>
    <x v="4"/>
    <s v="East Drives LLC Ltd Group"/>
    <x v="4"/>
    <n v="12176"/>
    <x v="576"/>
    <x v="0"/>
    <x v="1"/>
    <x v="2"/>
  </r>
  <r>
    <d v="2021-03-21T00:00:00"/>
    <x v="3"/>
    <x v="0"/>
    <x v="0"/>
    <s v="Metro Industries Ltd"/>
    <x v="3"/>
    <n v="14830"/>
    <x v="577"/>
    <x v="1"/>
    <x v="1"/>
    <x v="2"/>
  </r>
  <r>
    <d v="2021-03-25T00:00:00"/>
    <x v="3"/>
    <x v="0"/>
    <x v="2"/>
    <s v="South Electrics Co Ltd Group"/>
    <x v="0"/>
    <n v="7755"/>
    <x v="578"/>
    <x v="1"/>
    <x v="2"/>
    <x v="2"/>
  </r>
  <r>
    <d v="2021-03-27T00:00:00"/>
    <x v="3"/>
    <x v="0"/>
    <x v="0"/>
    <s v="North Machines LLC Ltd Group"/>
    <x v="0"/>
    <n v="3633"/>
    <x v="292"/>
    <x v="0"/>
    <x v="9"/>
    <x v="0"/>
  </r>
  <r>
    <d v="2021-04-02T00:00:00"/>
    <x v="3"/>
    <x v="1"/>
    <x v="0"/>
    <s v="North Machines Co Ltd Group"/>
    <x v="2"/>
    <n v="2799"/>
    <x v="579"/>
    <x v="1"/>
    <x v="0"/>
    <x v="1"/>
  </r>
  <r>
    <d v="2021-04-05T00:00:00"/>
    <x v="3"/>
    <x v="1"/>
    <x v="3"/>
    <s v="Global Equip LLC Ltd Group"/>
    <x v="4"/>
    <n v="12603"/>
    <x v="580"/>
    <x v="0"/>
    <x v="5"/>
    <x v="1"/>
  </r>
  <r>
    <d v="2021-04-06T00:00:00"/>
    <x v="3"/>
    <x v="1"/>
    <x v="2"/>
    <s v="National Drives Corp"/>
    <x v="0"/>
    <n v="2613"/>
    <x v="581"/>
    <x v="0"/>
    <x v="8"/>
    <x v="2"/>
  </r>
  <r>
    <d v="2021-04-06T00:00:00"/>
    <x v="3"/>
    <x v="1"/>
    <x v="3"/>
    <s v="Central Machines Corp"/>
    <x v="3"/>
    <n v="3581"/>
    <x v="582"/>
    <x v="1"/>
    <x v="0"/>
    <x v="1"/>
  </r>
  <r>
    <d v="2021-04-08T00:00:00"/>
    <x v="3"/>
    <x v="1"/>
    <x v="4"/>
    <s v="Suburban Electrics Co Ltd Group"/>
    <x v="3"/>
    <n v="10623"/>
    <x v="583"/>
    <x v="1"/>
    <x v="1"/>
    <x v="1"/>
  </r>
  <r>
    <d v="2021-04-14T00:00:00"/>
    <x v="3"/>
    <x v="1"/>
    <x v="2"/>
    <s v="Metro Engineering Ltd Ltd Group"/>
    <x v="2"/>
    <n v="6966"/>
    <x v="322"/>
    <x v="0"/>
    <x v="5"/>
    <x v="1"/>
  </r>
  <r>
    <d v="2021-04-15T00:00:00"/>
    <x v="3"/>
    <x v="1"/>
    <x v="4"/>
    <s v="West Industries Inc"/>
    <x v="6"/>
    <n v="6170"/>
    <x v="584"/>
    <x v="0"/>
    <x v="5"/>
    <x v="3"/>
  </r>
  <r>
    <d v="2021-04-16T00:00:00"/>
    <x v="3"/>
    <x v="1"/>
    <x v="2"/>
    <s v="Drives Group"/>
    <x v="4"/>
    <n v="7444"/>
    <x v="585"/>
    <x v="0"/>
    <x v="4"/>
    <x v="0"/>
  </r>
  <r>
    <d v="2021-04-21T00:00:00"/>
    <x v="3"/>
    <x v="1"/>
    <x v="4"/>
    <s v="South Equip Ltd"/>
    <x v="3"/>
    <n v="13751"/>
    <x v="586"/>
    <x v="0"/>
    <x v="5"/>
    <x v="2"/>
  </r>
  <r>
    <d v="2021-04-23T00:00:00"/>
    <x v="3"/>
    <x v="1"/>
    <x v="4"/>
    <s v="North Industries Co Ltd Group"/>
    <x v="6"/>
    <n v="13812"/>
    <x v="587"/>
    <x v="0"/>
    <x v="6"/>
    <x v="1"/>
  </r>
  <r>
    <d v="2021-04-25T00:00:00"/>
    <x v="3"/>
    <x v="1"/>
    <x v="4"/>
    <s v="East Engineering Corp"/>
    <x v="0"/>
    <n v="10199"/>
    <x v="588"/>
    <x v="1"/>
    <x v="2"/>
    <x v="3"/>
  </r>
  <r>
    <d v="2021-04-28T00:00:00"/>
    <x v="3"/>
    <x v="1"/>
    <x v="3"/>
    <s v="Central Systems Co"/>
    <x v="3"/>
    <n v="1739"/>
    <x v="589"/>
    <x v="0"/>
    <x v="5"/>
    <x v="0"/>
  </r>
  <r>
    <d v="2021-04-28T00:00:00"/>
    <x v="3"/>
    <x v="1"/>
    <x v="1"/>
    <s v="South Tech Co Ltd Group"/>
    <x v="7"/>
    <n v="3627"/>
    <x v="590"/>
    <x v="1"/>
    <x v="0"/>
    <x v="0"/>
  </r>
  <r>
    <d v="2021-05-01T00:00:00"/>
    <x v="3"/>
    <x v="1"/>
    <x v="3"/>
    <s v="West Motors Inc Ltd Group"/>
    <x v="0"/>
    <n v="11719"/>
    <x v="591"/>
    <x v="0"/>
    <x v="7"/>
    <x v="1"/>
  </r>
  <r>
    <d v="2021-05-01T00:00:00"/>
    <x v="3"/>
    <x v="1"/>
    <x v="3"/>
    <s v="Global Drives LLC"/>
    <x v="4"/>
    <n v="2457"/>
    <x v="592"/>
    <x v="0"/>
    <x v="1"/>
    <x v="3"/>
  </r>
  <r>
    <d v="2021-05-04T00:00:00"/>
    <x v="3"/>
    <x v="1"/>
    <x v="1"/>
    <s v="Global Drives Ltd Ltd Group"/>
    <x v="6"/>
    <n v="9014"/>
    <x v="593"/>
    <x v="0"/>
    <x v="2"/>
    <x v="2"/>
  </r>
  <r>
    <d v="2021-05-04T00:00:00"/>
    <x v="3"/>
    <x v="1"/>
    <x v="1"/>
    <s v="Suburban Industries Ltd Ltd Group"/>
    <x v="3"/>
    <n v="11853"/>
    <x v="594"/>
    <x v="0"/>
    <x v="3"/>
    <x v="0"/>
  </r>
  <r>
    <d v="2021-05-05T00:00:00"/>
    <x v="3"/>
    <x v="1"/>
    <x v="3"/>
    <s v="West Equip Ltd Ltd Group"/>
    <x v="0"/>
    <n v="10273"/>
    <x v="595"/>
    <x v="0"/>
    <x v="2"/>
    <x v="1"/>
  </r>
  <r>
    <d v="2021-05-06T00:00:00"/>
    <x v="3"/>
    <x v="1"/>
    <x v="2"/>
    <s v="National Systems Corp Ltd Group"/>
    <x v="1"/>
    <n v="7742"/>
    <x v="596"/>
    <x v="0"/>
    <x v="9"/>
    <x v="0"/>
  </r>
  <r>
    <d v="2021-05-08T00:00:00"/>
    <x v="3"/>
    <x v="1"/>
    <x v="0"/>
    <s v="Global Drives Corp"/>
    <x v="6"/>
    <n v="7121"/>
    <x v="597"/>
    <x v="0"/>
    <x v="3"/>
    <x v="1"/>
  </r>
  <r>
    <d v="2021-05-12T00:00:00"/>
    <x v="3"/>
    <x v="1"/>
    <x v="2"/>
    <s v="Electrics Inc Ltd Group"/>
    <x v="0"/>
    <n v="6133"/>
    <x v="432"/>
    <x v="1"/>
    <x v="6"/>
    <x v="3"/>
  </r>
  <r>
    <d v="2021-05-12T00:00:00"/>
    <x v="3"/>
    <x v="1"/>
    <x v="2"/>
    <s v="West Tech Co"/>
    <x v="4"/>
    <n v="10061"/>
    <x v="598"/>
    <x v="0"/>
    <x v="3"/>
    <x v="2"/>
  </r>
  <r>
    <d v="2021-05-14T00:00:00"/>
    <x v="3"/>
    <x v="1"/>
    <x v="4"/>
    <s v="Metro Electrics Ltd Ltd Group"/>
    <x v="1"/>
    <n v="8230"/>
    <x v="151"/>
    <x v="1"/>
    <x v="6"/>
    <x v="1"/>
  </r>
  <r>
    <d v="2021-05-15T00:00:00"/>
    <x v="3"/>
    <x v="1"/>
    <x v="0"/>
    <s v="National Engineering Inc"/>
    <x v="0"/>
    <n v="8774"/>
    <x v="599"/>
    <x v="0"/>
    <x v="3"/>
    <x v="1"/>
  </r>
  <r>
    <d v="2021-05-15T00:00:00"/>
    <x v="3"/>
    <x v="1"/>
    <x v="0"/>
    <s v="National Tech LLC Ltd Group"/>
    <x v="0"/>
    <n v="7978"/>
    <x v="600"/>
    <x v="0"/>
    <x v="1"/>
    <x v="3"/>
  </r>
  <r>
    <d v="2021-05-16T00:00:00"/>
    <x v="3"/>
    <x v="1"/>
    <x v="3"/>
    <s v="Central Motors Corp Ltd Group"/>
    <x v="3"/>
    <n v="8628"/>
    <x v="601"/>
    <x v="0"/>
    <x v="2"/>
    <x v="0"/>
  </r>
  <r>
    <d v="2021-05-19T00:00:00"/>
    <x v="3"/>
    <x v="1"/>
    <x v="3"/>
    <s v="Machines Corp"/>
    <x v="3"/>
    <n v="14931"/>
    <x v="602"/>
    <x v="0"/>
    <x v="1"/>
    <x v="1"/>
  </r>
  <r>
    <d v="2021-05-20T00:00:00"/>
    <x v="3"/>
    <x v="1"/>
    <x v="4"/>
    <s v="South Motors LLC"/>
    <x v="4"/>
    <n v="14382"/>
    <x v="603"/>
    <x v="0"/>
    <x v="0"/>
    <x v="1"/>
  </r>
  <r>
    <d v="2021-05-20T00:00:00"/>
    <x v="3"/>
    <x v="1"/>
    <x v="2"/>
    <s v="National Machines Ltd"/>
    <x v="3"/>
    <n v="7995"/>
    <x v="604"/>
    <x v="0"/>
    <x v="5"/>
    <x v="1"/>
  </r>
  <r>
    <d v="2021-05-23T00:00:00"/>
    <x v="3"/>
    <x v="1"/>
    <x v="0"/>
    <s v="National Machines LLC Ltd Group"/>
    <x v="3"/>
    <n v="913"/>
    <x v="388"/>
    <x v="1"/>
    <x v="0"/>
    <x v="3"/>
  </r>
  <r>
    <d v="2021-05-23T00:00:00"/>
    <x v="3"/>
    <x v="1"/>
    <x v="0"/>
    <s v="West Tech Inc"/>
    <x v="4"/>
    <n v="4458"/>
    <x v="605"/>
    <x v="1"/>
    <x v="5"/>
    <x v="1"/>
  </r>
  <r>
    <d v="2021-06-01T00:00:00"/>
    <x v="3"/>
    <x v="1"/>
    <x v="4"/>
    <s v="East Electrics Group"/>
    <x v="0"/>
    <n v="6193"/>
    <x v="606"/>
    <x v="0"/>
    <x v="1"/>
    <x v="2"/>
  </r>
  <r>
    <d v="2021-06-01T00:00:00"/>
    <x v="3"/>
    <x v="1"/>
    <x v="0"/>
    <s v="National Tech Co Ltd Group"/>
    <x v="0"/>
    <n v="10245"/>
    <x v="607"/>
    <x v="0"/>
    <x v="5"/>
    <x v="2"/>
  </r>
  <r>
    <d v="2021-06-02T00:00:00"/>
    <x v="3"/>
    <x v="1"/>
    <x v="2"/>
    <s v="West Motors LLC Ltd Group"/>
    <x v="7"/>
    <n v="3076"/>
    <x v="608"/>
    <x v="1"/>
    <x v="0"/>
    <x v="0"/>
  </r>
  <r>
    <d v="2021-06-03T00:00:00"/>
    <x v="3"/>
    <x v="1"/>
    <x v="4"/>
    <s v="Suburban Industries Group"/>
    <x v="4"/>
    <n v="9739"/>
    <x v="609"/>
    <x v="1"/>
    <x v="0"/>
    <x v="3"/>
  </r>
  <r>
    <d v="2021-06-03T00:00:00"/>
    <x v="3"/>
    <x v="1"/>
    <x v="0"/>
    <s v="National Industries LLC"/>
    <x v="0"/>
    <n v="10737"/>
    <x v="610"/>
    <x v="0"/>
    <x v="2"/>
    <x v="1"/>
  </r>
  <r>
    <d v="2021-06-05T00:00:00"/>
    <x v="3"/>
    <x v="1"/>
    <x v="2"/>
    <s v="Central Systems Inc"/>
    <x v="4"/>
    <n v="1738"/>
    <x v="611"/>
    <x v="1"/>
    <x v="3"/>
    <x v="2"/>
  </r>
  <r>
    <d v="2021-06-05T00:00:00"/>
    <x v="3"/>
    <x v="1"/>
    <x v="4"/>
    <s v="Special Machines Ltd Ltd Group"/>
    <x v="0"/>
    <n v="12812"/>
    <x v="612"/>
    <x v="1"/>
    <x v="2"/>
    <x v="1"/>
  </r>
  <r>
    <d v="2021-06-06T00:00:00"/>
    <x v="3"/>
    <x v="1"/>
    <x v="3"/>
    <s v="Global Drives Co Ltd Group"/>
    <x v="1"/>
    <n v="1405"/>
    <x v="495"/>
    <x v="1"/>
    <x v="1"/>
    <x v="3"/>
  </r>
  <r>
    <d v="2021-06-06T00:00:00"/>
    <x v="3"/>
    <x v="1"/>
    <x v="2"/>
    <s v="Global Machines Ltd Ltd Group"/>
    <x v="4"/>
    <n v="7019"/>
    <x v="613"/>
    <x v="0"/>
    <x v="2"/>
    <x v="0"/>
  </r>
  <r>
    <d v="2021-06-06T00:00:00"/>
    <x v="3"/>
    <x v="1"/>
    <x v="4"/>
    <s v="Metro Engineering Group Ltd Group"/>
    <x v="5"/>
    <n v="13937"/>
    <x v="415"/>
    <x v="0"/>
    <x v="3"/>
    <x v="1"/>
  </r>
  <r>
    <d v="2021-06-07T00:00:00"/>
    <x v="3"/>
    <x v="1"/>
    <x v="0"/>
    <s v="National Engineering Ltd Ltd Group"/>
    <x v="1"/>
    <n v="14833"/>
    <x v="614"/>
    <x v="1"/>
    <x v="3"/>
    <x v="1"/>
  </r>
  <r>
    <d v="2021-06-07T00:00:00"/>
    <x v="3"/>
    <x v="1"/>
    <x v="0"/>
    <s v="West Engineering Group"/>
    <x v="5"/>
    <n v="4768"/>
    <x v="615"/>
    <x v="0"/>
    <x v="6"/>
    <x v="1"/>
  </r>
  <r>
    <d v="2021-06-08T00:00:00"/>
    <x v="3"/>
    <x v="1"/>
    <x v="2"/>
    <s v="National Industries Group"/>
    <x v="1"/>
    <n v="7861"/>
    <x v="616"/>
    <x v="0"/>
    <x v="5"/>
    <x v="1"/>
  </r>
  <r>
    <d v="2021-06-11T00:00:00"/>
    <x v="3"/>
    <x v="1"/>
    <x v="4"/>
    <s v="Global Industries Inc"/>
    <x v="4"/>
    <n v="2384"/>
    <x v="617"/>
    <x v="0"/>
    <x v="4"/>
    <x v="0"/>
  </r>
  <r>
    <d v="2021-06-11T00:00:00"/>
    <x v="3"/>
    <x v="1"/>
    <x v="0"/>
    <s v="North Drives Co"/>
    <x v="1"/>
    <n v="5345"/>
    <x v="618"/>
    <x v="1"/>
    <x v="5"/>
    <x v="1"/>
  </r>
  <r>
    <d v="2021-06-12T00:00:00"/>
    <x v="3"/>
    <x v="1"/>
    <x v="2"/>
    <s v="South Motors Ltd Ltd Group"/>
    <x v="3"/>
    <n v="6218"/>
    <x v="516"/>
    <x v="0"/>
    <x v="3"/>
    <x v="3"/>
  </r>
  <r>
    <d v="2021-06-15T00:00:00"/>
    <x v="3"/>
    <x v="1"/>
    <x v="3"/>
    <s v="East Tech Corp Ltd Group"/>
    <x v="0"/>
    <n v="12067"/>
    <x v="619"/>
    <x v="0"/>
    <x v="0"/>
    <x v="2"/>
  </r>
  <r>
    <d v="2021-06-15T00:00:00"/>
    <x v="3"/>
    <x v="1"/>
    <x v="3"/>
    <s v="National Motors Ltd"/>
    <x v="1"/>
    <n v="7872"/>
    <x v="620"/>
    <x v="1"/>
    <x v="2"/>
    <x v="0"/>
  </r>
  <r>
    <d v="2021-06-21T00:00:00"/>
    <x v="3"/>
    <x v="1"/>
    <x v="3"/>
    <s v="Suburban Tech LLC Ltd Group"/>
    <x v="6"/>
    <n v="5314"/>
    <x v="621"/>
    <x v="0"/>
    <x v="1"/>
    <x v="1"/>
  </r>
  <r>
    <d v="2021-06-23T00:00:00"/>
    <x v="3"/>
    <x v="1"/>
    <x v="0"/>
    <s v="Central Engineering Group Ltd Group"/>
    <x v="8"/>
    <n v="12615"/>
    <x v="622"/>
    <x v="0"/>
    <x v="6"/>
    <x v="2"/>
  </r>
  <r>
    <d v="2021-06-23T00:00:00"/>
    <x v="3"/>
    <x v="1"/>
    <x v="4"/>
    <s v="West Machines Inc"/>
    <x v="0"/>
    <n v="729"/>
    <x v="623"/>
    <x v="1"/>
    <x v="8"/>
    <x v="2"/>
  </r>
  <r>
    <d v="2021-06-23T00:00:00"/>
    <x v="3"/>
    <x v="1"/>
    <x v="1"/>
    <s v="National Systems Ltd Ltd Group"/>
    <x v="5"/>
    <n v="12034"/>
    <x v="624"/>
    <x v="1"/>
    <x v="5"/>
    <x v="1"/>
  </r>
  <r>
    <d v="2021-06-26T00:00:00"/>
    <x v="3"/>
    <x v="1"/>
    <x v="3"/>
    <s v="National Electrics Inc"/>
    <x v="5"/>
    <n v="5586"/>
    <x v="625"/>
    <x v="0"/>
    <x v="8"/>
    <x v="2"/>
  </r>
  <r>
    <d v="2021-06-27T00:00:00"/>
    <x v="3"/>
    <x v="1"/>
    <x v="0"/>
    <s v="Industries Ltd"/>
    <x v="0"/>
    <n v="12695"/>
    <x v="626"/>
    <x v="1"/>
    <x v="1"/>
    <x v="2"/>
  </r>
  <r>
    <d v="2021-06-28T00:00:00"/>
    <x v="3"/>
    <x v="1"/>
    <x v="2"/>
    <s v="Global Electrics Corp"/>
    <x v="8"/>
    <n v="5575"/>
    <x v="627"/>
    <x v="0"/>
    <x v="9"/>
    <x v="2"/>
  </r>
  <r>
    <d v="2021-07-01T00:00:00"/>
    <x v="3"/>
    <x v="2"/>
    <x v="1"/>
    <s v="National Electrics Ltd"/>
    <x v="0"/>
    <n v="12469"/>
    <x v="628"/>
    <x v="0"/>
    <x v="0"/>
    <x v="2"/>
  </r>
  <r>
    <d v="2021-07-02T00:00:00"/>
    <x v="3"/>
    <x v="2"/>
    <x v="2"/>
    <s v="Global Industries Co"/>
    <x v="1"/>
    <n v="10237"/>
    <x v="257"/>
    <x v="0"/>
    <x v="3"/>
    <x v="3"/>
  </r>
  <r>
    <d v="2021-07-03T00:00:00"/>
    <x v="3"/>
    <x v="2"/>
    <x v="2"/>
    <s v="East Tech Ltd Ltd Group"/>
    <x v="4"/>
    <n v="6510"/>
    <x v="629"/>
    <x v="1"/>
    <x v="4"/>
    <x v="3"/>
  </r>
  <r>
    <d v="2021-07-03T00:00:00"/>
    <x v="3"/>
    <x v="2"/>
    <x v="1"/>
    <s v="National Engineering Ltd"/>
    <x v="1"/>
    <n v="3171"/>
    <x v="17"/>
    <x v="1"/>
    <x v="3"/>
    <x v="2"/>
  </r>
  <r>
    <d v="2021-07-05T00:00:00"/>
    <x v="3"/>
    <x v="2"/>
    <x v="2"/>
    <s v="National Drives Group"/>
    <x v="4"/>
    <n v="5772"/>
    <x v="630"/>
    <x v="0"/>
    <x v="3"/>
    <x v="1"/>
  </r>
  <r>
    <d v="2021-07-05T00:00:00"/>
    <x v="3"/>
    <x v="2"/>
    <x v="2"/>
    <s v="Tech Inc Ltd Group"/>
    <x v="4"/>
    <n v="14303"/>
    <x v="631"/>
    <x v="0"/>
    <x v="7"/>
    <x v="1"/>
  </r>
  <r>
    <d v="2021-07-08T00:00:00"/>
    <x v="3"/>
    <x v="2"/>
    <x v="2"/>
    <s v="East Industries LLC Ltd Group"/>
    <x v="6"/>
    <n v="7450"/>
    <x v="632"/>
    <x v="0"/>
    <x v="8"/>
    <x v="0"/>
  </r>
  <r>
    <d v="2021-07-10T00:00:00"/>
    <x v="3"/>
    <x v="2"/>
    <x v="3"/>
    <s v="Metro Systems Inc Ltd Group"/>
    <x v="0"/>
    <n v="3226"/>
    <x v="633"/>
    <x v="0"/>
    <x v="0"/>
    <x v="1"/>
  </r>
  <r>
    <d v="2021-07-10T00:00:00"/>
    <x v="3"/>
    <x v="2"/>
    <x v="0"/>
    <s v="Central Motors LLC Ltd Group"/>
    <x v="3"/>
    <n v="11742"/>
    <x v="634"/>
    <x v="0"/>
    <x v="0"/>
    <x v="0"/>
  </r>
  <r>
    <d v="2021-07-10T00:00:00"/>
    <x v="3"/>
    <x v="2"/>
    <x v="3"/>
    <s v="West Equip Corp"/>
    <x v="1"/>
    <n v="11497"/>
    <x v="635"/>
    <x v="0"/>
    <x v="6"/>
    <x v="1"/>
  </r>
  <r>
    <d v="2021-07-10T00:00:00"/>
    <x v="3"/>
    <x v="2"/>
    <x v="2"/>
    <s v="Special Global Equip Ltd Ltd Group"/>
    <x v="0"/>
    <n v="13863"/>
    <x v="636"/>
    <x v="0"/>
    <x v="3"/>
    <x v="2"/>
  </r>
  <r>
    <d v="2021-07-10T00:00:00"/>
    <x v="3"/>
    <x v="2"/>
    <x v="0"/>
    <s v="West Motors Co"/>
    <x v="1"/>
    <n v="2423"/>
    <x v="637"/>
    <x v="0"/>
    <x v="8"/>
    <x v="2"/>
  </r>
  <r>
    <d v="2021-07-11T00:00:00"/>
    <x v="3"/>
    <x v="2"/>
    <x v="2"/>
    <s v="West Electrics Corp Ltd Group"/>
    <x v="4"/>
    <n v="12023"/>
    <x v="638"/>
    <x v="0"/>
    <x v="1"/>
    <x v="0"/>
  </r>
  <r>
    <d v="2021-07-13T00:00:00"/>
    <x v="3"/>
    <x v="2"/>
    <x v="4"/>
    <s v="Tech Inc"/>
    <x v="4"/>
    <n v="6688"/>
    <x v="639"/>
    <x v="0"/>
    <x v="0"/>
    <x v="3"/>
  </r>
  <r>
    <d v="2021-07-13T00:00:00"/>
    <x v="3"/>
    <x v="2"/>
    <x v="2"/>
    <s v="Central Motors Corp"/>
    <x v="3"/>
    <n v="6118"/>
    <x v="640"/>
    <x v="0"/>
    <x v="3"/>
    <x v="1"/>
  </r>
  <r>
    <d v="2021-07-13T00:00:00"/>
    <x v="3"/>
    <x v="2"/>
    <x v="0"/>
    <s v="Central Machines Corp Ltd Group"/>
    <x v="3"/>
    <n v="9188"/>
    <x v="641"/>
    <x v="0"/>
    <x v="5"/>
    <x v="2"/>
  </r>
  <r>
    <d v="2021-07-14T00:00:00"/>
    <x v="3"/>
    <x v="2"/>
    <x v="0"/>
    <s v="Suburban Machines Corp Ltd Group"/>
    <x v="1"/>
    <n v="13051"/>
    <x v="642"/>
    <x v="0"/>
    <x v="5"/>
    <x v="1"/>
  </r>
  <r>
    <d v="2021-07-15T00:00:00"/>
    <x v="3"/>
    <x v="2"/>
    <x v="0"/>
    <s v="National Motors Inc"/>
    <x v="1"/>
    <n v="4201"/>
    <x v="643"/>
    <x v="0"/>
    <x v="5"/>
    <x v="0"/>
  </r>
  <r>
    <d v="2021-07-16T00:00:00"/>
    <x v="3"/>
    <x v="2"/>
    <x v="2"/>
    <s v="Systems LLC Ltd Group"/>
    <x v="4"/>
    <n v="12819"/>
    <x v="644"/>
    <x v="0"/>
    <x v="4"/>
    <x v="3"/>
  </r>
  <r>
    <d v="2021-07-17T00:00:00"/>
    <x v="3"/>
    <x v="2"/>
    <x v="2"/>
    <s v="Metro Motors Inc"/>
    <x v="7"/>
    <n v="3126"/>
    <x v="328"/>
    <x v="0"/>
    <x v="2"/>
    <x v="0"/>
  </r>
  <r>
    <d v="2021-07-18T00:00:00"/>
    <x v="3"/>
    <x v="2"/>
    <x v="0"/>
    <s v="West Engineering Co Ltd Group"/>
    <x v="4"/>
    <n v="3939"/>
    <x v="582"/>
    <x v="1"/>
    <x v="3"/>
    <x v="1"/>
  </r>
  <r>
    <d v="2021-07-18T00:00:00"/>
    <x v="3"/>
    <x v="2"/>
    <x v="0"/>
    <s v="Global Electrics Co"/>
    <x v="1"/>
    <n v="9799"/>
    <x v="645"/>
    <x v="1"/>
    <x v="5"/>
    <x v="3"/>
  </r>
  <r>
    <d v="2021-07-19T00:00:00"/>
    <x v="3"/>
    <x v="2"/>
    <x v="2"/>
    <s v="East Tech Inc"/>
    <x v="4"/>
    <n v="3613"/>
    <x v="646"/>
    <x v="0"/>
    <x v="2"/>
    <x v="2"/>
  </r>
  <r>
    <d v="2021-07-19T00:00:00"/>
    <x v="3"/>
    <x v="2"/>
    <x v="3"/>
    <s v="South Tech Inc"/>
    <x v="1"/>
    <n v="2278"/>
    <x v="647"/>
    <x v="0"/>
    <x v="1"/>
    <x v="1"/>
  </r>
  <r>
    <d v="2021-07-21T00:00:00"/>
    <x v="3"/>
    <x v="2"/>
    <x v="2"/>
    <s v="Central Systems Group Ltd Group"/>
    <x v="5"/>
    <n v="13018"/>
    <x v="648"/>
    <x v="0"/>
    <x v="5"/>
    <x v="2"/>
  </r>
  <r>
    <d v="2021-07-24T00:00:00"/>
    <x v="3"/>
    <x v="2"/>
    <x v="2"/>
    <s v="East Industries Inc"/>
    <x v="3"/>
    <n v="9642"/>
    <x v="649"/>
    <x v="0"/>
    <x v="5"/>
    <x v="0"/>
  </r>
  <r>
    <d v="2021-07-25T00:00:00"/>
    <x v="3"/>
    <x v="2"/>
    <x v="2"/>
    <s v="Global Equip Co Ltd Group"/>
    <x v="0"/>
    <n v="4616"/>
    <x v="624"/>
    <x v="0"/>
    <x v="5"/>
    <x v="2"/>
  </r>
  <r>
    <d v="2021-07-26T00:00:00"/>
    <x v="3"/>
    <x v="2"/>
    <x v="4"/>
    <s v="Equip Group"/>
    <x v="0"/>
    <n v="2872"/>
    <x v="650"/>
    <x v="0"/>
    <x v="3"/>
    <x v="0"/>
  </r>
  <r>
    <d v="2021-07-27T00:00:00"/>
    <x v="3"/>
    <x v="2"/>
    <x v="3"/>
    <s v="South Equip Co Ltd Group"/>
    <x v="7"/>
    <n v="11661"/>
    <x v="651"/>
    <x v="1"/>
    <x v="4"/>
    <x v="2"/>
  </r>
  <r>
    <d v="2021-07-28T00:00:00"/>
    <x v="3"/>
    <x v="2"/>
    <x v="3"/>
    <s v="National Industries Ltd Ltd Group"/>
    <x v="7"/>
    <n v="3033"/>
    <x v="652"/>
    <x v="0"/>
    <x v="0"/>
    <x v="2"/>
  </r>
  <r>
    <d v="2021-08-02T00:00:00"/>
    <x v="3"/>
    <x v="2"/>
    <x v="2"/>
    <s v="Global Machines Inc"/>
    <x v="3"/>
    <n v="14790"/>
    <x v="653"/>
    <x v="0"/>
    <x v="6"/>
    <x v="2"/>
  </r>
  <r>
    <d v="2021-08-02T00:00:00"/>
    <x v="3"/>
    <x v="2"/>
    <x v="1"/>
    <s v="South Equip LLC Ltd Group"/>
    <x v="3"/>
    <n v="10165"/>
    <x v="654"/>
    <x v="0"/>
    <x v="4"/>
    <x v="1"/>
  </r>
  <r>
    <d v="2021-08-04T00:00:00"/>
    <x v="3"/>
    <x v="2"/>
    <x v="2"/>
    <s v="Central Equip LLC Ltd Group"/>
    <x v="1"/>
    <n v="11055"/>
    <x v="655"/>
    <x v="0"/>
    <x v="2"/>
    <x v="1"/>
  </r>
  <r>
    <d v="2021-08-04T00:00:00"/>
    <x v="3"/>
    <x v="2"/>
    <x v="1"/>
    <s v="Suburban Equip LLC Ltd Group"/>
    <x v="3"/>
    <n v="2204"/>
    <x v="656"/>
    <x v="1"/>
    <x v="5"/>
    <x v="2"/>
  </r>
  <r>
    <d v="2021-08-05T00:00:00"/>
    <x v="3"/>
    <x v="2"/>
    <x v="2"/>
    <s v="Global Industries Group Ltd Group"/>
    <x v="0"/>
    <n v="2920"/>
    <x v="657"/>
    <x v="0"/>
    <x v="2"/>
    <x v="1"/>
  </r>
  <r>
    <d v="2021-08-05T00:00:00"/>
    <x v="3"/>
    <x v="2"/>
    <x v="4"/>
    <s v="Central Tech Co Ltd Group"/>
    <x v="3"/>
    <n v="11847"/>
    <x v="658"/>
    <x v="1"/>
    <x v="8"/>
    <x v="1"/>
  </r>
  <r>
    <d v="2021-08-06T00:00:00"/>
    <x v="3"/>
    <x v="2"/>
    <x v="4"/>
    <s v="National Engineering Corp Ltd Group"/>
    <x v="4"/>
    <n v="8385"/>
    <x v="659"/>
    <x v="0"/>
    <x v="0"/>
    <x v="2"/>
  </r>
  <r>
    <d v="2021-08-07T00:00:00"/>
    <x v="3"/>
    <x v="2"/>
    <x v="2"/>
    <s v="Special Industries LLC Ltd Group"/>
    <x v="4"/>
    <n v="14288"/>
    <x v="660"/>
    <x v="1"/>
    <x v="5"/>
    <x v="2"/>
  </r>
  <r>
    <d v="2021-08-08T00:00:00"/>
    <x v="3"/>
    <x v="2"/>
    <x v="0"/>
    <s v="Metro Equip LLC Ltd Group"/>
    <x v="7"/>
    <n v="2023"/>
    <x v="131"/>
    <x v="0"/>
    <x v="1"/>
    <x v="1"/>
  </r>
  <r>
    <d v="2021-08-08T00:00:00"/>
    <x v="3"/>
    <x v="2"/>
    <x v="2"/>
    <s v="North Engineering Co"/>
    <x v="4"/>
    <n v="8018"/>
    <x v="661"/>
    <x v="1"/>
    <x v="5"/>
    <x v="2"/>
  </r>
  <r>
    <d v="2021-08-09T00:00:00"/>
    <x v="3"/>
    <x v="2"/>
    <x v="2"/>
    <s v="Drives LLC Ltd Group"/>
    <x v="1"/>
    <n v="11507"/>
    <x v="123"/>
    <x v="0"/>
    <x v="1"/>
    <x v="2"/>
  </r>
  <r>
    <d v="2021-08-11T00:00:00"/>
    <x v="3"/>
    <x v="2"/>
    <x v="2"/>
    <s v="South Tech Corp Ltd Group"/>
    <x v="3"/>
    <n v="11665"/>
    <x v="662"/>
    <x v="0"/>
    <x v="6"/>
    <x v="0"/>
  </r>
  <r>
    <d v="2021-08-16T00:00:00"/>
    <x v="3"/>
    <x v="2"/>
    <x v="0"/>
    <s v="Drives Inc"/>
    <x v="0"/>
    <n v="4085"/>
    <x v="663"/>
    <x v="0"/>
    <x v="0"/>
    <x v="1"/>
  </r>
  <r>
    <d v="2021-08-16T00:00:00"/>
    <x v="3"/>
    <x v="2"/>
    <x v="1"/>
    <s v="Suburban Industries Group Ltd Group"/>
    <x v="4"/>
    <n v="3343"/>
    <x v="664"/>
    <x v="1"/>
    <x v="5"/>
    <x v="1"/>
  </r>
  <r>
    <d v="2021-08-19T00:00:00"/>
    <x v="3"/>
    <x v="2"/>
    <x v="1"/>
    <s v="South Tech LLC Ltd Group"/>
    <x v="2"/>
    <n v="11894"/>
    <x v="665"/>
    <x v="0"/>
    <x v="8"/>
    <x v="2"/>
  </r>
  <r>
    <d v="2021-08-21T00:00:00"/>
    <x v="3"/>
    <x v="2"/>
    <x v="3"/>
    <s v="Equip LLC Ltd Group"/>
    <x v="4"/>
    <n v="9812"/>
    <x v="666"/>
    <x v="0"/>
    <x v="1"/>
    <x v="3"/>
  </r>
  <r>
    <d v="2021-08-22T00:00:00"/>
    <x v="3"/>
    <x v="2"/>
    <x v="4"/>
    <s v="Suburban Equip Group Ltd Group"/>
    <x v="1"/>
    <n v="8173"/>
    <x v="667"/>
    <x v="0"/>
    <x v="5"/>
    <x v="2"/>
  </r>
  <r>
    <d v="2021-08-23T00:00:00"/>
    <x v="3"/>
    <x v="2"/>
    <x v="0"/>
    <s v="North Equip LLC"/>
    <x v="3"/>
    <n v="12749"/>
    <x v="668"/>
    <x v="1"/>
    <x v="2"/>
    <x v="2"/>
  </r>
  <r>
    <d v="2021-08-23T00:00:00"/>
    <x v="3"/>
    <x v="2"/>
    <x v="2"/>
    <s v="South Engineering Ltd Ltd Group"/>
    <x v="5"/>
    <n v="14249"/>
    <x v="669"/>
    <x v="0"/>
    <x v="5"/>
    <x v="2"/>
  </r>
  <r>
    <d v="2021-08-24T00:00:00"/>
    <x v="3"/>
    <x v="2"/>
    <x v="0"/>
    <s v="Central Electrics LLC"/>
    <x v="3"/>
    <n v="13822"/>
    <x v="670"/>
    <x v="0"/>
    <x v="5"/>
    <x v="1"/>
  </r>
  <r>
    <d v="2021-08-25T00:00:00"/>
    <x v="3"/>
    <x v="2"/>
    <x v="1"/>
    <s v="Metro Drives LLC"/>
    <x v="4"/>
    <n v="12707"/>
    <x v="671"/>
    <x v="0"/>
    <x v="5"/>
    <x v="2"/>
  </r>
  <r>
    <d v="2021-08-25T00:00:00"/>
    <x v="3"/>
    <x v="2"/>
    <x v="2"/>
    <s v="Global Drives Group Ltd Group"/>
    <x v="4"/>
    <n v="13718"/>
    <x v="672"/>
    <x v="0"/>
    <x v="3"/>
    <x v="2"/>
  </r>
  <r>
    <d v="2021-08-26T00:00:00"/>
    <x v="3"/>
    <x v="2"/>
    <x v="0"/>
    <s v="East Industries Corp"/>
    <x v="7"/>
    <n v="7565"/>
    <x v="673"/>
    <x v="0"/>
    <x v="3"/>
    <x v="2"/>
  </r>
  <r>
    <d v="2021-08-28T00:00:00"/>
    <x v="3"/>
    <x v="2"/>
    <x v="2"/>
    <s v="Metro Tech Group Ltd Group"/>
    <x v="2"/>
    <n v="14132"/>
    <x v="674"/>
    <x v="0"/>
    <x v="5"/>
    <x v="0"/>
  </r>
  <r>
    <d v="2021-09-03T00:00:00"/>
    <x v="3"/>
    <x v="2"/>
    <x v="1"/>
    <s v="Metro Engineering Group"/>
    <x v="5"/>
    <n v="3112"/>
    <x v="317"/>
    <x v="0"/>
    <x v="1"/>
    <x v="0"/>
  </r>
  <r>
    <d v="2021-09-04T00:00:00"/>
    <x v="3"/>
    <x v="2"/>
    <x v="0"/>
    <s v="North Tech LLC Ltd Group"/>
    <x v="1"/>
    <n v="6263"/>
    <x v="675"/>
    <x v="0"/>
    <x v="2"/>
    <x v="2"/>
  </r>
  <r>
    <d v="2021-09-06T00:00:00"/>
    <x v="3"/>
    <x v="2"/>
    <x v="2"/>
    <s v="Central Drives Co Ltd Group"/>
    <x v="0"/>
    <n v="823"/>
    <x v="676"/>
    <x v="1"/>
    <x v="0"/>
    <x v="1"/>
  </r>
  <r>
    <d v="2021-09-06T00:00:00"/>
    <x v="3"/>
    <x v="2"/>
    <x v="0"/>
    <s v="East Equip Group Ltd Group"/>
    <x v="3"/>
    <n v="9666"/>
    <x v="677"/>
    <x v="0"/>
    <x v="1"/>
    <x v="2"/>
  </r>
  <r>
    <d v="2021-09-07T00:00:00"/>
    <x v="3"/>
    <x v="2"/>
    <x v="0"/>
    <s v="West Drives LLC Ltd Group"/>
    <x v="6"/>
    <n v="5363"/>
    <x v="678"/>
    <x v="0"/>
    <x v="6"/>
    <x v="2"/>
  </r>
  <r>
    <d v="2021-09-07T00:00:00"/>
    <x v="3"/>
    <x v="2"/>
    <x v="0"/>
    <s v="West Electrics Group"/>
    <x v="8"/>
    <n v="3222"/>
    <x v="679"/>
    <x v="1"/>
    <x v="4"/>
    <x v="1"/>
  </r>
  <r>
    <d v="2021-09-07T00:00:00"/>
    <x v="3"/>
    <x v="2"/>
    <x v="2"/>
    <s v="North Electrics Co Ltd Group"/>
    <x v="0"/>
    <n v="11779"/>
    <x v="598"/>
    <x v="0"/>
    <x v="3"/>
    <x v="2"/>
  </r>
  <r>
    <d v="2021-09-08T00:00:00"/>
    <x v="3"/>
    <x v="2"/>
    <x v="1"/>
    <s v="Global Motors Corp"/>
    <x v="8"/>
    <n v="14623"/>
    <x v="680"/>
    <x v="0"/>
    <x v="9"/>
    <x v="3"/>
  </r>
  <r>
    <d v="2021-09-09T00:00:00"/>
    <x v="3"/>
    <x v="2"/>
    <x v="0"/>
    <s v="Global Systems Corp Ltd Group"/>
    <x v="7"/>
    <n v="7436"/>
    <x v="681"/>
    <x v="0"/>
    <x v="6"/>
    <x v="1"/>
  </r>
  <r>
    <d v="2021-09-11T00:00:00"/>
    <x v="3"/>
    <x v="2"/>
    <x v="4"/>
    <s v="South Drives Inc Ltd Group"/>
    <x v="3"/>
    <n v="12062"/>
    <x v="682"/>
    <x v="1"/>
    <x v="9"/>
    <x v="2"/>
  </r>
  <r>
    <d v="2021-09-12T00:00:00"/>
    <x v="3"/>
    <x v="2"/>
    <x v="2"/>
    <s v="Central Tech Inc Ltd Group"/>
    <x v="0"/>
    <n v="14944"/>
    <x v="683"/>
    <x v="0"/>
    <x v="3"/>
    <x v="2"/>
  </r>
  <r>
    <d v="2021-09-13T00:00:00"/>
    <x v="3"/>
    <x v="2"/>
    <x v="3"/>
    <s v="West Industries Corp"/>
    <x v="8"/>
    <n v="6072"/>
    <x v="684"/>
    <x v="0"/>
    <x v="5"/>
    <x v="1"/>
  </r>
  <r>
    <d v="2021-09-14T00:00:00"/>
    <x v="3"/>
    <x v="2"/>
    <x v="1"/>
    <s v="Suburban Equip Ltd Ltd Group"/>
    <x v="1"/>
    <n v="11101"/>
    <x v="685"/>
    <x v="0"/>
    <x v="9"/>
    <x v="1"/>
  </r>
  <r>
    <d v="2021-09-15T00:00:00"/>
    <x v="3"/>
    <x v="2"/>
    <x v="1"/>
    <s v="Metro Tech LLC"/>
    <x v="1"/>
    <n v="9412"/>
    <x v="548"/>
    <x v="0"/>
    <x v="2"/>
    <x v="1"/>
  </r>
  <r>
    <d v="2021-09-17T00:00:00"/>
    <x v="3"/>
    <x v="2"/>
    <x v="2"/>
    <s v="Global Engineering LLC Ltd Group"/>
    <x v="1"/>
    <n v="13946"/>
    <x v="686"/>
    <x v="0"/>
    <x v="0"/>
    <x v="1"/>
  </r>
  <r>
    <d v="2021-09-19T00:00:00"/>
    <x v="3"/>
    <x v="2"/>
    <x v="1"/>
    <s v="Global Systems Ltd"/>
    <x v="8"/>
    <n v="6530"/>
    <x v="687"/>
    <x v="0"/>
    <x v="1"/>
    <x v="1"/>
  </r>
  <r>
    <d v="2021-09-20T00:00:00"/>
    <x v="3"/>
    <x v="2"/>
    <x v="0"/>
    <s v="North Systems Co"/>
    <x v="7"/>
    <n v="3264"/>
    <x v="688"/>
    <x v="0"/>
    <x v="5"/>
    <x v="3"/>
  </r>
  <r>
    <d v="2021-09-22T00:00:00"/>
    <x v="3"/>
    <x v="2"/>
    <x v="3"/>
    <s v="Central Engineering Corp Ltd Group"/>
    <x v="0"/>
    <n v="9755"/>
    <x v="689"/>
    <x v="1"/>
    <x v="8"/>
    <x v="0"/>
  </r>
  <r>
    <d v="2021-09-22T00:00:00"/>
    <x v="3"/>
    <x v="2"/>
    <x v="1"/>
    <s v="Central Tech Group Ltd Group"/>
    <x v="0"/>
    <n v="5341"/>
    <x v="690"/>
    <x v="1"/>
    <x v="2"/>
    <x v="3"/>
  </r>
  <r>
    <d v="2021-09-26T00:00:00"/>
    <x v="3"/>
    <x v="2"/>
    <x v="2"/>
    <s v="Metro Electrics Corp"/>
    <x v="3"/>
    <n v="11522"/>
    <x v="691"/>
    <x v="1"/>
    <x v="5"/>
    <x v="0"/>
  </r>
  <r>
    <d v="2021-09-26T00:00:00"/>
    <x v="3"/>
    <x v="2"/>
    <x v="0"/>
    <s v="Suburban Systems Inc Ltd Group"/>
    <x v="5"/>
    <n v="9149"/>
    <x v="692"/>
    <x v="1"/>
    <x v="8"/>
    <x v="3"/>
  </r>
  <r>
    <d v="2021-09-26T00:00:00"/>
    <x v="3"/>
    <x v="2"/>
    <x v="2"/>
    <s v="North Systems Inc"/>
    <x v="3"/>
    <n v="1658"/>
    <x v="693"/>
    <x v="0"/>
    <x v="3"/>
    <x v="1"/>
  </r>
  <r>
    <d v="2021-09-28T00:00:00"/>
    <x v="3"/>
    <x v="2"/>
    <x v="3"/>
    <s v="Global Machines Group Ltd Group"/>
    <x v="4"/>
    <n v="10198"/>
    <x v="625"/>
    <x v="1"/>
    <x v="1"/>
    <x v="1"/>
  </r>
  <r>
    <d v="2021-10-05T00:00:00"/>
    <x v="3"/>
    <x v="3"/>
    <x v="0"/>
    <s v="Metro Motors Ltd"/>
    <x v="4"/>
    <n v="3345"/>
    <x v="694"/>
    <x v="0"/>
    <x v="6"/>
    <x v="2"/>
  </r>
  <r>
    <d v="2021-10-06T00:00:00"/>
    <x v="3"/>
    <x v="3"/>
    <x v="2"/>
    <s v="Engineering Group Ltd Group"/>
    <x v="4"/>
    <n v="3412"/>
    <x v="590"/>
    <x v="0"/>
    <x v="6"/>
    <x v="2"/>
  </r>
  <r>
    <d v="2021-10-09T00:00:00"/>
    <x v="3"/>
    <x v="3"/>
    <x v="4"/>
    <s v="Electrics Ltd"/>
    <x v="1"/>
    <n v="7004"/>
    <x v="96"/>
    <x v="1"/>
    <x v="0"/>
    <x v="1"/>
  </r>
  <r>
    <d v="2021-10-09T00:00:00"/>
    <x v="3"/>
    <x v="3"/>
    <x v="2"/>
    <s v="North Motors Group Ltd Group"/>
    <x v="1"/>
    <n v="6362"/>
    <x v="235"/>
    <x v="0"/>
    <x v="3"/>
    <x v="0"/>
  </r>
  <r>
    <d v="2021-10-09T00:00:00"/>
    <x v="3"/>
    <x v="3"/>
    <x v="2"/>
    <s v="Special Suburban Machines Inc Ltd Group"/>
    <x v="4"/>
    <n v="9415"/>
    <x v="695"/>
    <x v="0"/>
    <x v="0"/>
    <x v="3"/>
  </r>
  <r>
    <d v="2021-10-11T00:00:00"/>
    <x v="3"/>
    <x v="3"/>
    <x v="4"/>
    <s v="South Engineering Corp Ltd Group"/>
    <x v="4"/>
    <n v="10032"/>
    <x v="696"/>
    <x v="0"/>
    <x v="7"/>
    <x v="1"/>
  </r>
  <r>
    <d v="2021-10-14T00:00:00"/>
    <x v="3"/>
    <x v="3"/>
    <x v="2"/>
    <s v="South Motors Corp Ltd Group"/>
    <x v="4"/>
    <n v="3843"/>
    <x v="697"/>
    <x v="0"/>
    <x v="1"/>
    <x v="1"/>
  </r>
  <r>
    <d v="2021-10-17T00:00:00"/>
    <x v="3"/>
    <x v="3"/>
    <x v="1"/>
    <s v="Suburban Systems Group"/>
    <x v="3"/>
    <n v="4563"/>
    <x v="698"/>
    <x v="0"/>
    <x v="9"/>
    <x v="2"/>
  </r>
  <r>
    <d v="2021-10-18T00:00:00"/>
    <x v="3"/>
    <x v="3"/>
    <x v="1"/>
    <s v="North Machines Ltd Ltd Group"/>
    <x v="3"/>
    <n v="6737"/>
    <x v="11"/>
    <x v="1"/>
    <x v="0"/>
    <x v="2"/>
  </r>
  <r>
    <d v="2021-10-19T00:00:00"/>
    <x v="3"/>
    <x v="3"/>
    <x v="1"/>
    <s v="East Equip Inc"/>
    <x v="3"/>
    <n v="701"/>
    <x v="495"/>
    <x v="1"/>
    <x v="5"/>
    <x v="1"/>
  </r>
  <r>
    <d v="2021-10-19T00:00:00"/>
    <x v="3"/>
    <x v="3"/>
    <x v="0"/>
    <s v="West Tech Co Ltd Group"/>
    <x v="4"/>
    <n v="8465"/>
    <x v="699"/>
    <x v="0"/>
    <x v="4"/>
    <x v="1"/>
  </r>
  <r>
    <d v="2021-10-22T00:00:00"/>
    <x v="3"/>
    <x v="3"/>
    <x v="2"/>
    <s v="Central Equip Corp Ltd Group"/>
    <x v="1"/>
    <n v="11512"/>
    <x v="700"/>
    <x v="1"/>
    <x v="4"/>
    <x v="2"/>
  </r>
  <r>
    <d v="2021-10-22T00:00:00"/>
    <x v="3"/>
    <x v="3"/>
    <x v="4"/>
    <s v="Global Machines Corp Ltd Group"/>
    <x v="0"/>
    <n v="3388"/>
    <x v="701"/>
    <x v="0"/>
    <x v="0"/>
    <x v="2"/>
  </r>
  <r>
    <d v="2021-10-24T00:00:00"/>
    <x v="3"/>
    <x v="3"/>
    <x v="0"/>
    <s v="West Industries LLC Ltd Group"/>
    <x v="1"/>
    <n v="6127"/>
    <x v="702"/>
    <x v="1"/>
    <x v="4"/>
    <x v="1"/>
  </r>
  <r>
    <d v="2021-10-25T00:00:00"/>
    <x v="3"/>
    <x v="3"/>
    <x v="2"/>
    <s v="North Equip Corp"/>
    <x v="1"/>
    <n v="7055"/>
    <x v="703"/>
    <x v="0"/>
    <x v="4"/>
    <x v="2"/>
  </r>
  <r>
    <d v="2021-10-26T00:00:00"/>
    <x v="3"/>
    <x v="3"/>
    <x v="4"/>
    <s v="West Equip Group"/>
    <x v="3"/>
    <n v="9632"/>
    <x v="704"/>
    <x v="0"/>
    <x v="1"/>
    <x v="3"/>
  </r>
  <r>
    <d v="2021-10-28T00:00:00"/>
    <x v="3"/>
    <x v="3"/>
    <x v="1"/>
    <s v="Global Equip Corp Ltd Group"/>
    <x v="0"/>
    <n v="14843"/>
    <x v="705"/>
    <x v="1"/>
    <x v="5"/>
    <x v="3"/>
  </r>
  <r>
    <d v="2021-11-01T00:00:00"/>
    <x v="3"/>
    <x v="3"/>
    <x v="1"/>
    <s v="Special Engineering Ltd Ltd Group"/>
    <x v="3"/>
    <n v="12144"/>
    <x v="706"/>
    <x v="0"/>
    <x v="0"/>
    <x v="1"/>
  </r>
  <r>
    <d v="2021-11-02T00:00:00"/>
    <x v="3"/>
    <x v="3"/>
    <x v="2"/>
    <s v="National Drives Inc Ltd Group"/>
    <x v="4"/>
    <n v="5914"/>
    <x v="707"/>
    <x v="1"/>
    <x v="0"/>
    <x v="2"/>
  </r>
  <r>
    <d v="2021-11-02T00:00:00"/>
    <x v="3"/>
    <x v="3"/>
    <x v="1"/>
    <s v="Suburban Engineering Co Ltd Group"/>
    <x v="1"/>
    <n v="5955"/>
    <x v="708"/>
    <x v="0"/>
    <x v="9"/>
    <x v="2"/>
  </r>
  <r>
    <d v="2021-11-02T00:00:00"/>
    <x v="3"/>
    <x v="3"/>
    <x v="2"/>
    <s v="East Drives Co"/>
    <x v="1"/>
    <n v="14855"/>
    <x v="709"/>
    <x v="0"/>
    <x v="0"/>
    <x v="2"/>
  </r>
  <r>
    <d v="2021-11-05T00:00:00"/>
    <x v="3"/>
    <x v="3"/>
    <x v="2"/>
    <s v="South Industries Ltd"/>
    <x v="1"/>
    <n v="4994"/>
    <x v="710"/>
    <x v="0"/>
    <x v="2"/>
    <x v="1"/>
  </r>
  <r>
    <d v="2021-11-05T00:00:00"/>
    <x v="3"/>
    <x v="3"/>
    <x v="1"/>
    <s v="West Electrics Corp"/>
    <x v="4"/>
    <n v="817"/>
    <x v="711"/>
    <x v="1"/>
    <x v="0"/>
    <x v="0"/>
  </r>
  <r>
    <d v="2021-11-07T00:00:00"/>
    <x v="3"/>
    <x v="3"/>
    <x v="0"/>
    <s v="Metro Electrics Corp Ltd Group"/>
    <x v="3"/>
    <n v="12634"/>
    <x v="159"/>
    <x v="0"/>
    <x v="1"/>
    <x v="1"/>
  </r>
  <r>
    <d v="2021-11-07T00:00:00"/>
    <x v="3"/>
    <x v="3"/>
    <x v="2"/>
    <s v="South Industries Inc Ltd Group"/>
    <x v="4"/>
    <n v="11820"/>
    <x v="712"/>
    <x v="1"/>
    <x v="3"/>
    <x v="2"/>
  </r>
  <r>
    <d v="2021-11-07T00:00:00"/>
    <x v="3"/>
    <x v="3"/>
    <x v="4"/>
    <s v="East Drives Group"/>
    <x v="5"/>
    <n v="11285"/>
    <x v="713"/>
    <x v="0"/>
    <x v="3"/>
    <x v="2"/>
  </r>
  <r>
    <d v="2021-11-10T00:00:00"/>
    <x v="3"/>
    <x v="3"/>
    <x v="2"/>
    <s v="West Equip LLC"/>
    <x v="3"/>
    <n v="2475"/>
    <x v="714"/>
    <x v="0"/>
    <x v="0"/>
    <x v="3"/>
  </r>
  <r>
    <d v="2021-11-11T00:00:00"/>
    <x v="3"/>
    <x v="3"/>
    <x v="0"/>
    <s v="Suburban Drives Group"/>
    <x v="0"/>
    <n v="12079"/>
    <x v="715"/>
    <x v="0"/>
    <x v="2"/>
    <x v="2"/>
  </r>
  <r>
    <d v="2021-11-11T00:00:00"/>
    <x v="3"/>
    <x v="3"/>
    <x v="3"/>
    <s v="South Drives LLC Ltd Group"/>
    <x v="0"/>
    <n v="4450"/>
    <x v="716"/>
    <x v="0"/>
    <x v="9"/>
    <x v="1"/>
  </r>
  <r>
    <d v="2021-11-14T00:00:00"/>
    <x v="3"/>
    <x v="3"/>
    <x v="0"/>
    <s v="National Industries Inc"/>
    <x v="7"/>
    <n v="1314"/>
    <x v="557"/>
    <x v="1"/>
    <x v="1"/>
    <x v="3"/>
  </r>
  <r>
    <d v="2021-11-15T00:00:00"/>
    <x v="3"/>
    <x v="3"/>
    <x v="2"/>
    <s v="North Tech Co"/>
    <x v="4"/>
    <n v="5199"/>
    <x v="717"/>
    <x v="1"/>
    <x v="2"/>
    <x v="2"/>
  </r>
  <r>
    <d v="2021-11-16T00:00:00"/>
    <x v="3"/>
    <x v="3"/>
    <x v="0"/>
    <s v="North Industries LLC Ltd Group"/>
    <x v="3"/>
    <n v="11961"/>
    <x v="718"/>
    <x v="0"/>
    <x v="5"/>
    <x v="0"/>
  </r>
  <r>
    <d v="2021-11-18T00:00:00"/>
    <x v="3"/>
    <x v="3"/>
    <x v="2"/>
    <s v="Central Drives Group"/>
    <x v="3"/>
    <n v="11283"/>
    <x v="719"/>
    <x v="0"/>
    <x v="0"/>
    <x v="1"/>
  </r>
  <r>
    <d v="2021-11-18T00:00:00"/>
    <x v="3"/>
    <x v="3"/>
    <x v="0"/>
    <s v="West Motors Inc"/>
    <x v="0"/>
    <n v="1614"/>
    <x v="222"/>
    <x v="0"/>
    <x v="2"/>
    <x v="1"/>
  </r>
  <r>
    <d v="2021-11-20T00:00:00"/>
    <x v="3"/>
    <x v="3"/>
    <x v="0"/>
    <s v="East Drives Co Ltd Group"/>
    <x v="1"/>
    <n v="4097"/>
    <x v="720"/>
    <x v="0"/>
    <x v="6"/>
    <x v="1"/>
  </r>
  <r>
    <d v="2021-11-21T00:00:00"/>
    <x v="3"/>
    <x v="3"/>
    <x v="4"/>
    <s v="National Industries Co"/>
    <x v="7"/>
    <n v="5651"/>
    <x v="721"/>
    <x v="1"/>
    <x v="3"/>
    <x v="2"/>
  </r>
  <r>
    <d v="2021-11-22T00:00:00"/>
    <x v="3"/>
    <x v="3"/>
    <x v="1"/>
    <s v="Global Drives Corp Ltd Group"/>
    <x v="6"/>
    <n v="6859"/>
    <x v="722"/>
    <x v="0"/>
    <x v="2"/>
    <x v="0"/>
  </r>
  <r>
    <d v="2021-11-24T00:00:00"/>
    <x v="3"/>
    <x v="3"/>
    <x v="2"/>
    <s v="National Equip LLC"/>
    <x v="6"/>
    <n v="2805"/>
    <x v="723"/>
    <x v="1"/>
    <x v="1"/>
    <x v="3"/>
  </r>
  <r>
    <d v="2021-11-25T00:00:00"/>
    <x v="3"/>
    <x v="3"/>
    <x v="3"/>
    <s v="North Machines Corp Ltd Group"/>
    <x v="4"/>
    <n v="10623"/>
    <x v="724"/>
    <x v="0"/>
    <x v="5"/>
    <x v="1"/>
  </r>
  <r>
    <d v="2021-11-26T00:00:00"/>
    <x v="3"/>
    <x v="3"/>
    <x v="2"/>
    <s v="North Drives LLC Ltd Group"/>
    <x v="0"/>
    <n v="8145"/>
    <x v="725"/>
    <x v="0"/>
    <x v="5"/>
    <x v="1"/>
  </r>
  <r>
    <d v="2021-11-27T00:00:00"/>
    <x v="3"/>
    <x v="3"/>
    <x v="3"/>
    <s v="Motors Co Ltd Group"/>
    <x v="4"/>
    <n v="3004"/>
    <x v="726"/>
    <x v="1"/>
    <x v="0"/>
    <x v="0"/>
  </r>
  <r>
    <d v="2021-12-02T00:00:00"/>
    <x v="3"/>
    <x v="3"/>
    <x v="4"/>
    <s v="Global Engineering Ltd Ltd Group"/>
    <x v="2"/>
    <n v="10902"/>
    <x v="723"/>
    <x v="0"/>
    <x v="9"/>
    <x v="1"/>
  </r>
  <r>
    <d v="2021-12-02T00:00:00"/>
    <x v="3"/>
    <x v="3"/>
    <x v="0"/>
    <s v="National Equip Group"/>
    <x v="6"/>
    <n v="3779"/>
    <x v="659"/>
    <x v="0"/>
    <x v="9"/>
    <x v="1"/>
  </r>
  <r>
    <d v="2021-12-04T00:00:00"/>
    <x v="3"/>
    <x v="3"/>
    <x v="2"/>
    <s v="East Drives Corp"/>
    <x v="5"/>
    <n v="11084"/>
    <x v="727"/>
    <x v="0"/>
    <x v="5"/>
    <x v="1"/>
  </r>
  <r>
    <d v="2021-12-06T00:00:00"/>
    <x v="3"/>
    <x v="3"/>
    <x v="2"/>
    <s v="Global Motors Ltd"/>
    <x v="4"/>
    <n v="1800"/>
    <x v="491"/>
    <x v="0"/>
    <x v="6"/>
    <x v="2"/>
  </r>
  <r>
    <d v="2021-12-06T00:00:00"/>
    <x v="3"/>
    <x v="3"/>
    <x v="2"/>
    <s v="Central Systems Group"/>
    <x v="5"/>
    <n v="9468"/>
    <x v="728"/>
    <x v="0"/>
    <x v="0"/>
    <x v="2"/>
  </r>
  <r>
    <d v="2021-12-07T00:00:00"/>
    <x v="3"/>
    <x v="3"/>
    <x v="0"/>
    <s v="West Machines Co"/>
    <x v="3"/>
    <n v="11276"/>
    <x v="729"/>
    <x v="1"/>
    <x v="9"/>
    <x v="0"/>
  </r>
  <r>
    <d v="2021-12-09T00:00:00"/>
    <x v="3"/>
    <x v="3"/>
    <x v="2"/>
    <s v="East Systems Co Ltd Group"/>
    <x v="2"/>
    <n v="10557"/>
    <x v="730"/>
    <x v="0"/>
    <x v="0"/>
    <x v="1"/>
  </r>
  <r>
    <d v="2021-12-09T00:00:00"/>
    <x v="3"/>
    <x v="3"/>
    <x v="0"/>
    <s v="West Electrics Group Ltd Group"/>
    <x v="8"/>
    <n v="7857"/>
    <x v="731"/>
    <x v="0"/>
    <x v="3"/>
    <x v="2"/>
  </r>
  <r>
    <d v="2021-12-12T00:00:00"/>
    <x v="3"/>
    <x v="3"/>
    <x v="2"/>
    <s v="National Tech Inc Ltd Group"/>
    <x v="5"/>
    <n v="14586"/>
    <x v="732"/>
    <x v="1"/>
    <x v="0"/>
    <x v="0"/>
  </r>
  <r>
    <d v="2021-12-12T00:00:00"/>
    <x v="3"/>
    <x v="3"/>
    <x v="1"/>
    <s v="Suburban Motors Corp"/>
    <x v="3"/>
    <n v="1307"/>
    <x v="733"/>
    <x v="1"/>
    <x v="0"/>
    <x v="1"/>
  </r>
  <r>
    <d v="2021-12-13T00:00:00"/>
    <x v="3"/>
    <x v="3"/>
    <x v="2"/>
    <s v="Suburban Machines Co Ltd Group"/>
    <x v="0"/>
    <n v="14064"/>
    <x v="734"/>
    <x v="0"/>
    <x v="1"/>
    <x v="1"/>
  </r>
  <r>
    <d v="2021-12-14T00:00:00"/>
    <x v="3"/>
    <x v="3"/>
    <x v="0"/>
    <s v="South Systems Co"/>
    <x v="8"/>
    <n v="4600"/>
    <x v="735"/>
    <x v="0"/>
    <x v="5"/>
    <x v="0"/>
  </r>
  <r>
    <d v="2021-12-16T00:00:00"/>
    <x v="3"/>
    <x v="3"/>
    <x v="1"/>
    <s v="Suburban Drives Ltd"/>
    <x v="5"/>
    <n v="6663"/>
    <x v="736"/>
    <x v="1"/>
    <x v="3"/>
    <x v="1"/>
  </r>
  <r>
    <d v="2021-12-17T00:00:00"/>
    <x v="3"/>
    <x v="3"/>
    <x v="0"/>
    <s v="East Electrics Co"/>
    <x v="2"/>
    <n v="12111"/>
    <x v="737"/>
    <x v="1"/>
    <x v="8"/>
    <x v="0"/>
  </r>
  <r>
    <d v="2021-12-17T00:00:00"/>
    <x v="3"/>
    <x v="3"/>
    <x v="3"/>
    <s v="Systems Co"/>
    <x v="1"/>
    <n v="1484"/>
    <x v="738"/>
    <x v="0"/>
    <x v="5"/>
    <x v="1"/>
  </r>
  <r>
    <d v="2021-12-23T00:00:00"/>
    <x v="3"/>
    <x v="3"/>
    <x v="1"/>
    <s v="Metro Tech Inc Ltd Group"/>
    <x v="1"/>
    <n v="12792"/>
    <x v="739"/>
    <x v="0"/>
    <x v="2"/>
    <x v="2"/>
  </r>
  <r>
    <d v="2021-12-23T00:00:00"/>
    <x v="3"/>
    <x v="3"/>
    <x v="2"/>
    <s v="Global Motors Inc Ltd Group"/>
    <x v="1"/>
    <n v="8161"/>
    <x v="740"/>
    <x v="0"/>
    <x v="3"/>
    <x v="2"/>
  </r>
  <r>
    <d v="2021-12-28T00:00:00"/>
    <x v="3"/>
    <x v="3"/>
    <x v="3"/>
    <s v="West Systems Ltd Ltd Group"/>
    <x v="1"/>
    <n v="5851"/>
    <x v="741"/>
    <x v="1"/>
    <x v="9"/>
    <x v="2"/>
  </r>
  <r>
    <d v="2021-12-28T00:00:00"/>
    <x v="3"/>
    <x v="3"/>
    <x v="4"/>
    <s v="North Electrics Inc"/>
    <x v="8"/>
    <n v="8062"/>
    <x v="742"/>
    <x v="0"/>
    <x v="8"/>
    <x v="1"/>
  </r>
  <r>
    <d v="2021-12-28T00:00:00"/>
    <x v="3"/>
    <x v="3"/>
    <x v="2"/>
    <s v="Suburban Electrics Ltd"/>
    <x v="1"/>
    <n v="1165"/>
    <x v="743"/>
    <x v="1"/>
    <x v="2"/>
    <x v="0"/>
  </r>
  <r>
    <d v="2022-01-01T00:00:00"/>
    <x v="4"/>
    <x v="0"/>
    <x v="0"/>
    <s v="East Engineering Corp Ltd Group"/>
    <x v="0"/>
    <n v="12473"/>
    <x v="744"/>
    <x v="1"/>
    <x v="7"/>
    <x v="0"/>
  </r>
  <r>
    <d v="2022-01-05T00:00:00"/>
    <x v="4"/>
    <x v="0"/>
    <x v="2"/>
    <s v="Systems Corp"/>
    <x v="4"/>
    <n v="13759"/>
    <x v="745"/>
    <x v="0"/>
    <x v="9"/>
    <x v="1"/>
  </r>
  <r>
    <d v="2022-01-07T00:00:00"/>
    <x v="4"/>
    <x v="0"/>
    <x v="1"/>
    <s v="East Motors Corp Ltd Group"/>
    <x v="7"/>
    <n v="14592"/>
    <x v="746"/>
    <x v="0"/>
    <x v="3"/>
    <x v="1"/>
  </r>
  <r>
    <d v="2022-01-09T00:00:00"/>
    <x v="4"/>
    <x v="0"/>
    <x v="0"/>
    <s v="East Systems Ltd"/>
    <x v="7"/>
    <n v="587"/>
    <x v="747"/>
    <x v="1"/>
    <x v="5"/>
    <x v="2"/>
  </r>
  <r>
    <d v="2022-01-10T00:00:00"/>
    <x v="4"/>
    <x v="0"/>
    <x v="1"/>
    <s v="Central Machines LLC"/>
    <x v="4"/>
    <n v="966"/>
    <x v="748"/>
    <x v="1"/>
    <x v="1"/>
    <x v="1"/>
  </r>
  <r>
    <d v="2022-01-11T00:00:00"/>
    <x v="4"/>
    <x v="0"/>
    <x v="0"/>
    <s v="Global Motors Inc"/>
    <x v="1"/>
    <n v="10205"/>
    <x v="749"/>
    <x v="0"/>
    <x v="5"/>
    <x v="0"/>
  </r>
  <r>
    <d v="2022-01-22T00:00:00"/>
    <x v="4"/>
    <x v="0"/>
    <x v="2"/>
    <s v="Suburban Industries Co Ltd Group"/>
    <x v="0"/>
    <n v="13689"/>
    <x v="750"/>
    <x v="0"/>
    <x v="3"/>
    <x v="0"/>
  </r>
  <r>
    <d v="2022-01-23T00:00:00"/>
    <x v="4"/>
    <x v="0"/>
    <x v="0"/>
    <s v="Systems Group"/>
    <x v="3"/>
    <n v="10226"/>
    <x v="751"/>
    <x v="0"/>
    <x v="9"/>
    <x v="0"/>
  </r>
  <r>
    <d v="2022-01-24T00:00:00"/>
    <x v="4"/>
    <x v="0"/>
    <x v="1"/>
    <s v="Engineering Inc Ltd Group"/>
    <x v="0"/>
    <n v="14277"/>
    <x v="752"/>
    <x v="0"/>
    <x v="5"/>
    <x v="1"/>
  </r>
  <r>
    <d v="2022-01-25T00:00:00"/>
    <x v="4"/>
    <x v="0"/>
    <x v="0"/>
    <s v="East Engineering Group"/>
    <x v="0"/>
    <n v="14986"/>
    <x v="753"/>
    <x v="1"/>
    <x v="3"/>
    <x v="0"/>
  </r>
  <r>
    <d v="2022-01-26T00:00:00"/>
    <x v="4"/>
    <x v="0"/>
    <x v="0"/>
    <s v="Systems Ltd Ltd Group"/>
    <x v="3"/>
    <n v="5735"/>
    <x v="754"/>
    <x v="0"/>
    <x v="2"/>
    <x v="2"/>
  </r>
  <r>
    <d v="2022-01-27T00:00:00"/>
    <x v="4"/>
    <x v="0"/>
    <x v="0"/>
    <s v="West Systems Inc"/>
    <x v="7"/>
    <n v="12859"/>
    <x v="755"/>
    <x v="1"/>
    <x v="2"/>
    <x v="1"/>
  </r>
  <r>
    <d v="2022-01-27T00:00:00"/>
    <x v="4"/>
    <x v="0"/>
    <x v="1"/>
    <s v="North Equip Co Ltd Group"/>
    <x v="7"/>
    <n v="13248"/>
    <x v="756"/>
    <x v="0"/>
    <x v="3"/>
    <x v="3"/>
  </r>
  <r>
    <d v="2022-02-02T00:00:00"/>
    <x v="4"/>
    <x v="0"/>
    <x v="2"/>
    <s v="Global Tech Corp Ltd Group"/>
    <x v="1"/>
    <n v="8982"/>
    <x v="757"/>
    <x v="0"/>
    <x v="3"/>
    <x v="1"/>
  </r>
  <r>
    <d v="2022-02-02T00:00:00"/>
    <x v="4"/>
    <x v="0"/>
    <x v="1"/>
    <s v="Suburban Machines Corp"/>
    <x v="1"/>
    <n v="13676"/>
    <x v="758"/>
    <x v="0"/>
    <x v="5"/>
    <x v="0"/>
  </r>
  <r>
    <d v="2022-02-03T00:00:00"/>
    <x v="4"/>
    <x v="0"/>
    <x v="1"/>
    <s v="East Machines Group Ltd Group"/>
    <x v="7"/>
    <n v="12055"/>
    <x v="759"/>
    <x v="0"/>
    <x v="9"/>
    <x v="0"/>
  </r>
  <r>
    <d v="2022-02-03T00:00:00"/>
    <x v="4"/>
    <x v="0"/>
    <x v="0"/>
    <s v="National Equip Ltd Ltd Group"/>
    <x v="8"/>
    <n v="4759"/>
    <x v="760"/>
    <x v="0"/>
    <x v="4"/>
    <x v="1"/>
  </r>
  <r>
    <d v="2022-02-04T00:00:00"/>
    <x v="4"/>
    <x v="0"/>
    <x v="1"/>
    <s v="National Motors Corp Ltd Group"/>
    <x v="1"/>
    <n v="1675"/>
    <x v="761"/>
    <x v="1"/>
    <x v="1"/>
    <x v="2"/>
  </r>
  <r>
    <d v="2022-02-04T00:00:00"/>
    <x v="4"/>
    <x v="0"/>
    <x v="2"/>
    <s v="West Electrics Co Ltd Group"/>
    <x v="0"/>
    <n v="4677"/>
    <x v="526"/>
    <x v="0"/>
    <x v="9"/>
    <x v="1"/>
  </r>
  <r>
    <d v="2022-02-07T00:00:00"/>
    <x v="4"/>
    <x v="0"/>
    <x v="0"/>
    <s v="Central Motors Inc Ltd Group"/>
    <x v="4"/>
    <n v="1658"/>
    <x v="762"/>
    <x v="0"/>
    <x v="4"/>
    <x v="2"/>
  </r>
  <r>
    <d v="2022-02-08T00:00:00"/>
    <x v="4"/>
    <x v="0"/>
    <x v="4"/>
    <s v="Suburban Tech Co"/>
    <x v="7"/>
    <n v="11273"/>
    <x v="763"/>
    <x v="1"/>
    <x v="5"/>
    <x v="2"/>
  </r>
  <r>
    <d v="2022-02-10T00:00:00"/>
    <x v="4"/>
    <x v="0"/>
    <x v="0"/>
    <s v="West Electrics Inc Ltd Group"/>
    <x v="7"/>
    <n v="1570"/>
    <x v="647"/>
    <x v="0"/>
    <x v="3"/>
    <x v="1"/>
  </r>
  <r>
    <d v="2022-02-12T00:00:00"/>
    <x v="4"/>
    <x v="0"/>
    <x v="0"/>
    <s v="Suburban Motors Group Ltd Group"/>
    <x v="0"/>
    <n v="10460"/>
    <x v="764"/>
    <x v="0"/>
    <x v="5"/>
    <x v="1"/>
  </r>
  <r>
    <d v="2022-02-18T00:00:00"/>
    <x v="4"/>
    <x v="0"/>
    <x v="4"/>
    <s v="East Systems Corp Ltd Group"/>
    <x v="2"/>
    <n v="8294"/>
    <x v="765"/>
    <x v="0"/>
    <x v="0"/>
    <x v="2"/>
  </r>
  <r>
    <d v="2022-02-19T00:00:00"/>
    <x v="4"/>
    <x v="0"/>
    <x v="2"/>
    <s v="Metro Motors Co Ltd Group"/>
    <x v="1"/>
    <n v="12364"/>
    <x v="766"/>
    <x v="1"/>
    <x v="3"/>
    <x v="1"/>
  </r>
  <r>
    <d v="2022-02-22T00:00:00"/>
    <x v="4"/>
    <x v="0"/>
    <x v="2"/>
    <s v="North Engineering LLC"/>
    <x v="3"/>
    <n v="14764"/>
    <x v="767"/>
    <x v="0"/>
    <x v="5"/>
    <x v="1"/>
  </r>
  <r>
    <d v="2022-02-22T00:00:00"/>
    <x v="4"/>
    <x v="0"/>
    <x v="1"/>
    <s v="East Motors Ltd"/>
    <x v="4"/>
    <n v="13084"/>
    <x v="768"/>
    <x v="1"/>
    <x v="8"/>
    <x v="2"/>
  </r>
  <r>
    <d v="2022-02-25T00:00:00"/>
    <x v="4"/>
    <x v="0"/>
    <x v="1"/>
    <s v="North Drives Group Ltd Group"/>
    <x v="6"/>
    <n v="13423"/>
    <x v="769"/>
    <x v="0"/>
    <x v="1"/>
    <x v="0"/>
  </r>
  <r>
    <d v="2022-03-02T00:00:00"/>
    <x v="4"/>
    <x v="0"/>
    <x v="2"/>
    <s v="Systems Ltd"/>
    <x v="3"/>
    <n v="10365"/>
    <x v="770"/>
    <x v="1"/>
    <x v="0"/>
    <x v="1"/>
  </r>
  <r>
    <d v="2022-03-03T00:00:00"/>
    <x v="4"/>
    <x v="0"/>
    <x v="2"/>
    <s v="East Engineering Ltd Ltd Group"/>
    <x v="2"/>
    <n v="12083"/>
    <x v="771"/>
    <x v="0"/>
    <x v="3"/>
    <x v="3"/>
  </r>
  <r>
    <d v="2022-03-04T00:00:00"/>
    <x v="4"/>
    <x v="0"/>
    <x v="0"/>
    <s v="Suburban Machines LLC"/>
    <x v="2"/>
    <n v="727"/>
    <x v="772"/>
    <x v="1"/>
    <x v="4"/>
    <x v="3"/>
  </r>
  <r>
    <d v="2022-03-06T00:00:00"/>
    <x v="4"/>
    <x v="0"/>
    <x v="1"/>
    <s v="National Electrics Ltd Ltd Group"/>
    <x v="0"/>
    <n v="3005"/>
    <x v="773"/>
    <x v="0"/>
    <x v="8"/>
    <x v="1"/>
  </r>
  <r>
    <d v="2022-03-07T00:00:00"/>
    <x v="4"/>
    <x v="0"/>
    <x v="0"/>
    <s v="Suburban Industries Inc Ltd Group"/>
    <x v="3"/>
    <n v="13779"/>
    <x v="774"/>
    <x v="1"/>
    <x v="2"/>
    <x v="0"/>
  </r>
  <r>
    <d v="2022-03-09T00:00:00"/>
    <x v="4"/>
    <x v="0"/>
    <x v="1"/>
    <s v="Suburban Engineering LLC"/>
    <x v="1"/>
    <n v="12269"/>
    <x v="775"/>
    <x v="0"/>
    <x v="9"/>
    <x v="1"/>
  </r>
  <r>
    <d v="2022-03-12T00:00:00"/>
    <x v="4"/>
    <x v="0"/>
    <x v="1"/>
    <s v="Tech Co"/>
    <x v="1"/>
    <n v="9019"/>
    <x v="776"/>
    <x v="0"/>
    <x v="3"/>
    <x v="1"/>
  </r>
  <r>
    <d v="2022-03-21T00:00:00"/>
    <x v="4"/>
    <x v="0"/>
    <x v="2"/>
    <s v="South Engineering Inc"/>
    <x v="3"/>
    <n v="5060"/>
    <x v="508"/>
    <x v="0"/>
    <x v="1"/>
    <x v="2"/>
  </r>
  <r>
    <d v="2022-03-21T00:00:00"/>
    <x v="4"/>
    <x v="0"/>
    <x v="2"/>
    <s v="East Motors Inc Ltd Group"/>
    <x v="3"/>
    <n v="11493"/>
    <x v="777"/>
    <x v="0"/>
    <x v="2"/>
    <x v="3"/>
  </r>
  <r>
    <d v="2022-04-01T00:00:00"/>
    <x v="4"/>
    <x v="1"/>
    <x v="0"/>
    <s v="South Engineering LLC"/>
    <x v="1"/>
    <n v="3948"/>
    <x v="778"/>
    <x v="0"/>
    <x v="5"/>
    <x v="3"/>
  </r>
  <r>
    <d v="2022-04-02T00:00:00"/>
    <x v="4"/>
    <x v="1"/>
    <x v="0"/>
    <s v="Central Industries Co"/>
    <x v="3"/>
    <n v="7822"/>
    <x v="779"/>
    <x v="0"/>
    <x v="3"/>
    <x v="2"/>
  </r>
  <r>
    <d v="2022-04-02T00:00:00"/>
    <x v="4"/>
    <x v="1"/>
    <x v="1"/>
    <s v="National Industries Corp"/>
    <x v="3"/>
    <n v="7183"/>
    <x v="780"/>
    <x v="1"/>
    <x v="4"/>
    <x v="1"/>
  </r>
  <r>
    <d v="2022-04-02T00:00:00"/>
    <x v="4"/>
    <x v="1"/>
    <x v="3"/>
    <s v="Special Metro Machines Group Ltd Group"/>
    <x v="3"/>
    <n v="9631"/>
    <x v="781"/>
    <x v="1"/>
    <x v="5"/>
    <x v="0"/>
  </r>
  <r>
    <d v="2022-04-02T00:00:00"/>
    <x v="4"/>
    <x v="1"/>
    <x v="2"/>
    <s v="West Engineering LLC Ltd Group"/>
    <x v="3"/>
    <n v="10992"/>
    <x v="782"/>
    <x v="0"/>
    <x v="3"/>
    <x v="2"/>
  </r>
  <r>
    <d v="2022-04-03T00:00:00"/>
    <x v="4"/>
    <x v="1"/>
    <x v="1"/>
    <s v="Metro Drives Inc Ltd Group"/>
    <x v="6"/>
    <n v="6054"/>
    <x v="783"/>
    <x v="0"/>
    <x v="1"/>
    <x v="2"/>
  </r>
  <r>
    <d v="2022-04-04T00:00:00"/>
    <x v="4"/>
    <x v="1"/>
    <x v="2"/>
    <s v="Metro Machines Co Ltd Group"/>
    <x v="2"/>
    <n v="13448"/>
    <x v="784"/>
    <x v="0"/>
    <x v="9"/>
    <x v="1"/>
  </r>
  <r>
    <d v="2022-04-05T00:00:00"/>
    <x v="4"/>
    <x v="1"/>
    <x v="2"/>
    <s v="West Motors Group Ltd Group"/>
    <x v="1"/>
    <n v="10443"/>
    <x v="785"/>
    <x v="0"/>
    <x v="3"/>
    <x v="1"/>
  </r>
  <r>
    <d v="2022-04-06T00:00:00"/>
    <x v="4"/>
    <x v="1"/>
    <x v="1"/>
    <s v="Metro Machines Group Ltd Group"/>
    <x v="3"/>
    <n v="4583"/>
    <x v="786"/>
    <x v="0"/>
    <x v="4"/>
    <x v="2"/>
  </r>
  <r>
    <d v="2022-04-13T00:00:00"/>
    <x v="4"/>
    <x v="1"/>
    <x v="3"/>
    <s v="Global Engineering Co"/>
    <x v="5"/>
    <n v="3668"/>
    <x v="787"/>
    <x v="0"/>
    <x v="1"/>
    <x v="1"/>
  </r>
  <r>
    <d v="2022-04-13T00:00:00"/>
    <x v="4"/>
    <x v="1"/>
    <x v="0"/>
    <s v="North Electrics Ltd Ltd Group"/>
    <x v="0"/>
    <n v="2367"/>
    <x v="788"/>
    <x v="0"/>
    <x v="0"/>
    <x v="1"/>
  </r>
  <r>
    <d v="2022-04-16T00:00:00"/>
    <x v="4"/>
    <x v="1"/>
    <x v="3"/>
    <s v="South Equip Group Ltd Group"/>
    <x v="0"/>
    <n v="5110"/>
    <x v="789"/>
    <x v="0"/>
    <x v="4"/>
    <x v="0"/>
  </r>
  <r>
    <d v="2022-04-16T00:00:00"/>
    <x v="4"/>
    <x v="1"/>
    <x v="2"/>
    <s v="West Equip Co"/>
    <x v="1"/>
    <n v="10975"/>
    <x v="790"/>
    <x v="0"/>
    <x v="8"/>
    <x v="0"/>
  </r>
  <r>
    <d v="2022-04-16T00:00:00"/>
    <x v="4"/>
    <x v="1"/>
    <x v="4"/>
    <s v="National Motors Ltd Ltd Group"/>
    <x v="1"/>
    <n v="1948"/>
    <x v="791"/>
    <x v="0"/>
    <x v="5"/>
    <x v="2"/>
  </r>
  <r>
    <d v="2022-04-18T00:00:00"/>
    <x v="4"/>
    <x v="1"/>
    <x v="0"/>
    <s v="Global Industries Group"/>
    <x v="0"/>
    <n v="9015"/>
    <x v="792"/>
    <x v="0"/>
    <x v="6"/>
    <x v="2"/>
  </r>
  <r>
    <d v="2022-04-23T00:00:00"/>
    <x v="4"/>
    <x v="1"/>
    <x v="2"/>
    <s v="National Motors Co Ltd Group"/>
    <x v="3"/>
    <n v="4166"/>
    <x v="793"/>
    <x v="0"/>
    <x v="4"/>
    <x v="0"/>
  </r>
  <r>
    <d v="2022-04-28T00:00:00"/>
    <x v="4"/>
    <x v="1"/>
    <x v="1"/>
    <s v="Global Electrics LLC"/>
    <x v="3"/>
    <n v="8751"/>
    <x v="722"/>
    <x v="0"/>
    <x v="5"/>
    <x v="2"/>
  </r>
  <r>
    <d v="2022-04-28T00:00:00"/>
    <x v="4"/>
    <x v="1"/>
    <x v="0"/>
    <s v="Global Tech LLC"/>
    <x v="0"/>
    <n v="14159"/>
    <x v="794"/>
    <x v="0"/>
    <x v="5"/>
    <x v="0"/>
  </r>
  <r>
    <d v="2022-05-02T00:00:00"/>
    <x v="4"/>
    <x v="1"/>
    <x v="2"/>
    <s v="West Industries Group Ltd Group"/>
    <x v="7"/>
    <n v="5490"/>
    <x v="795"/>
    <x v="0"/>
    <x v="3"/>
    <x v="2"/>
  </r>
  <r>
    <d v="2022-05-03T00:00:00"/>
    <x v="4"/>
    <x v="1"/>
    <x v="1"/>
    <s v="East Systems Co"/>
    <x v="2"/>
    <n v="5138"/>
    <x v="796"/>
    <x v="0"/>
    <x v="7"/>
    <x v="1"/>
  </r>
  <r>
    <d v="2022-05-03T00:00:00"/>
    <x v="4"/>
    <x v="1"/>
    <x v="1"/>
    <s v="North Equip Co"/>
    <x v="7"/>
    <n v="11341"/>
    <x v="620"/>
    <x v="1"/>
    <x v="6"/>
    <x v="3"/>
  </r>
  <r>
    <d v="2022-05-05T00:00:00"/>
    <x v="4"/>
    <x v="1"/>
    <x v="4"/>
    <s v="South Engineering Ltd"/>
    <x v="5"/>
    <n v="1135"/>
    <x v="797"/>
    <x v="1"/>
    <x v="6"/>
    <x v="2"/>
  </r>
  <r>
    <d v="2022-05-05T00:00:00"/>
    <x v="4"/>
    <x v="1"/>
    <x v="2"/>
    <s v="East Drives Ltd"/>
    <x v="3"/>
    <n v="572"/>
    <x v="147"/>
    <x v="0"/>
    <x v="0"/>
    <x v="2"/>
  </r>
  <r>
    <d v="2022-05-07T00:00:00"/>
    <x v="4"/>
    <x v="1"/>
    <x v="1"/>
    <s v="Central Systems Inc Ltd Group"/>
    <x v="4"/>
    <n v="4358"/>
    <x v="669"/>
    <x v="0"/>
    <x v="0"/>
    <x v="0"/>
  </r>
  <r>
    <d v="2022-05-07T00:00:00"/>
    <x v="4"/>
    <x v="1"/>
    <x v="2"/>
    <s v="Metro Equip Group"/>
    <x v="7"/>
    <n v="10275"/>
    <x v="798"/>
    <x v="0"/>
    <x v="2"/>
    <x v="1"/>
  </r>
  <r>
    <d v="2022-05-09T00:00:00"/>
    <x v="4"/>
    <x v="1"/>
    <x v="1"/>
    <s v="North Industries Ltd"/>
    <x v="4"/>
    <n v="3051"/>
    <x v="799"/>
    <x v="0"/>
    <x v="3"/>
    <x v="1"/>
  </r>
  <r>
    <d v="2022-05-10T00:00:00"/>
    <x v="4"/>
    <x v="1"/>
    <x v="2"/>
    <s v="National Systems Group"/>
    <x v="3"/>
    <n v="511"/>
    <x v="800"/>
    <x v="0"/>
    <x v="0"/>
    <x v="1"/>
  </r>
  <r>
    <d v="2022-05-13T00:00:00"/>
    <x v="4"/>
    <x v="1"/>
    <x v="1"/>
    <s v="West Machines LLC"/>
    <x v="3"/>
    <n v="3278"/>
    <x v="801"/>
    <x v="0"/>
    <x v="3"/>
    <x v="1"/>
  </r>
  <r>
    <d v="2022-05-15T00:00:00"/>
    <x v="4"/>
    <x v="1"/>
    <x v="1"/>
    <s v="National Engineering LLC"/>
    <x v="1"/>
    <n v="8221"/>
    <x v="802"/>
    <x v="1"/>
    <x v="2"/>
    <x v="1"/>
  </r>
  <r>
    <d v="2022-05-15T00:00:00"/>
    <x v="4"/>
    <x v="1"/>
    <x v="2"/>
    <s v="Machines Group Ltd Group"/>
    <x v="0"/>
    <n v="8280"/>
    <x v="803"/>
    <x v="0"/>
    <x v="6"/>
    <x v="1"/>
  </r>
  <r>
    <d v="2022-05-15T00:00:00"/>
    <x v="4"/>
    <x v="1"/>
    <x v="0"/>
    <s v="National Systems Group Ltd Group"/>
    <x v="3"/>
    <n v="1922"/>
    <x v="59"/>
    <x v="0"/>
    <x v="6"/>
    <x v="0"/>
  </r>
  <r>
    <d v="2022-05-18T00:00:00"/>
    <x v="4"/>
    <x v="1"/>
    <x v="2"/>
    <s v="South Machines Inc"/>
    <x v="1"/>
    <n v="10468"/>
    <x v="804"/>
    <x v="0"/>
    <x v="1"/>
    <x v="1"/>
  </r>
  <r>
    <d v="2022-05-18T00:00:00"/>
    <x v="4"/>
    <x v="1"/>
    <x v="3"/>
    <s v="Global Industries LLC Ltd Group"/>
    <x v="0"/>
    <n v="4608"/>
    <x v="805"/>
    <x v="0"/>
    <x v="1"/>
    <x v="3"/>
  </r>
  <r>
    <d v="2022-05-18T00:00:00"/>
    <x v="4"/>
    <x v="1"/>
    <x v="3"/>
    <s v="National Industries Ltd"/>
    <x v="7"/>
    <n v="1464"/>
    <x v="806"/>
    <x v="1"/>
    <x v="1"/>
    <x v="2"/>
  </r>
  <r>
    <d v="2022-05-19T00:00:00"/>
    <x v="4"/>
    <x v="1"/>
    <x v="2"/>
    <s v="Motors Corp Ltd Group"/>
    <x v="0"/>
    <n v="6727"/>
    <x v="671"/>
    <x v="0"/>
    <x v="2"/>
    <x v="1"/>
  </r>
  <r>
    <d v="2022-05-21T00:00:00"/>
    <x v="4"/>
    <x v="1"/>
    <x v="3"/>
    <s v="Motors Co"/>
    <x v="4"/>
    <n v="1552"/>
    <x v="807"/>
    <x v="0"/>
    <x v="2"/>
    <x v="0"/>
  </r>
  <r>
    <d v="2022-05-22T00:00:00"/>
    <x v="4"/>
    <x v="1"/>
    <x v="2"/>
    <s v="Global Industries Ltd"/>
    <x v="7"/>
    <n v="6903"/>
    <x v="808"/>
    <x v="0"/>
    <x v="2"/>
    <x v="2"/>
  </r>
  <r>
    <d v="2022-05-22T00:00:00"/>
    <x v="4"/>
    <x v="1"/>
    <x v="1"/>
    <s v="South Drives Ltd Ltd Group"/>
    <x v="0"/>
    <n v="3248"/>
    <x v="809"/>
    <x v="0"/>
    <x v="4"/>
    <x v="1"/>
  </r>
  <r>
    <d v="2022-05-23T00:00:00"/>
    <x v="4"/>
    <x v="1"/>
    <x v="2"/>
    <s v="Drives Ltd Ltd Group"/>
    <x v="1"/>
    <n v="3871"/>
    <x v="810"/>
    <x v="1"/>
    <x v="2"/>
    <x v="2"/>
  </r>
  <r>
    <d v="2022-05-23T00:00:00"/>
    <x v="4"/>
    <x v="1"/>
    <x v="2"/>
    <s v="South Electrics Ltd Ltd Group"/>
    <x v="3"/>
    <n v="10028"/>
    <x v="811"/>
    <x v="1"/>
    <x v="6"/>
    <x v="2"/>
  </r>
  <r>
    <d v="2022-05-25T00:00:00"/>
    <x v="4"/>
    <x v="1"/>
    <x v="0"/>
    <s v="Suburban Engineering LLC Ltd Group"/>
    <x v="1"/>
    <n v="11028"/>
    <x v="812"/>
    <x v="1"/>
    <x v="7"/>
    <x v="0"/>
  </r>
  <r>
    <d v="2022-05-28T00:00:00"/>
    <x v="4"/>
    <x v="1"/>
    <x v="2"/>
    <s v="East Machines Corp"/>
    <x v="8"/>
    <n v="2251"/>
    <x v="813"/>
    <x v="0"/>
    <x v="6"/>
    <x v="1"/>
  </r>
  <r>
    <d v="2022-05-28T00:00:00"/>
    <x v="4"/>
    <x v="1"/>
    <x v="3"/>
    <s v="Central Electrics Corp Ltd Group"/>
    <x v="2"/>
    <n v="10741"/>
    <x v="814"/>
    <x v="1"/>
    <x v="6"/>
    <x v="2"/>
  </r>
  <r>
    <d v="2022-05-28T00:00:00"/>
    <x v="4"/>
    <x v="1"/>
    <x v="2"/>
    <s v="Special South Engineering Corp Ltd Group"/>
    <x v="4"/>
    <n v="13394"/>
    <x v="815"/>
    <x v="0"/>
    <x v="2"/>
    <x v="2"/>
  </r>
  <r>
    <d v="2022-06-01T00:00:00"/>
    <x v="4"/>
    <x v="1"/>
    <x v="3"/>
    <s v="National Electrics Group Ltd Group"/>
    <x v="6"/>
    <n v="11049"/>
    <x v="449"/>
    <x v="0"/>
    <x v="3"/>
    <x v="0"/>
  </r>
  <r>
    <d v="2022-06-01T00:00:00"/>
    <x v="4"/>
    <x v="1"/>
    <x v="0"/>
    <s v="National Systems LLC"/>
    <x v="2"/>
    <n v="9673"/>
    <x v="816"/>
    <x v="1"/>
    <x v="9"/>
    <x v="1"/>
  </r>
  <r>
    <d v="2022-06-02T00:00:00"/>
    <x v="4"/>
    <x v="1"/>
    <x v="3"/>
    <s v="East Electrics Inc Ltd Group"/>
    <x v="5"/>
    <n v="14318"/>
    <x v="817"/>
    <x v="1"/>
    <x v="1"/>
    <x v="0"/>
  </r>
  <r>
    <d v="2022-06-06T00:00:00"/>
    <x v="4"/>
    <x v="1"/>
    <x v="4"/>
    <s v="South Electrics LLC"/>
    <x v="0"/>
    <n v="11522"/>
    <x v="691"/>
    <x v="0"/>
    <x v="9"/>
    <x v="2"/>
  </r>
  <r>
    <d v="2022-06-07T00:00:00"/>
    <x v="4"/>
    <x v="1"/>
    <x v="0"/>
    <s v="Metro Systems Co"/>
    <x v="1"/>
    <n v="6103"/>
    <x v="818"/>
    <x v="0"/>
    <x v="8"/>
    <x v="3"/>
  </r>
  <r>
    <d v="2022-06-09T00:00:00"/>
    <x v="4"/>
    <x v="1"/>
    <x v="1"/>
    <s v="Industries Group"/>
    <x v="4"/>
    <n v="10885"/>
    <x v="819"/>
    <x v="1"/>
    <x v="4"/>
    <x v="2"/>
  </r>
  <r>
    <d v="2022-06-10T00:00:00"/>
    <x v="4"/>
    <x v="1"/>
    <x v="1"/>
    <s v="Machines Corp Ltd Group"/>
    <x v="3"/>
    <n v="5111"/>
    <x v="820"/>
    <x v="1"/>
    <x v="5"/>
    <x v="2"/>
  </r>
  <r>
    <d v="2022-06-10T00:00:00"/>
    <x v="4"/>
    <x v="1"/>
    <x v="0"/>
    <s v="Metro Motors Inc Ltd Group"/>
    <x v="7"/>
    <n v="11612"/>
    <x v="821"/>
    <x v="0"/>
    <x v="6"/>
    <x v="1"/>
  </r>
  <r>
    <d v="2022-06-11T00:00:00"/>
    <x v="4"/>
    <x v="1"/>
    <x v="2"/>
    <s v="South Drives Co Ltd Group"/>
    <x v="6"/>
    <n v="7579"/>
    <x v="822"/>
    <x v="0"/>
    <x v="1"/>
    <x v="2"/>
  </r>
  <r>
    <d v="2022-06-14T00:00:00"/>
    <x v="4"/>
    <x v="1"/>
    <x v="1"/>
    <s v="Tech Corp Ltd Group"/>
    <x v="1"/>
    <n v="13700"/>
    <x v="823"/>
    <x v="0"/>
    <x v="5"/>
    <x v="0"/>
  </r>
  <r>
    <d v="2022-06-14T00:00:00"/>
    <x v="4"/>
    <x v="1"/>
    <x v="2"/>
    <s v="Drives Co"/>
    <x v="1"/>
    <n v="13553"/>
    <x v="824"/>
    <x v="0"/>
    <x v="2"/>
    <x v="1"/>
  </r>
  <r>
    <d v="2022-06-16T00:00:00"/>
    <x v="4"/>
    <x v="1"/>
    <x v="2"/>
    <s v="South Tech Inc Ltd Group"/>
    <x v="1"/>
    <n v="7034"/>
    <x v="825"/>
    <x v="0"/>
    <x v="3"/>
    <x v="2"/>
  </r>
  <r>
    <d v="2022-06-17T00:00:00"/>
    <x v="4"/>
    <x v="1"/>
    <x v="1"/>
    <s v="National Drives Co Ltd Group"/>
    <x v="3"/>
    <n v="11081"/>
    <x v="826"/>
    <x v="0"/>
    <x v="1"/>
    <x v="0"/>
  </r>
  <r>
    <d v="2022-06-17T00:00:00"/>
    <x v="4"/>
    <x v="1"/>
    <x v="3"/>
    <s v="East Electrics LLC"/>
    <x v="1"/>
    <n v="9509"/>
    <x v="827"/>
    <x v="1"/>
    <x v="1"/>
    <x v="1"/>
  </r>
  <r>
    <d v="2022-06-20T00:00:00"/>
    <x v="4"/>
    <x v="1"/>
    <x v="2"/>
    <s v="Equip Inc"/>
    <x v="0"/>
    <n v="11999"/>
    <x v="274"/>
    <x v="0"/>
    <x v="6"/>
    <x v="1"/>
  </r>
  <r>
    <d v="2022-06-24T00:00:00"/>
    <x v="4"/>
    <x v="1"/>
    <x v="0"/>
    <s v="Special Industries Ltd Ltd Group"/>
    <x v="0"/>
    <n v="3548"/>
    <x v="828"/>
    <x v="0"/>
    <x v="3"/>
    <x v="0"/>
  </r>
  <r>
    <d v="2022-06-25T00:00:00"/>
    <x v="4"/>
    <x v="1"/>
    <x v="1"/>
    <s v="Suburban Drives Inc Ltd Group"/>
    <x v="7"/>
    <n v="2367"/>
    <x v="829"/>
    <x v="1"/>
    <x v="6"/>
    <x v="2"/>
  </r>
  <r>
    <d v="2022-06-25T00:00:00"/>
    <x v="4"/>
    <x v="1"/>
    <x v="0"/>
    <s v="Global Engineering Group"/>
    <x v="0"/>
    <n v="2153"/>
    <x v="773"/>
    <x v="0"/>
    <x v="3"/>
    <x v="2"/>
  </r>
  <r>
    <d v="2022-06-26T00:00:00"/>
    <x v="4"/>
    <x v="1"/>
    <x v="2"/>
    <s v="Central Engineering Inc Ltd Group"/>
    <x v="6"/>
    <n v="6936"/>
    <x v="830"/>
    <x v="1"/>
    <x v="7"/>
    <x v="1"/>
  </r>
  <r>
    <d v="2022-06-27T00:00:00"/>
    <x v="4"/>
    <x v="1"/>
    <x v="2"/>
    <s v="Global Tech Inc"/>
    <x v="5"/>
    <n v="11402"/>
    <x v="394"/>
    <x v="0"/>
    <x v="1"/>
    <x v="2"/>
  </r>
  <r>
    <d v="2022-06-27T00:00:00"/>
    <x v="4"/>
    <x v="1"/>
    <x v="0"/>
    <s v="West Drives Corp Ltd Group"/>
    <x v="0"/>
    <n v="983"/>
    <x v="831"/>
    <x v="1"/>
    <x v="5"/>
    <x v="1"/>
  </r>
  <r>
    <d v="2022-07-03T00:00:00"/>
    <x v="4"/>
    <x v="2"/>
    <x v="1"/>
    <s v="Global Industries Co Ltd Group"/>
    <x v="1"/>
    <n v="13186"/>
    <x v="832"/>
    <x v="0"/>
    <x v="5"/>
    <x v="1"/>
  </r>
  <r>
    <d v="2022-07-04T00:00:00"/>
    <x v="4"/>
    <x v="2"/>
    <x v="0"/>
    <s v="North Motors Ltd Ltd Group"/>
    <x v="4"/>
    <n v="5996"/>
    <x v="833"/>
    <x v="1"/>
    <x v="5"/>
    <x v="2"/>
  </r>
  <r>
    <d v="2022-07-04T00:00:00"/>
    <x v="4"/>
    <x v="2"/>
    <x v="1"/>
    <s v="West Equip Ltd"/>
    <x v="0"/>
    <n v="6793"/>
    <x v="233"/>
    <x v="0"/>
    <x v="3"/>
    <x v="1"/>
  </r>
  <r>
    <d v="2022-07-04T00:00:00"/>
    <x v="4"/>
    <x v="2"/>
    <x v="0"/>
    <s v="Tech Co Ltd Group"/>
    <x v="1"/>
    <n v="14524"/>
    <x v="834"/>
    <x v="0"/>
    <x v="4"/>
    <x v="2"/>
  </r>
  <r>
    <d v="2022-07-05T00:00:00"/>
    <x v="4"/>
    <x v="2"/>
    <x v="2"/>
    <s v="Global Motors Group Ltd Group"/>
    <x v="4"/>
    <n v="5204"/>
    <x v="835"/>
    <x v="1"/>
    <x v="3"/>
    <x v="0"/>
  </r>
  <r>
    <d v="2022-07-05T00:00:00"/>
    <x v="4"/>
    <x v="2"/>
    <x v="2"/>
    <s v="Metro Drives Co"/>
    <x v="3"/>
    <n v="680"/>
    <x v="836"/>
    <x v="0"/>
    <x v="2"/>
    <x v="2"/>
  </r>
  <r>
    <d v="2022-07-05T00:00:00"/>
    <x v="4"/>
    <x v="2"/>
    <x v="0"/>
    <s v="Engineering Ltd"/>
    <x v="3"/>
    <n v="13084"/>
    <x v="837"/>
    <x v="0"/>
    <x v="5"/>
    <x v="1"/>
  </r>
  <r>
    <d v="2022-07-06T00:00:00"/>
    <x v="4"/>
    <x v="2"/>
    <x v="4"/>
    <s v="Global Motors LLC"/>
    <x v="3"/>
    <n v="5241"/>
    <x v="20"/>
    <x v="0"/>
    <x v="5"/>
    <x v="2"/>
  </r>
  <r>
    <d v="2022-07-07T00:00:00"/>
    <x v="4"/>
    <x v="2"/>
    <x v="2"/>
    <s v="East Systems Corp"/>
    <x v="2"/>
    <n v="9059"/>
    <x v="838"/>
    <x v="0"/>
    <x v="0"/>
    <x v="1"/>
  </r>
  <r>
    <d v="2022-07-08T00:00:00"/>
    <x v="4"/>
    <x v="2"/>
    <x v="2"/>
    <s v="Suburban Industries LLC Ltd Group"/>
    <x v="3"/>
    <n v="5553"/>
    <x v="839"/>
    <x v="0"/>
    <x v="1"/>
    <x v="0"/>
  </r>
  <r>
    <d v="2022-07-08T00:00:00"/>
    <x v="4"/>
    <x v="2"/>
    <x v="2"/>
    <s v="Suburban Engineering Co"/>
    <x v="1"/>
    <n v="5275"/>
    <x v="840"/>
    <x v="0"/>
    <x v="5"/>
    <x v="0"/>
  </r>
  <r>
    <d v="2022-07-10T00:00:00"/>
    <x v="4"/>
    <x v="2"/>
    <x v="3"/>
    <s v="West Tech LLC Ltd Group"/>
    <x v="1"/>
    <n v="6812"/>
    <x v="841"/>
    <x v="1"/>
    <x v="5"/>
    <x v="1"/>
  </r>
  <r>
    <d v="2022-07-10T00:00:00"/>
    <x v="4"/>
    <x v="2"/>
    <x v="0"/>
    <s v="West Engineering Ltd Ltd Group"/>
    <x v="4"/>
    <n v="5104"/>
    <x v="842"/>
    <x v="0"/>
    <x v="5"/>
    <x v="2"/>
  </r>
  <r>
    <d v="2022-07-10T00:00:00"/>
    <x v="4"/>
    <x v="2"/>
    <x v="1"/>
    <s v="South Machines LLC Ltd Group"/>
    <x v="1"/>
    <n v="2845"/>
    <x v="499"/>
    <x v="0"/>
    <x v="5"/>
    <x v="1"/>
  </r>
  <r>
    <d v="2022-07-11T00:00:00"/>
    <x v="4"/>
    <x v="2"/>
    <x v="1"/>
    <s v="West Motors Ltd"/>
    <x v="0"/>
    <n v="9478"/>
    <x v="843"/>
    <x v="0"/>
    <x v="2"/>
    <x v="2"/>
  </r>
  <r>
    <d v="2022-07-12T00:00:00"/>
    <x v="4"/>
    <x v="2"/>
    <x v="2"/>
    <s v="West Systems LLC Ltd Group"/>
    <x v="0"/>
    <n v="2417"/>
    <x v="844"/>
    <x v="0"/>
    <x v="1"/>
    <x v="3"/>
  </r>
  <r>
    <d v="2022-07-12T00:00:00"/>
    <x v="4"/>
    <x v="2"/>
    <x v="1"/>
    <s v="North Electrics Corp Ltd Group"/>
    <x v="3"/>
    <n v="11858"/>
    <x v="2"/>
    <x v="0"/>
    <x v="5"/>
    <x v="0"/>
  </r>
  <r>
    <d v="2022-07-13T00:00:00"/>
    <x v="4"/>
    <x v="2"/>
    <x v="0"/>
    <s v="South Equip LLC"/>
    <x v="3"/>
    <n v="8506"/>
    <x v="179"/>
    <x v="0"/>
    <x v="5"/>
    <x v="2"/>
  </r>
  <r>
    <d v="2022-07-16T00:00:00"/>
    <x v="4"/>
    <x v="2"/>
    <x v="2"/>
    <s v="Engineering Inc"/>
    <x v="0"/>
    <n v="14454"/>
    <x v="845"/>
    <x v="0"/>
    <x v="0"/>
    <x v="2"/>
  </r>
  <r>
    <d v="2022-07-17T00:00:00"/>
    <x v="4"/>
    <x v="2"/>
    <x v="2"/>
    <s v="Central Engineering Co Ltd Group"/>
    <x v="0"/>
    <n v="11445"/>
    <x v="700"/>
    <x v="0"/>
    <x v="1"/>
    <x v="2"/>
  </r>
  <r>
    <d v="2022-07-22T00:00:00"/>
    <x v="4"/>
    <x v="2"/>
    <x v="0"/>
    <s v="Systems LLC"/>
    <x v="4"/>
    <n v="6554"/>
    <x v="846"/>
    <x v="0"/>
    <x v="0"/>
    <x v="2"/>
  </r>
  <r>
    <d v="2022-07-22T00:00:00"/>
    <x v="4"/>
    <x v="2"/>
    <x v="0"/>
    <s v="North Tech Group"/>
    <x v="1"/>
    <n v="8172"/>
    <x v="847"/>
    <x v="0"/>
    <x v="1"/>
    <x v="2"/>
  </r>
  <r>
    <d v="2022-07-22T00:00:00"/>
    <x v="4"/>
    <x v="2"/>
    <x v="1"/>
    <s v="Metro Equip Corp Ltd Group"/>
    <x v="5"/>
    <n v="8841"/>
    <x v="848"/>
    <x v="0"/>
    <x v="1"/>
    <x v="0"/>
  </r>
  <r>
    <d v="2022-07-25T00:00:00"/>
    <x v="4"/>
    <x v="2"/>
    <x v="1"/>
    <s v="Global Equip Co"/>
    <x v="0"/>
    <n v="9716"/>
    <x v="849"/>
    <x v="1"/>
    <x v="2"/>
    <x v="2"/>
  </r>
  <r>
    <d v="2022-07-28T00:00:00"/>
    <x v="4"/>
    <x v="2"/>
    <x v="1"/>
    <s v="Metro Machines Group"/>
    <x v="3"/>
    <n v="14517"/>
    <x v="597"/>
    <x v="0"/>
    <x v="1"/>
    <x v="2"/>
  </r>
  <r>
    <d v="2022-08-02T00:00:00"/>
    <x v="4"/>
    <x v="2"/>
    <x v="1"/>
    <s v="Metro Engineering Co Ltd Group"/>
    <x v="8"/>
    <n v="4270"/>
    <x v="273"/>
    <x v="0"/>
    <x v="7"/>
    <x v="0"/>
  </r>
  <r>
    <d v="2022-08-04T00:00:00"/>
    <x v="4"/>
    <x v="2"/>
    <x v="4"/>
    <s v="Suburban Tech Corp Ltd Group"/>
    <x v="0"/>
    <n v="12898"/>
    <x v="850"/>
    <x v="0"/>
    <x v="4"/>
    <x v="1"/>
  </r>
  <r>
    <d v="2022-08-04T00:00:00"/>
    <x v="4"/>
    <x v="2"/>
    <x v="2"/>
    <s v="Industries Group Ltd Group"/>
    <x v="4"/>
    <n v="5610"/>
    <x v="545"/>
    <x v="0"/>
    <x v="1"/>
    <x v="2"/>
  </r>
  <r>
    <d v="2022-08-05T00:00:00"/>
    <x v="4"/>
    <x v="2"/>
    <x v="2"/>
    <s v="South Electrics Group Ltd Group"/>
    <x v="0"/>
    <n v="12521"/>
    <x v="851"/>
    <x v="1"/>
    <x v="9"/>
    <x v="1"/>
  </r>
  <r>
    <d v="2022-08-05T00:00:00"/>
    <x v="4"/>
    <x v="2"/>
    <x v="0"/>
    <s v="East Machines LLC"/>
    <x v="5"/>
    <n v="10195"/>
    <x v="852"/>
    <x v="0"/>
    <x v="5"/>
    <x v="3"/>
  </r>
  <r>
    <d v="2022-08-06T00:00:00"/>
    <x v="4"/>
    <x v="2"/>
    <x v="1"/>
    <s v="Global Tech Inc Ltd Group"/>
    <x v="5"/>
    <n v="11062"/>
    <x v="853"/>
    <x v="1"/>
    <x v="5"/>
    <x v="2"/>
  </r>
  <r>
    <d v="2022-08-06T00:00:00"/>
    <x v="4"/>
    <x v="2"/>
    <x v="1"/>
    <s v="Metro Motors Group"/>
    <x v="0"/>
    <n v="10957"/>
    <x v="854"/>
    <x v="0"/>
    <x v="9"/>
    <x v="2"/>
  </r>
  <r>
    <d v="2022-08-06T00:00:00"/>
    <x v="4"/>
    <x v="2"/>
    <x v="4"/>
    <s v="Electrics LLC Ltd Group"/>
    <x v="1"/>
    <n v="2626"/>
    <x v="855"/>
    <x v="0"/>
    <x v="6"/>
    <x v="1"/>
  </r>
  <r>
    <d v="2022-08-08T00:00:00"/>
    <x v="4"/>
    <x v="2"/>
    <x v="2"/>
    <s v="West Tech Ltd Ltd Group"/>
    <x v="0"/>
    <n v="4299"/>
    <x v="856"/>
    <x v="0"/>
    <x v="5"/>
    <x v="1"/>
  </r>
  <r>
    <d v="2022-08-11T00:00:00"/>
    <x v="4"/>
    <x v="2"/>
    <x v="3"/>
    <s v="Suburban Systems Co"/>
    <x v="7"/>
    <n v="2569"/>
    <x v="120"/>
    <x v="0"/>
    <x v="1"/>
    <x v="0"/>
  </r>
  <r>
    <d v="2022-08-13T00:00:00"/>
    <x v="4"/>
    <x v="2"/>
    <x v="0"/>
    <s v="Metro Motors Corp Ltd Group"/>
    <x v="0"/>
    <n v="1615"/>
    <x v="857"/>
    <x v="0"/>
    <x v="5"/>
    <x v="0"/>
  </r>
  <r>
    <d v="2022-08-14T00:00:00"/>
    <x v="4"/>
    <x v="2"/>
    <x v="1"/>
    <s v="West Industries Inc Ltd Group"/>
    <x v="6"/>
    <n v="12157"/>
    <x v="858"/>
    <x v="1"/>
    <x v="6"/>
    <x v="2"/>
  </r>
  <r>
    <d v="2022-08-18T00:00:00"/>
    <x v="4"/>
    <x v="2"/>
    <x v="3"/>
    <s v="South Drives Co"/>
    <x v="6"/>
    <n v="8778"/>
    <x v="859"/>
    <x v="0"/>
    <x v="6"/>
    <x v="2"/>
  </r>
  <r>
    <d v="2022-08-19T00:00:00"/>
    <x v="4"/>
    <x v="2"/>
    <x v="0"/>
    <s v="Central Equip Co"/>
    <x v="2"/>
    <n v="14707"/>
    <x v="603"/>
    <x v="0"/>
    <x v="9"/>
    <x v="2"/>
  </r>
  <r>
    <d v="2022-08-19T00:00:00"/>
    <x v="4"/>
    <x v="2"/>
    <x v="2"/>
    <s v="West Industries Ltd"/>
    <x v="5"/>
    <n v="3311"/>
    <x v="860"/>
    <x v="0"/>
    <x v="7"/>
    <x v="2"/>
  </r>
  <r>
    <d v="2022-08-20T00:00:00"/>
    <x v="4"/>
    <x v="2"/>
    <x v="1"/>
    <s v="North Systems Corp"/>
    <x v="4"/>
    <n v="5546"/>
    <x v="861"/>
    <x v="1"/>
    <x v="6"/>
    <x v="1"/>
  </r>
  <r>
    <d v="2022-08-22T00:00:00"/>
    <x v="4"/>
    <x v="2"/>
    <x v="1"/>
    <s v="National Drives Inc"/>
    <x v="4"/>
    <n v="11852"/>
    <x v="862"/>
    <x v="0"/>
    <x v="9"/>
    <x v="0"/>
  </r>
  <r>
    <d v="2022-08-23T00:00:00"/>
    <x v="4"/>
    <x v="2"/>
    <x v="4"/>
    <s v="Engineering Co"/>
    <x v="0"/>
    <n v="9218"/>
    <x v="333"/>
    <x v="0"/>
    <x v="9"/>
    <x v="1"/>
  </r>
  <r>
    <d v="2022-08-25T00:00:00"/>
    <x v="4"/>
    <x v="2"/>
    <x v="2"/>
    <s v="Suburban Electrics Group"/>
    <x v="3"/>
    <n v="13307"/>
    <x v="863"/>
    <x v="0"/>
    <x v="7"/>
    <x v="2"/>
  </r>
  <r>
    <d v="2022-09-01T00:00:00"/>
    <x v="4"/>
    <x v="2"/>
    <x v="1"/>
    <s v="North Machines Group"/>
    <x v="2"/>
    <n v="8613"/>
    <x v="406"/>
    <x v="0"/>
    <x v="0"/>
    <x v="3"/>
  </r>
  <r>
    <d v="2022-09-02T00:00:00"/>
    <x v="4"/>
    <x v="2"/>
    <x v="1"/>
    <s v="East Equip Ltd"/>
    <x v="5"/>
    <n v="14319"/>
    <x v="864"/>
    <x v="0"/>
    <x v="1"/>
    <x v="2"/>
  </r>
  <r>
    <d v="2022-09-02T00:00:00"/>
    <x v="4"/>
    <x v="2"/>
    <x v="3"/>
    <s v="Metro Equip Co"/>
    <x v="4"/>
    <n v="2556"/>
    <x v="865"/>
    <x v="1"/>
    <x v="7"/>
    <x v="1"/>
  </r>
  <r>
    <d v="2022-09-03T00:00:00"/>
    <x v="4"/>
    <x v="2"/>
    <x v="4"/>
    <s v="North Drives Corp"/>
    <x v="0"/>
    <n v="3549"/>
    <x v="866"/>
    <x v="0"/>
    <x v="1"/>
    <x v="2"/>
  </r>
  <r>
    <d v="2022-09-05T00:00:00"/>
    <x v="4"/>
    <x v="2"/>
    <x v="2"/>
    <s v="South Industries Corp"/>
    <x v="2"/>
    <n v="14211"/>
    <x v="405"/>
    <x v="0"/>
    <x v="1"/>
    <x v="2"/>
  </r>
  <r>
    <d v="2022-09-05T00:00:00"/>
    <x v="4"/>
    <x v="2"/>
    <x v="2"/>
    <s v="South Machines Corp Ltd Group"/>
    <x v="5"/>
    <n v="13288"/>
    <x v="867"/>
    <x v="0"/>
    <x v="4"/>
    <x v="2"/>
  </r>
  <r>
    <d v="2022-09-07T00:00:00"/>
    <x v="4"/>
    <x v="2"/>
    <x v="2"/>
    <s v="Suburban Electrics LLC Ltd Group"/>
    <x v="4"/>
    <n v="8681"/>
    <x v="868"/>
    <x v="0"/>
    <x v="9"/>
    <x v="2"/>
  </r>
  <r>
    <d v="2022-09-08T00:00:00"/>
    <x v="4"/>
    <x v="2"/>
    <x v="0"/>
    <s v="North Equip LLC Ltd Group"/>
    <x v="3"/>
    <n v="5308"/>
    <x v="869"/>
    <x v="0"/>
    <x v="5"/>
    <x v="2"/>
  </r>
  <r>
    <d v="2022-09-10T00:00:00"/>
    <x v="4"/>
    <x v="2"/>
    <x v="1"/>
    <s v="West Drives LLC"/>
    <x v="6"/>
    <n v="6619"/>
    <x v="870"/>
    <x v="0"/>
    <x v="6"/>
    <x v="3"/>
  </r>
  <r>
    <d v="2022-09-12T00:00:00"/>
    <x v="4"/>
    <x v="2"/>
    <x v="0"/>
    <s v="Suburban Tech Inc"/>
    <x v="1"/>
    <n v="2397"/>
    <x v="806"/>
    <x v="1"/>
    <x v="5"/>
    <x v="1"/>
  </r>
  <r>
    <d v="2022-09-13T00:00:00"/>
    <x v="4"/>
    <x v="2"/>
    <x v="2"/>
    <s v="South Drives Corp Ltd Group"/>
    <x v="3"/>
    <n v="1843"/>
    <x v="871"/>
    <x v="0"/>
    <x v="3"/>
    <x v="0"/>
  </r>
  <r>
    <d v="2022-09-14T00:00:00"/>
    <x v="4"/>
    <x v="2"/>
    <x v="1"/>
    <s v="West Equip Group Ltd Group"/>
    <x v="3"/>
    <n v="675"/>
    <x v="623"/>
    <x v="1"/>
    <x v="2"/>
    <x v="1"/>
  </r>
  <r>
    <d v="2022-09-15T00:00:00"/>
    <x v="4"/>
    <x v="2"/>
    <x v="0"/>
    <s v="Motors Inc Ltd Group"/>
    <x v="1"/>
    <n v="3923"/>
    <x v="872"/>
    <x v="0"/>
    <x v="9"/>
    <x v="1"/>
  </r>
  <r>
    <d v="2022-09-18T00:00:00"/>
    <x v="4"/>
    <x v="2"/>
    <x v="1"/>
    <s v="Suburban Industries LLC"/>
    <x v="3"/>
    <n v="14792"/>
    <x v="873"/>
    <x v="1"/>
    <x v="3"/>
    <x v="1"/>
  </r>
  <r>
    <d v="2022-09-18T00:00:00"/>
    <x v="4"/>
    <x v="2"/>
    <x v="0"/>
    <s v="East Industries Ltd"/>
    <x v="3"/>
    <n v="8224"/>
    <x v="874"/>
    <x v="0"/>
    <x v="3"/>
    <x v="1"/>
  </r>
  <r>
    <d v="2022-09-19T00:00:00"/>
    <x v="4"/>
    <x v="2"/>
    <x v="1"/>
    <s v="North Drives LLC"/>
    <x v="0"/>
    <n v="5338"/>
    <x v="875"/>
    <x v="0"/>
    <x v="9"/>
    <x v="0"/>
  </r>
  <r>
    <d v="2022-09-20T00:00:00"/>
    <x v="4"/>
    <x v="2"/>
    <x v="1"/>
    <s v="North Electrics LLC"/>
    <x v="4"/>
    <n v="6744"/>
    <x v="100"/>
    <x v="1"/>
    <x v="3"/>
    <x v="0"/>
  </r>
  <r>
    <d v="2022-09-22T00:00:00"/>
    <x v="4"/>
    <x v="2"/>
    <x v="2"/>
    <s v="Central Drives Ltd"/>
    <x v="1"/>
    <n v="14742"/>
    <x v="409"/>
    <x v="0"/>
    <x v="1"/>
    <x v="2"/>
  </r>
  <r>
    <d v="2022-09-24T00:00:00"/>
    <x v="4"/>
    <x v="2"/>
    <x v="1"/>
    <s v="Metro Systems Corp"/>
    <x v="5"/>
    <n v="5954"/>
    <x v="61"/>
    <x v="0"/>
    <x v="4"/>
    <x v="0"/>
  </r>
  <r>
    <d v="2022-09-25T00:00:00"/>
    <x v="4"/>
    <x v="2"/>
    <x v="1"/>
    <s v="South Equip Ltd Ltd Group"/>
    <x v="3"/>
    <n v="7625"/>
    <x v="876"/>
    <x v="0"/>
    <x v="1"/>
    <x v="3"/>
  </r>
  <r>
    <d v="2022-10-02T00:00:00"/>
    <x v="4"/>
    <x v="3"/>
    <x v="0"/>
    <s v="Central Industries Ltd Ltd Group"/>
    <x v="2"/>
    <n v="8686"/>
    <x v="877"/>
    <x v="0"/>
    <x v="3"/>
    <x v="3"/>
  </r>
  <r>
    <d v="2022-10-02T00:00:00"/>
    <x v="4"/>
    <x v="3"/>
    <x v="4"/>
    <s v="Special South Electrics Group Ltd Group"/>
    <x v="0"/>
    <n v="1734"/>
    <x v="878"/>
    <x v="0"/>
    <x v="6"/>
    <x v="0"/>
  </r>
  <r>
    <d v="2022-10-02T00:00:00"/>
    <x v="4"/>
    <x v="3"/>
    <x v="2"/>
    <s v="Central Machines Inc"/>
    <x v="5"/>
    <n v="9164"/>
    <x v="879"/>
    <x v="0"/>
    <x v="1"/>
    <x v="0"/>
  </r>
  <r>
    <d v="2022-10-03T00:00:00"/>
    <x v="4"/>
    <x v="3"/>
    <x v="0"/>
    <s v="West Electrics Inc"/>
    <x v="7"/>
    <n v="10382"/>
    <x v="880"/>
    <x v="0"/>
    <x v="5"/>
    <x v="1"/>
  </r>
  <r>
    <d v="2022-10-06T00:00:00"/>
    <x v="4"/>
    <x v="3"/>
    <x v="1"/>
    <s v="West Motors Co Ltd Group"/>
    <x v="1"/>
    <n v="5023"/>
    <x v="881"/>
    <x v="0"/>
    <x v="6"/>
    <x v="2"/>
  </r>
  <r>
    <d v="2022-10-07T00:00:00"/>
    <x v="4"/>
    <x v="3"/>
    <x v="1"/>
    <s v="Central Electrics Inc Ltd Group"/>
    <x v="6"/>
    <n v="3780"/>
    <x v="882"/>
    <x v="0"/>
    <x v="1"/>
    <x v="0"/>
  </r>
  <r>
    <d v="2022-10-08T00:00:00"/>
    <x v="4"/>
    <x v="3"/>
    <x v="2"/>
    <s v="Metro Electrics Ltd"/>
    <x v="1"/>
    <n v="12789"/>
    <x v="883"/>
    <x v="0"/>
    <x v="6"/>
    <x v="1"/>
  </r>
  <r>
    <d v="2022-10-09T00:00:00"/>
    <x v="4"/>
    <x v="3"/>
    <x v="3"/>
    <s v="Central Tech LLC"/>
    <x v="0"/>
    <n v="13867"/>
    <x v="884"/>
    <x v="1"/>
    <x v="9"/>
    <x v="2"/>
  </r>
  <r>
    <d v="2022-10-10T00:00:00"/>
    <x v="4"/>
    <x v="3"/>
    <x v="0"/>
    <s v="North Machines LLC"/>
    <x v="0"/>
    <n v="1328"/>
    <x v="885"/>
    <x v="0"/>
    <x v="6"/>
    <x v="0"/>
  </r>
  <r>
    <d v="2022-10-11T00:00:00"/>
    <x v="4"/>
    <x v="3"/>
    <x v="4"/>
    <s v="East Systems LLC"/>
    <x v="0"/>
    <n v="9998"/>
    <x v="886"/>
    <x v="0"/>
    <x v="9"/>
    <x v="1"/>
  </r>
  <r>
    <d v="2022-10-11T00:00:00"/>
    <x v="4"/>
    <x v="3"/>
    <x v="1"/>
    <s v="East Industries LLC"/>
    <x v="6"/>
    <n v="12300"/>
    <x v="887"/>
    <x v="0"/>
    <x v="1"/>
    <x v="1"/>
  </r>
  <r>
    <d v="2022-10-14T00:00:00"/>
    <x v="4"/>
    <x v="3"/>
    <x v="1"/>
    <s v="Suburban Motors Co Ltd Group"/>
    <x v="4"/>
    <n v="3970"/>
    <x v="888"/>
    <x v="0"/>
    <x v="9"/>
    <x v="2"/>
  </r>
  <r>
    <d v="2022-10-14T00:00:00"/>
    <x v="4"/>
    <x v="3"/>
    <x v="2"/>
    <s v="Global Equip Corp"/>
    <x v="0"/>
    <n v="5582"/>
    <x v="889"/>
    <x v="0"/>
    <x v="5"/>
    <x v="1"/>
  </r>
  <r>
    <d v="2022-10-14T00:00:00"/>
    <x v="4"/>
    <x v="3"/>
    <x v="0"/>
    <s v="Tech LLC"/>
    <x v="0"/>
    <n v="12855"/>
    <x v="890"/>
    <x v="1"/>
    <x v="0"/>
    <x v="2"/>
  </r>
  <r>
    <d v="2022-10-23T00:00:00"/>
    <x v="4"/>
    <x v="3"/>
    <x v="4"/>
    <s v="Machines Co"/>
    <x v="3"/>
    <n v="9556"/>
    <x v="891"/>
    <x v="1"/>
    <x v="1"/>
    <x v="2"/>
  </r>
  <r>
    <d v="2022-10-24T00:00:00"/>
    <x v="4"/>
    <x v="3"/>
    <x v="2"/>
    <s v="Special Drives Corp Ltd Group"/>
    <x v="0"/>
    <n v="2904"/>
    <x v="892"/>
    <x v="0"/>
    <x v="2"/>
    <x v="1"/>
  </r>
  <r>
    <d v="2022-10-25T00:00:00"/>
    <x v="4"/>
    <x v="3"/>
    <x v="0"/>
    <s v="South Tech Co"/>
    <x v="7"/>
    <n v="14084"/>
    <x v="893"/>
    <x v="0"/>
    <x v="1"/>
    <x v="1"/>
  </r>
  <r>
    <d v="2022-10-26T00:00:00"/>
    <x v="4"/>
    <x v="3"/>
    <x v="4"/>
    <s v="West Tech Inc Ltd Group"/>
    <x v="4"/>
    <n v="14375"/>
    <x v="894"/>
    <x v="0"/>
    <x v="0"/>
    <x v="2"/>
  </r>
  <r>
    <d v="2022-10-27T00:00:00"/>
    <x v="4"/>
    <x v="3"/>
    <x v="1"/>
    <s v="North Machines Co"/>
    <x v="2"/>
    <n v="6797"/>
    <x v="895"/>
    <x v="0"/>
    <x v="7"/>
    <x v="2"/>
  </r>
  <r>
    <d v="2022-10-28T00:00:00"/>
    <x v="4"/>
    <x v="3"/>
    <x v="3"/>
    <s v="National Motors Co"/>
    <x v="3"/>
    <n v="13451"/>
    <x v="896"/>
    <x v="1"/>
    <x v="1"/>
    <x v="1"/>
  </r>
  <r>
    <d v="2022-11-01T00:00:00"/>
    <x v="4"/>
    <x v="3"/>
    <x v="2"/>
    <s v="South Motors LLC Ltd Group"/>
    <x v="4"/>
    <n v="14921"/>
    <x v="897"/>
    <x v="0"/>
    <x v="6"/>
    <x v="2"/>
  </r>
  <r>
    <d v="2022-11-01T00:00:00"/>
    <x v="4"/>
    <x v="3"/>
    <x v="1"/>
    <s v="Suburban Electrics LLC"/>
    <x v="4"/>
    <n v="6810"/>
    <x v="898"/>
    <x v="1"/>
    <x v="5"/>
    <x v="1"/>
  </r>
  <r>
    <d v="2022-11-02T00:00:00"/>
    <x v="4"/>
    <x v="3"/>
    <x v="1"/>
    <s v="Global Motors Co"/>
    <x v="2"/>
    <n v="2326"/>
    <x v="899"/>
    <x v="0"/>
    <x v="3"/>
    <x v="0"/>
  </r>
  <r>
    <d v="2022-11-02T00:00:00"/>
    <x v="4"/>
    <x v="3"/>
    <x v="2"/>
    <s v="East Motors Co Ltd Group"/>
    <x v="8"/>
    <n v="11444"/>
    <x v="900"/>
    <x v="0"/>
    <x v="0"/>
    <x v="0"/>
  </r>
  <r>
    <d v="2022-11-03T00:00:00"/>
    <x v="4"/>
    <x v="3"/>
    <x v="0"/>
    <s v="North Engineering Corp Ltd Group"/>
    <x v="4"/>
    <n v="5020"/>
    <x v="717"/>
    <x v="0"/>
    <x v="5"/>
    <x v="2"/>
  </r>
  <r>
    <d v="2022-11-03T00:00:00"/>
    <x v="4"/>
    <x v="3"/>
    <x v="2"/>
    <s v="Suburban Motors Inc"/>
    <x v="1"/>
    <n v="6094"/>
    <x v="901"/>
    <x v="0"/>
    <x v="5"/>
    <x v="3"/>
  </r>
  <r>
    <d v="2022-11-08T00:00:00"/>
    <x v="4"/>
    <x v="3"/>
    <x v="3"/>
    <s v="South Electrics Group"/>
    <x v="0"/>
    <n v="7188"/>
    <x v="902"/>
    <x v="1"/>
    <x v="9"/>
    <x v="3"/>
  </r>
  <r>
    <d v="2022-11-10T00:00:00"/>
    <x v="4"/>
    <x v="3"/>
    <x v="3"/>
    <s v="West Machines Group Ltd Group"/>
    <x v="0"/>
    <n v="2710"/>
    <x v="903"/>
    <x v="0"/>
    <x v="3"/>
    <x v="1"/>
  </r>
  <r>
    <d v="2022-11-11T00:00:00"/>
    <x v="4"/>
    <x v="3"/>
    <x v="4"/>
    <s v="Special Equip Ltd Ltd Group"/>
    <x v="1"/>
    <n v="5926"/>
    <x v="904"/>
    <x v="1"/>
    <x v="1"/>
    <x v="0"/>
  </r>
  <r>
    <d v="2022-11-11T00:00:00"/>
    <x v="4"/>
    <x v="3"/>
    <x v="1"/>
    <s v="Global Drives LLC Ltd Group"/>
    <x v="4"/>
    <n v="928"/>
    <x v="55"/>
    <x v="0"/>
    <x v="4"/>
    <x v="1"/>
  </r>
  <r>
    <d v="2022-11-12T00:00:00"/>
    <x v="4"/>
    <x v="3"/>
    <x v="2"/>
    <s v="West Systems Group"/>
    <x v="3"/>
    <n v="13253"/>
    <x v="905"/>
    <x v="0"/>
    <x v="2"/>
    <x v="0"/>
  </r>
  <r>
    <d v="2022-11-13T00:00:00"/>
    <x v="4"/>
    <x v="3"/>
    <x v="2"/>
    <s v="Metro Engineering LLC Ltd Group"/>
    <x v="7"/>
    <n v="3853"/>
    <x v="906"/>
    <x v="0"/>
    <x v="9"/>
    <x v="2"/>
  </r>
  <r>
    <d v="2022-11-13T00:00:00"/>
    <x v="4"/>
    <x v="3"/>
    <x v="2"/>
    <s v="East Systems LLC Ltd Group"/>
    <x v="0"/>
    <n v="8966"/>
    <x v="907"/>
    <x v="0"/>
    <x v="5"/>
    <x v="1"/>
  </r>
  <r>
    <d v="2022-11-14T00:00:00"/>
    <x v="4"/>
    <x v="3"/>
    <x v="2"/>
    <s v="Suburban Machines LLC Ltd Group"/>
    <x v="2"/>
    <n v="12396"/>
    <x v="908"/>
    <x v="0"/>
    <x v="5"/>
    <x v="0"/>
  </r>
  <r>
    <d v="2022-11-16T00:00:00"/>
    <x v="4"/>
    <x v="3"/>
    <x v="3"/>
    <s v="National Industries LLC Ltd Group"/>
    <x v="0"/>
    <n v="14758"/>
    <x v="909"/>
    <x v="0"/>
    <x v="5"/>
    <x v="0"/>
  </r>
  <r>
    <d v="2022-11-17T00:00:00"/>
    <x v="4"/>
    <x v="3"/>
    <x v="0"/>
    <s v="West Machines LLC Ltd Group"/>
    <x v="3"/>
    <n v="4131"/>
    <x v="910"/>
    <x v="0"/>
    <x v="5"/>
    <x v="2"/>
  </r>
  <r>
    <d v="2022-11-17T00:00:00"/>
    <x v="4"/>
    <x v="3"/>
    <x v="3"/>
    <s v="Machines Co Ltd Group"/>
    <x v="3"/>
    <n v="7658"/>
    <x v="911"/>
    <x v="0"/>
    <x v="4"/>
    <x v="0"/>
  </r>
  <r>
    <d v="2022-11-17T00:00:00"/>
    <x v="4"/>
    <x v="3"/>
    <x v="0"/>
    <s v="Suburban Electrics Co"/>
    <x v="3"/>
    <n v="13403"/>
    <x v="268"/>
    <x v="0"/>
    <x v="0"/>
    <x v="2"/>
  </r>
  <r>
    <d v="2022-11-18T00:00:00"/>
    <x v="4"/>
    <x v="3"/>
    <x v="1"/>
    <s v="North Industries Co"/>
    <x v="6"/>
    <n v="11686"/>
    <x v="912"/>
    <x v="1"/>
    <x v="1"/>
    <x v="2"/>
  </r>
  <r>
    <d v="2022-11-19T00:00:00"/>
    <x v="4"/>
    <x v="3"/>
    <x v="0"/>
    <s v="Engineering LLC Ltd Group"/>
    <x v="3"/>
    <n v="2921"/>
    <x v="514"/>
    <x v="0"/>
    <x v="9"/>
    <x v="1"/>
  </r>
  <r>
    <d v="2022-11-19T00:00:00"/>
    <x v="4"/>
    <x v="3"/>
    <x v="0"/>
    <s v="Central Machines Group"/>
    <x v="0"/>
    <n v="9275"/>
    <x v="913"/>
    <x v="0"/>
    <x v="3"/>
    <x v="1"/>
  </r>
  <r>
    <d v="2022-11-20T00:00:00"/>
    <x v="4"/>
    <x v="3"/>
    <x v="2"/>
    <s v="Metro Tech Inc"/>
    <x v="1"/>
    <n v="13629"/>
    <x v="914"/>
    <x v="0"/>
    <x v="2"/>
    <x v="1"/>
  </r>
  <r>
    <d v="2022-11-20T00:00:00"/>
    <x v="4"/>
    <x v="3"/>
    <x v="0"/>
    <s v="North Equip Ltd"/>
    <x v="3"/>
    <n v="14702"/>
    <x v="915"/>
    <x v="0"/>
    <x v="3"/>
    <x v="0"/>
  </r>
  <r>
    <d v="2022-11-21T00:00:00"/>
    <x v="4"/>
    <x v="3"/>
    <x v="2"/>
    <s v="Suburban Drives Co Ltd Group"/>
    <x v="3"/>
    <n v="5233"/>
    <x v="916"/>
    <x v="0"/>
    <x v="3"/>
    <x v="1"/>
  </r>
  <r>
    <d v="2022-11-22T00:00:00"/>
    <x v="4"/>
    <x v="3"/>
    <x v="0"/>
    <s v="Global Engineering LLC"/>
    <x v="1"/>
    <n v="11673"/>
    <x v="917"/>
    <x v="0"/>
    <x v="5"/>
    <x v="1"/>
  </r>
  <r>
    <d v="2022-11-24T00:00:00"/>
    <x v="4"/>
    <x v="3"/>
    <x v="1"/>
    <s v="South Tech Corp"/>
    <x v="3"/>
    <n v="9565"/>
    <x v="918"/>
    <x v="0"/>
    <x v="1"/>
    <x v="1"/>
  </r>
  <r>
    <d v="2022-11-25T00:00:00"/>
    <x v="4"/>
    <x v="3"/>
    <x v="2"/>
    <s v="West Drives Inc"/>
    <x v="2"/>
    <n v="10221"/>
    <x v="919"/>
    <x v="1"/>
    <x v="1"/>
    <x v="2"/>
  </r>
  <r>
    <d v="2022-11-25T00:00:00"/>
    <x v="4"/>
    <x v="3"/>
    <x v="1"/>
    <s v="Global Tech Group"/>
    <x v="4"/>
    <n v="602"/>
    <x v="920"/>
    <x v="0"/>
    <x v="1"/>
    <x v="1"/>
  </r>
  <r>
    <d v="2022-11-28T00:00:00"/>
    <x v="4"/>
    <x v="3"/>
    <x v="3"/>
    <s v="North Systems Corp Ltd Group"/>
    <x v="4"/>
    <n v="11572"/>
    <x v="921"/>
    <x v="0"/>
    <x v="2"/>
    <x v="2"/>
  </r>
  <r>
    <d v="2022-12-01T00:00:00"/>
    <x v="4"/>
    <x v="3"/>
    <x v="1"/>
    <s v="Metro Industries Inc"/>
    <x v="7"/>
    <n v="6385"/>
    <x v="922"/>
    <x v="1"/>
    <x v="2"/>
    <x v="1"/>
  </r>
  <r>
    <d v="2022-12-04T00:00:00"/>
    <x v="4"/>
    <x v="3"/>
    <x v="0"/>
    <s v="National Industries Group Ltd Group"/>
    <x v="1"/>
    <n v="1876"/>
    <x v="923"/>
    <x v="0"/>
    <x v="6"/>
    <x v="1"/>
  </r>
  <r>
    <d v="2022-12-05T00:00:00"/>
    <x v="4"/>
    <x v="3"/>
    <x v="1"/>
    <s v="East Equip Inc Ltd Group"/>
    <x v="3"/>
    <n v="2596"/>
    <x v="924"/>
    <x v="1"/>
    <x v="6"/>
    <x v="2"/>
  </r>
  <r>
    <d v="2022-12-05T00:00:00"/>
    <x v="4"/>
    <x v="3"/>
    <x v="2"/>
    <s v="North Machines Ltd"/>
    <x v="3"/>
    <n v="14233"/>
    <x v="925"/>
    <x v="0"/>
    <x v="4"/>
    <x v="1"/>
  </r>
  <r>
    <d v="2022-12-06T00:00:00"/>
    <x v="4"/>
    <x v="3"/>
    <x v="3"/>
    <s v="Central Drives Co"/>
    <x v="0"/>
    <n v="7030"/>
    <x v="926"/>
    <x v="1"/>
    <x v="5"/>
    <x v="2"/>
  </r>
  <r>
    <d v="2022-12-09T00:00:00"/>
    <x v="4"/>
    <x v="3"/>
    <x v="0"/>
    <s v="West Drives Co Ltd Group"/>
    <x v="6"/>
    <n v="12419"/>
    <x v="927"/>
    <x v="1"/>
    <x v="5"/>
    <x v="1"/>
  </r>
  <r>
    <d v="2022-12-10T00:00:00"/>
    <x v="4"/>
    <x v="3"/>
    <x v="2"/>
    <s v="East Systems Group"/>
    <x v="7"/>
    <n v="14068"/>
    <x v="928"/>
    <x v="0"/>
    <x v="5"/>
    <x v="1"/>
  </r>
  <r>
    <d v="2022-12-10T00:00:00"/>
    <x v="4"/>
    <x v="3"/>
    <x v="2"/>
    <s v="East Motors Ltd Ltd Group"/>
    <x v="4"/>
    <n v="6055"/>
    <x v="929"/>
    <x v="0"/>
    <x v="5"/>
    <x v="1"/>
  </r>
  <r>
    <d v="2022-12-11T00:00:00"/>
    <x v="4"/>
    <x v="3"/>
    <x v="2"/>
    <s v="Global Equip Ltd Ltd Group"/>
    <x v="0"/>
    <n v="1923"/>
    <x v="930"/>
    <x v="0"/>
    <x v="6"/>
    <x v="0"/>
  </r>
  <r>
    <d v="2022-12-12T00:00:00"/>
    <x v="4"/>
    <x v="3"/>
    <x v="3"/>
    <s v="South Industries Ltd Ltd Group"/>
    <x v="1"/>
    <n v="5950"/>
    <x v="923"/>
    <x v="0"/>
    <x v="1"/>
    <x v="1"/>
  </r>
  <r>
    <d v="2022-12-13T00:00:00"/>
    <x v="4"/>
    <x v="3"/>
    <x v="1"/>
    <s v="South Engineering Group Ltd Group"/>
    <x v="3"/>
    <n v="1592"/>
    <x v="931"/>
    <x v="0"/>
    <x v="1"/>
    <x v="2"/>
  </r>
  <r>
    <d v="2022-12-15T00:00:00"/>
    <x v="4"/>
    <x v="3"/>
    <x v="2"/>
    <s v="North Systems Co Ltd Group"/>
    <x v="7"/>
    <n v="2435"/>
    <x v="932"/>
    <x v="0"/>
    <x v="0"/>
    <x v="2"/>
  </r>
  <r>
    <d v="2022-12-15T00:00:00"/>
    <x v="4"/>
    <x v="3"/>
    <x v="1"/>
    <s v="West Industries LLC"/>
    <x v="1"/>
    <n v="10377"/>
    <x v="933"/>
    <x v="0"/>
    <x v="0"/>
    <x v="2"/>
  </r>
  <r>
    <d v="2022-12-17T00:00:00"/>
    <x v="4"/>
    <x v="3"/>
    <x v="3"/>
    <s v="National Engineering LLC Ltd Group"/>
    <x v="1"/>
    <n v="1829"/>
    <x v="934"/>
    <x v="0"/>
    <x v="6"/>
    <x v="0"/>
  </r>
  <r>
    <d v="2022-12-17T00:00:00"/>
    <x v="4"/>
    <x v="3"/>
    <x v="0"/>
    <s v="East Tech Group Ltd Group"/>
    <x v="4"/>
    <n v="8367"/>
    <x v="935"/>
    <x v="0"/>
    <x v="3"/>
    <x v="1"/>
  </r>
  <r>
    <d v="2022-12-18T00:00:00"/>
    <x v="4"/>
    <x v="3"/>
    <x v="2"/>
    <s v="West Industries Group"/>
    <x v="7"/>
    <n v="2754"/>
    <x v="936"/>
    <x v="0"/>
    <x v="5"/>
    <x v="1"/>
  </r>
  <r>
    <d v="2022-12-21T00:00:00"/>
    <x v="4"/>
    <x v="3"/>
    <x v="2"/>
    <s v="East Machines Group"/>
    <x v="7"/>
    <n v="2673"/>
    <x v="937"/>
    <x v="0"/>
    <x v="5"/>
    <x v="0"/>
  </r>
  <r>
    <d v="2022-12-25T00:00:00"/>
    <x v="4"/>
    <x v="3"/>
    <x v="1"/>
    <s v="Metro Industries Corp Ltd Group"/>
    <x v="7"/>
    <n v="12866"/>
    <x v="938"/>
    <x v="0"/>
    <x v="2"/>
    <x v="1"/>
  </r>
  <r>
    <d v="2022-12-26T00:00:00"/>
    <x v="4"/>
    <x v="3"/>
    <x v="4"/>
    <s v="East Engineering LLC"/>
    <x v="0"/>
    <n v="3648"/>
    <x v="939"/>
    <x v="0"/>
    <x v="0"/>
    <x v="1"/>
  </r>
  <r>
    <d v="2022-12-27T00:00:00"/>
    <x v="4"/>
    <x v="3"/>
    <x v="4"/>
    <s v="Metro Systems Inc"/>
    <x v="0"/>
    <n v="11263"/>
    <x v="940"/>
    <x v="0"/>
    <x v="8"/>
    <x v="3"/>
  </r>
  <r>
    <d v="2022-12-27T00:00:00"/>
    <x v="4"/>
    <x v="3"/>
    <x v="2"/>
    <s v="Global Motors Corp Ltd Group"/>
    <x v="8"/>
    <n v="14080"/>
    <x v="941"/>
    <x v="0"/>
    <x v="3"/>
    <x v="2"/>
  </r>
  <r>
    <d v="2022-12-27T00:00:00"/>
    <x v="4"/>
    <x v="3"/>
    <x v="0"/>
    <s v="Engineering Group"/>
    <x v="4"/>
    <n v="11037"/>
    <x v="942"/>
    <x v="0"/>
    <x v="1"/>
    <x v="0"/>
  </r>
  <r>
    <d v="2022-12-27T00:00:00"/>
    <x v="4"/>
    <x v="3"/>
    <x v="2"/>
    <s v="Global Electrics Ltd"/>
    <x v="8"/>
    <n v="11035"/>
    <x v="373"/>
    <x v="1"/>
    <x v="3"/>
    <x v="1"/>
  </r>
  <r>
    <d v="2022-12-28T00:00:00"/>
    <x v="4"/>
    <x v="3"/>
    <x v="2"/>
    <s v="Global Electrics Corp Ltd Group"/>
    <x v="8"/>
    <n v="11333"/>
    <x v="943"/>
    <x v="0"/>
    <x v="2"/>
    <x v="2"/>
  </r>
  <r>
    <d v="2023-01-04T00:00:00"/>
    <x v="5"/>
    <x v="0"/>
    <x v="1"/>
    <s v="Central Motors Ltd"/>
    <x v="1"/>
    <n v="14318"/>
    <x v="944"/>
    <x v="1"/>
    <x v="7"/>
    <x v="1"/>
  </r>
  <r>
    <d v="2023-01-04T00:00:00"/>
    <x v="5"/>
    <x v="0"/>
    <x v="2"/>
    <s v="West Electrics Co"/>
    <x v="0"/>
    <n v="5066"/>
    <x v="945"/>
    <x v="0"/>
    <x v="4"/>
    <x v="3"/>
  </r>
  <r>
    <d v="2023-01-06T00:00:00"/>
    <x v="5"/>
    <x v="0"/>
    <x v="2"/>
    <s v="Central Tech Group"/>
    <x v="0"/>
    <n v="2814"/>
    <x v="946"/>
    <x v="0"/>
    <x v="3"/>
    <x v="1"/>
  </r>
  <r>
    <d v="2023-01-07T00:00:00"/>
    <x v="5"/>
    <x v="0"/>
    <x v="2"/>
    <s v="East Industries Group"/>
    <x v="3"/>
    <n v="12617"/>
    <x v="947"/>
    <x v="0"/>
    <x v="0"/>
    <x v="1"/>
  </r>
  <r>
    <d v="2023-01-09T00:00:00"/>
    <x v="5"/>
    <x v="0"/>
    <x v="1"/>
    <s v="North Industries Inc"/>
    <x v="0"/>
    <n v="4944"/>
    <x v="948"/>
    <x v="1"/>
    <x v="5"/>
    <x v="3"/>
  </r>
  <r>
    <d v="2023-01-11T00:00:00"/>
    <x v="5"/>
    <x v="0"/>
    <x v="0"/>
    <s v="East Machines Co Ltd Group"/>
    <x v="4"/>
    <n v="6915"/>
    <x v="818"/>
    <x v="0"/>
    <x v="5"/>
    <x v="3"/>
  </r>
  <r>
    <d v="2023-01-13T00:00:00"/>
    <x v="5"/>
    <x v="0"/>
    <x v="3"/>
    <s v="Global Tech Ltd Ltd Group"/>
    <x v="4"/>
    <n v="11755"/>
    <x v="949"/>
    <x v="0"/>
    <x v="0"/>
    <x v="0"/>
  </r>
  <r>
    <d v="2023-01-13T00:00:00"/>
    <x v="5"/>
    <x v="0"/>
    <x v="0"/>
    <s v="South Machines Inc Ltd Group"/>
    <x v="1"/>
    <n v="1515"/>
    <x v="920"/>
    <x v="0"/>
    <x v="1"/>
    <x v="1"/>
  </r>
  <r>
    <d v="2023-01-13T00:00:00"/>
    <x v="5"/>
    <x v="0"/>
    <x v="0"/>
    <s v="South Industries Group"/>
    <x v="3"/>
    <n v="12154"/>
    <x v="950"/>
    <x v="0"/>
    <x v="5"/>
    <x v="1"/>
  </r>
  <r>
    <d v="2023-01-15T00:00:00"/>
    <x v="5"/>
    <x v="0"/>
    <x v="0"/>
    <s v="East Tech Co"/>
    <x v="5"/>
    <n v="11395"/>
    <x v="951"/>
    <x v="0"/>
    <x v="5"/>
    <x v="0"/>
  </r>
  <r>
    <d v="2023-01-16T00:00:00"/>
    <x v="5"/>
    <x v="0"/>
    <x v="0"/>
    <s v="South Electrics Co"/>
    <x v="0"/>
    <n v="13096"/>
    <x v="952"/>
    <x v="0"/>
    <x v="3"/>
    <x v="0"/>
  </r>
  <r>
    <d v="2023-01-18T00:00:00"/>
    <x v="5"/>
    <x v="0"/>
    <x v="1"/>
    <s v="South Electrics Inc"/>
    <x v="0"/>
    <n v="9026"/>
    <x v="953"/>
    <x v="0"/>
    <x v="5"/>
    <x v="3"/>
  </r>
  <r>
    <d v="2023-01-22T00:00:00"/>
    <x v="5"/>
    <x v="0"/>
    <x v="2"/>
    <s v="North Tech Ltd"/>
    <x v="6"/>
    <n v="5382"/>
    <x v="954"/>
    <x v="0"/>
    <x v="4"/>
    <x v="1"/>
  </r>
  <r>
    <d v="2023-01-27T00:00:00"/>
    <x v="5"/>
    <x v="0"/>
    <x v="1"/>
    <s v="Central Equip Ltd"/>
    <x v="4"/>
    <n v="4502"/>
    <x v="760"/>
    <x v="1"/>
    <x v="5"/>
    <x v="2"/>
  </r>
  <r>
    <d v="2023-02-02T00:00:00"/>
    <x v="5"/>
    <x v="0"/>
    <x v="0"/>
    <s v="West Engineering Ltd"/>
    <x v="4"/>
    <n v="896"/>
    <x v="955"/>
    <x v="1"/>
    <x v="7"/>
    <x v="1"/>
  </r>
  <r>
    <d v="2023-02-03T00:00:00"/>
    <x v="5"/>
    <x v="0"/>
    <x v="3"/>
    <s v="Suburban Equip Ltd"/>
    <x v="1"/>
    <n v="12299"/>
    <x v="956"/>
    <x v="0"/>
    <x v="5"/>
    <x v="1"/>
  </r>
  <r>
    <d v="2023-02-05T00:00:00"/>
    <x v="5"/>
    <x v="0"/>
    <x v="0"/>
    <s v="West Engineering LLC"/>
    <x v="3"/>
    <n v="10778"/>
    <x v="957"/>
    <x v="0"/>
    <x v="4"/>
    <x v="2"/>
  </r>
  <r>
    <d v="2023-02-05T00:00:00"/>
    <x v="5"/>
    <x v="0"/>
    <x v="2"/>
    <s v="Global Tech Co Ltd Group"/>
    <x v="0"/>
    <n v="11300"/>
    <x v="627"/>
    <x v="0"/>
    <x v="7"/>
    <x v="1"/>
  </r>
  <r>
    <d v="2023-02-05T00:00:00"/>
    <x v="5"/>
    <x v="0"/>
    <x v="1"/>
    <s v="East Machines Inc"/>
    <x v="7"/>
    <n v="10607"/>
    <x v="958"/>
    <x v="1"/>
    <x v="8"/>
    <x v="2"/>
  </r>
  <r>
    <d v="2023-02-05T00:00:00"/>
    <x v="5"/>
    <x v="0"/>
    <x v="4"/>
    <s v="East Machines Co"/>
    <x v="4"/>
    <n v="12925"/>
    <x v="959"/>
    <x v="1"/>
    <x v="4"/>
    <x v="1"/>
  </r>
  <r>
    <d v="2023-02-06T00:00:00"/>
    <x v="5"/>
    <x v="0"/>
    <x v="0"/>
    <s v="Global Systems Corp"/>
    <x v="7"/>
    <n v="8652"/>
    <x v="41"/>
    <x v="0"/>
    <x v="9"/>
    <x v="2"/>
  </r>
  <r>
    <d v="2023-02-06T00:00:00"/>
    <x v="5"/>
    <x v="0"/>
    <x v="0"/>
    <s v="National Motors LLC Ltd Group"/>
    <x v="3"/>
    <n v="989"/>
    <x v="399"/>
    <x v="0"/>
    <x v="1"/>
    <x v="1"/>
  </r>
  <r>
    <d v="2023-02-07T00:00:00"/>
    <x v="5"/>
    <x v="0"/>
    <x v="0"/>
    <s v="West Engineering Corp"/>
    <x v="3"/>
    <n v="833"/>
    <x v="657"/>
    <x v="0"/>
    <x v="0"/>
    <x v="2"/>
  </r>
  <r>
    <d v="2023-02-07T00:00:00"/>
    <x v="5"/>
    <x v="0"/>
    <x v="2"/>
    <s v="National Tech LLC"/>
    <x v="0"/>
    <n v="6213"/>
    <x v="960"/>
    <x v="1"/>
    <x v="6"/>
    <x v="2"/>
  </r>
  <r>
    <d v="2023-02-09T00:00:00"/>
    <x v="5"/>
    <x v="0"/>
    <x v="0"/>
    <s v="East Machines Ltd"/>
    <x v="2"/>
    <n v="11773"/>
    <x v="961"/>
    <x v="1"/>
    <x v="0"/>
    <x v="0"/>
  </r>
  <r>
    <d v="2023-02-11T00:00:00"/>
    <x v="5"/>
    <x v="0"/>
    <x v="2"/>
    <s v="East Motors LLC Ltd Group"/>
    <x v="0"/>
    <n v="14554"/>
    <x v="962"/>
    <x v="0"/>
    <x v="2"/>
    <x v="1"/>
  </r>
  <r>
    <d v="2023-02-13T00:00:00"/>
    <x v="5"/>
    <x v="0"/>
    <x v="0"/>
    <s v="North Tech Inc Ltd Group"/>
    <x v="1"/>
    <n v="3139"/>
    <x v="170"/>
    <x v="0"/>
    <x v="0"/>
    <x v="1"/>
  </r>
  <r>
    <d v="2023-02-14T00:00:00"/>
    <x v="5"/>
    <x v="0"/>
    <x v="2"/>
    <s v="Special South Equip LLC Ltd Group"/>
    <x v="3"/>
    <n v="12282"/>
    <x v="444"/>
    <x v="0"/>
    <x v="3"/>
    <x v="1"/>
  </r>
  <r>
    <d v="2023-02-16T00:00:00"/>
    <x v="5"/>
    <x v="0"/>
    <x v="0"/>
    <s v="Global Drives Inc Ltd Group"/>
    <x v="7"/>
    <n v="3620"/>
    <x v="963"/>
    <x v="0"/>
    <x v="2"/>
    <x v="3"/>
  </r>
  <r>
    <d v="2023-02-18T00:00:00"/>
    <x v="5"/>
    <x v="0"/>
    <x v="1"/>
    <s v="Special Central Drives Co Ltd Group"/>
    <x v="0"/>
    <n v="1142"/>
    <x v="937"/>
    <x v="1"/>
    <x v="9"/>
    <x v="2"/>
  </r>
  <r>
    <d v="2023-02-18T00:00:00"/>
    <x v="5"/>
    <x v="0"/>
    <x v="1"/>
    <s v="Machines LLC"/>
    <x v="4"/>
    <n v="11700"/>
    <x v="964"/>
    <x v="1"/>
    <x v="6"/>
    <x v="1"/>
  </r>
  <r>
    <d v="2023-02-21T00:00:00"/>
    <x v="5"/>
    <x v="0"/>
    <x v="0"/>
    <s v="West Drives Co"/>
    <x v="6"/>
    <n v="1386"/>
    <x v="382"/>
    <x v="0"/>
    <x v="1"/>
    <x v="0"/>
  </r>
  <r>
    <d v="2023-02-24T00:00:00"/>
    <x v="5"/>
    <x v="0"/>
    <x v="0"/>
    <s v="Suburban Tech Ltd"/>
    <x v="0"/>
    <n v="13945"/>
    <x v="965"/>
    <x v="0"/>
    <x v="9"/>
    <x v="0"/>
  </r>
  <r>
    <d v="2023-03-05T00:00:00"/>
    <x v="5"/>
    <x v="0"/>
    <x v="2"/>
    <s v="East Engineering LLC Ltd Group"/>
    <x v="0"/>
    <n v="2369"/>
    <x v="75"/>
    <x v="0"/>
    <x v="1"/>
    <x v="2"/>
  </r>
  <r>
    <d v="2023-03-08T00:00:00"/>
    <x v="5"/>
    <x v="0"/>
    <x v="0"/>
    <s v="Motors Group"/>
    <x v="0"/>
    <n v="7948"/>
    <x v="966"/>
    <x v="0"/>
    <x v="9"/>
    <x v="2"/>
  </r>
  <r>
    <d v="2023-03-08T00:00:00"/>
    <x v="5"/>
    <x v="0"/>
    <x v="2"/>
    <s v="East Drives Group Ltd Group"/>
    <x v="5"/>
    <n v="10944"/>
    <x v="967"/>
    <x v="0"/>
    <x v="3"/>
    <x v="2"/>
  </r>
  <r>
    <d v="2023-03-10T00:00:00"/>
    <x v="5"/>
    <x v="0"/>
    <x v="2"/>
    <s v="East Systems Inc Ltd Group"/>
    <x v="4"/>
    <n v="12703"/>
    <x v="968"/>
    <x v="0"/>
    <x v="9"/>
    <x v="0"/>
  </r>
  <r>
    <d v="2023-03-13T00:00:00"/>
    <x v="5"/>
    <x v="0"/>
    <x v="4"/>
    <s v="South Motors Co Ltd Group"/>
    <x v="1"/>
    <n v="12584"/>
    <x v="969"/>
    <x v="1"/>
    <x v="5"/>
    <x v="0"/>
  </r>
  <r>
    <d v="2023-03-18T00:00:00"/>
    <x v="5"/>
    <x v="0"/>
    <x v="4"/>
    <s v="Global Machines LLC Ltd Group"/>
    <x v="4"/>
    <n v="6840"/>
    <x v="970"/>
    <x v="1"/>
    <x v="9"/>
    <x v="1"/>
  </r>
  <r>
    <d v="2023-03-19T00:00:00"/>
    <x v="5"/>
    <x v="0"/>
    <x v="2"/>
    <s v="Machines Inc"/>
    <x v="4"/>
    <n v="1229"/>
    <x v="971"/>
    <x v="0"/>
    <x v="1"/>
    <x v="0"/>
  </r>
  <r>
    <d v="2023-03-21T00:00:00"/>
    <x v="5"/>
    <x v="0"/>
    <x v="2"/>
    <s v="Central Electrics Ltd"/>
    <x v="2"/>
    <n v="3976"/>
    <x v="972"/>
    <x v="0"/>
    <x v="3"/>
    <x v="3"/>
  </r>
  <r>
    <d v="2023-03-22T00:00:00"/>
    <x v="5"/>
    <x v="0"/>
    <x v="3"/>
    <s v="North Machines Group Ltd Group"/>
    <x v="2"/>
    <n v="1581"/>
    <x v="973"/>
    <x v="0"/>
    <x v="5"/>
    <x v="0"/>
  </r>
  <r>
    <d v="2023-03-24T00:00:00"/>
    <x v="5"/>
    <x v="0"/>
    <x v="2"/>
    <s v="West Drives Corp"/>
    <x v="0"/>
    <n v="8556"/>
    <x v="974"/>
    <x v="0"/>
    <x v="8"/>
    <x v="1"/>
  </r>
  <r>
    <d v="2023-03-24T00:00:00"/>
    <x v="5"/>
    <x v="0"/>
    <x v="3"/>
    <s v="South Systems Inc"/>
    <x v="1"/>
    <n v="14518"/>
    <x v="975"/>
    <x v="1"/>
    <x v="0"/>
    <x v="2"/>
  </r>
  <r>
    <d v="2023-03-27T00:00:00"/>
    <x v="5"/>
    <x v="0"/>
    <x v="3"/>
    <s v="Central Electrics Group"/>
    <x v="1"/>
    <n v="1904"/>
    <x v="878"/>
    <x v="1"/>
    <x v="6"/>
    <x v="1"/>
  </r>
  <r>
    <d v="2023-03-28T00:00:00"/>
    <x v="5"/>
    <x v="0"/>
    <x v="2"/>
    <s v="National Motors Inc Ltd Group"/>
    <x v="1"/>
    <n v="2210"/>
    <x v="976"/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44FF52-3263-46BD-A229-A41AFDB59656}" name="피벗 테이블7" cacheId="7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9">
  <location ref="AP15:AV36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>
      <items count="977">
        <item x="7"/>
        <item x="711"/>
        <item x="836"/>
        <item x="513"/>
        <item x="800"/>
        <item x="55"/>
        <item x="515"/>
        <item x="400"/>
        <item x="258"/>
        <item x="309"/>
        <item x="147"/>
        <item x="79"/>
        <item x="973"/>
        <item x="512"/>
        <item x="519"/>
        <item x="733"/>
        <item x="43"/>
        <item x="676"/>
        <item x="743"/>
        <item x="393"/>
        <item x="494"/>
        <item x="623"/>
        <item x="831"/>
        <item x="747"/>
        <item x="192"/>
        <item x="136"/>
        <item x="264"/>
        <item x="657"/>
        <item x="903"/>
        <item x="222"/>
        <item x="52"/>
        <item x="920"/>
        <item x="366"/>
        <item x="71"/>
        <item x="380"/>
        <item x="772"/>
        <item x="160"/>
        <item x="51"/>
        <item x="332"/>
        <item x="937"/>
        <item x="215"/>
        <item x="499"/>
        <item x="73"/>
        <item x="495"/>
        <item x="574"/>
        <item x="778"/>
        <item x="83"/>
        <item x="865"/>
        <item x="813"/>
        <item x="279"/>
        <item x="49"/>
        <item x="209"/>
        <item x="786"/>
        <item x="407"/>
        <item x="762"/>
        <item x="105"/>
        <item x="871"/>
        <item x="797"/>
        <item x="269"/>
        <item x="878"/>
        <item x="399"/>
        <item x="423"/>
        <item x="178"/>
        <item x="690"/>
        <item x="263"/>
        <item x="557"/>
        <item x="590"/>
        <item x="447"/>
        <item x="310"/>
        <item x="514"/>
        <item x="806"/>
        <item x="308"/>
        <item x="844"/>
        <item x="528"/>
        <item x="248"/>
        <item x="218"/>
        <item x="120"/>
        <item x="208"/>
        <item x="417"/>
        <item x="389"/>
        <item x="945"/>
        <item x="955"/>
        <item x="708"/>
        <item x="533"/>
        <item x="206"/>
        <item x="213"/>
        <item x="931"/>
        <item x="922"/>
        <item x="398"/>
        <item x="543"/>
        <item x="637"/>
        <item x="388"/>
        <item x="401"/>
        <item x="317"/>
        <item x="647"/>
        <item x="693"/>
        <item x="476"/>
        <item x="470"/>
        <item x="493"/>
        <item x="688"/>
        <item x="889"/>
        <item x="135"/>
        <item x="646"/>
        <item x="471"/>
        <item x="382"/>
        <item x="857"/>
        <item x="742"/>
        <item x="96"/>
        <item x="738"/>
        <item x="783"/>
        <item x="546"/>
        <item x="788"/>
        <item x="127"/>
        <item x="328"/>
        <item x="829"/>
        <item x="839"/>
        <item x="932"/>
        <item x="463"/>
        <item x="115"/>
        <item x="516"/>
        <item x="948"/>
        <item x="338"/>
        <item x="898"/>
        <item x="68"/>
        <item x="748"/>
        <item x="552"/>
        <item x="678"/>
        <item x="350"/>
        <item x="109"/>
        <item x="521"/>
        <item x="16"/>
        <item x="971"/>
        <item x="76"/>
        <item x="791"/>
        <item x="287"/>
        <item x="312"/>
        <item x="357"/>
        <item x="26"/>
        <item x="659"/>
        <item x="442"/>
        <item x="153"/>
        <item x="362"/>
        <item x="795"/>
        <item x="830"/>
        <item x="28"/>
        <item x="904"/>
        <item x="582"/>
        <item x="553"/>
        <item x="331"/>
        <item x="319"/>
        <item x="436"/>
        <item x="9"/>
        <item x="425"/>
        <item x="720"/>
        <item x="611"/>
        <item x="164"/>
        <item x="451"/>
        <item x="231"/>
        <item x="450"/>
        <item x="468"/>
        <item x="373"/>
        <item x="460"/>
        <item x="103"/>
        <item x="161"/>
        <item x="807"/>
        <item x="376"/>
        <item x="82"/>
        <item x="47"/>
        <item x="885"/>
        <item x="348"/>
        <item x="224"/>
        <item x="220"/>
        <item x="730"/>
        <item x="270"/>
        <item x="238"/>
        <item x="36"/>
        <item x="853"/>
        <item x="148"/>
        <item x="59"/>
        <item x="547"/>
        <item x="17"/>
        <item x="246"/>
        <item x="804"/>
        <item x="805"/>
        <item x="500"/>
        <item x="151"/>
        <item x="102"/>
        <item x="305"/>
        <item x="81"/>
        <item x="30"/>
        <item x="650"/>
        <item x="652"/>
        <item x="856"/>
        <item x="761"/>
        <item x="185"/>
        <item x="364"/>
        <item x="846"/>
        <item x="764"/>
        <item x="721"/>
        <item x="677"/>
        <item x="692"/>
        <item x="210"/>
        <item x="446"/>
        <item x="773"/>
        <item x="323"/>
        <item x="526"/>
        <item x="394"/>
        <item x="592"/>
        <item x="698"/>
        <item x="455"/>
        <item x="119"/>
        <item x="440"/>
        <item x="353"/>
        <item x="48"/>
        <item x="726"/>
        <item x="75"/>
        <item x="855"/>
        <item x="506"/>
        <item x="589"/>
        <item x="19"/>
        <item x="166"/>
        <item x="126"/>
        <item x="426"/>
        <item x="875"/>
        <item x="923"/>
        <item x="232"/>
        <item x="13"/>
        <item x="899"/>
        <item x="697"/>
        <item x="24"/>
        <item x="491"/>
        <item x="694"/>
        <item x="616"/>
        <item x="867"/>
        <item x="664"/>
        <item x="930"/>
        <item x="163"/>
        <item x="194"/>
        <item x="723"/>
        <item x="412"/>
        <item x="921"/>
        <item x="11"/>
        <item x="588"/>
        <item x="714"/>
        <item x="809"/>
        <item x="265"/>
        <item x="183"/>
        <item x="934"/>
        <item x="152"/>
        <item x="718"/>
        <item x="142"/>
        <item x="330"/>
        <item x="481"/>
        <item x="562"/>
        <item x="433"/>
        <item x="479"/>
        <item x="532"/>
        <item x="354"/>
        <item x="633"/>
        <item x="538"/>
        <item x="342"/>
        <item x="504"/>
        <item x="253"/>
        <item x="131"/>
        <item x="946"/>
        <item x="435"/>
        <item x="294"/>
        <item x="290"/>
        <item x="93"/>
        <item x="134"/>
        <item x="251"/>
        <item x="873"/>
        <item x="25"/>
        <item x="902"/>
        <item x="381"/>
        <item x="787"/>
        <item x="936"/>
        <item x="284"/>
        <item x="177"/>
        <item x="501"/>
        <item x="295"/>
        <item x="335"/>
        <item x="751"/>
        <item x="910"/>
        <item x="892"/>
        <item x="64"/>
        <item x="608"/>
        <item x="620"/>
        <item x="314"/>
        <item x="361"/>
        <item x="212"/>
        <item x="906"/>
        <item x="261"/>
        <item x="374"/>
        <item x="459"/>
        <item x="37"/>
        <item x="656"/>
        <item x="239"/>
        <item x="141"/>
        <item x="60"/>
        <item x="545"/>
        <item x="170"/>
        <item x="87"/>
        <item x="211"/>
        <item x="529"/>
        <item x="679"/>
        <item x="801"/>
        <item x="866"/>
        <item x="157"/>
        <item x="548"/>
        <item x="551"/>
        <item x="181"/>
        <item x="558"/>
        <item x="630"/>
        <item x="349"/>
        <item x="508"/>
        <item x="360"/>
        <item x="947"/>
        <item x="517"/>
        <item x="736"/>
        <item x="976"/>
        <item x="123"/>
        <item x="760"/>
        <item x="402"/>
        <item x="339"/>
        <item x="799"/>
        <item x="924"/>
        <item x="752"/>
        <item x="283"/>
        <item x="280"/>
        <item x="534"/>
        <item x="655"/>
        <item x="810"/>
        <item x="480"/>
        <item x="877"/>
        <item x="200"/>
        <item x="605"/>
        <item x="492"/>
        <item x="188"/>
        <item x="823"/>
        <item x="45"/>
        <item x="227"/>
        <item x="42"/>
        <item x="464"/>
        <item x="77"/>
        <item x="322"/>
        <item x="842"/>
        <item x="234"/>
        <item x="41"/>
        <item x="370"/>
        <item x="58"/>
        <item x="763"/>
        <item x="453"/>
        <item x="840"/>
        <item x="292"/>
        <item x="617"/>
        <item x="581"/>
        <item x="695"/>
        <item x="536"/>
        <item x="575"/>
        <item x="643"/>
        <item x="618"/>
        <item x="321"/>
        <item x="908"/>
        <item x="862"/>
        <item x="882"/>
        <item x="689"/>
        <item x="293"/>
        <item x="203"/>
        <item x="53"/>
        <item x="958"/>
        <item x="613"/>
        <item x="729"/>
        <item x="195"/>
        <item x="276"/>
        <item x="624"/>
        <item x="226"/>
        <item x="144"/>
        <item x="579"/>
        <item x="454"/>
        <item x="796"/>
        <item x="531"/>
        <item x="518"/>
        <item x="175"/>
        <item x="124"/>
        <item x="487"/>
        <item x="901"/>
        <item x="129"/>
        <item x="834"/>
        <item x="466"/>
        <item x="154"/>
        <item x="99"/>
        <item x="70"/>
        <item x="716"/>
        <item x="430"/>
        <item x="257"/>
        <item x="182"/>
        <item x="408"/>
        <item x="509"/>
        <item x="896"/>
        <item x="35"/>
        <item x="111"/>
        <item x="347"/>
        <item x="872"/>
        <item x="67"/>
        <item x="661"/>
        <item x="489"/>
        <item x="286"/>
        <item x="731"/>
        <item x="184"/>
        <item x="367"/>
        <item x="304"/>
        <item x="65"/>
        <item x="1"/>
        <item x="835"/>
        <item x="38"/>
        <item x="725"/>
        <item x="483"/>
        <item x="413"/>
        <item x="793"/>
        <item x="905"/>
        <item x="615"/>
        <item x="535"/>
        <item x="116"/>
        <item x="828"/>
        <item x="107"/>
        <item x="926"/>
        <item x="385"/>
        <item x="461"/>
        <item x="604"/>
        <item x="860"/>
        <item x="452"/>
        <item x="273"/>
        <item x="939"/>
        <item x="565"/>
        <item x="765"/>
        <item x="85"/>
        <item x="753"/>
        <item x="404"/>
        <item x="636"/>
        <item x="811"/>
        <item x="249"/>
        <item x="893"/>
        <item x="520"/>
        <item x="133"/>
        <item x="749"/>
        <item x="100"/>
        <item x="701"/>
        <item x="888"/>
        <item x="550"/>
        <item x="456"/>
        <item x="963"/>
        <item x="467"/>
        <item x="559"/>
        <item x="20"/>
        <item x="171"/>
        <item x="180"/>
        <item x="179"/>
        <item x="6"/>
        <item x="663"/>
        <item x="929"/>
        <item x="940"/>
        <item x="549"/>
        <item x="484"/>
        <item x="802"/>
        <item x="880"/>
        <item x="482"/>
        <item x="975"/>
        <item x="256"/>
        <item x="391"/>
        <item x="449"/>
        <item x="653"/>
        <item x="250"/>
        <item x="372"/>
        <item x="598"/>
        <item x="324"/>
        <item x="272"/>
        <item x="935"/>
        <item x="710"/>
        <item x="34"/>
        <item x="97"/>
        <item x="245"/>
        <item x="351"/>
        <item x="63"/>
        <item x="972"/>
        <item x="235"/>
        <item x="117"/>
        <item x="735"/>
        <item x="599"/>
        <item x="395"/>
        <item x="879"/>
        <item x="44"/>
        <item x="174"/>
        <item x="964"/>
        <item x="837"/>
        <item x="469"/>
        <item x="416"/>
        <item x="789"/>
        <item x="340"/>
        <item x="510"/>
        <item x="432"/>
        <item x="684"/>
        <item x="358"/>
        <item x="173"/>
        <item x="233"/>
        <item x="490"/>
        <item x="14"/>
        <item x="307"/>
        <item x="22"/>
        <item x="277"/>
        <item x="820"/>
        <item x="125"/>
        <item x="631"/>
        <item x="110"/>
        <item x="571"/>
        <item x="278"/>
        <item x="72"/>
        <item x="507"/>
        <item x="700"/>
        <item x="585"/>
        <item x="8"/>
        <item x="301"/>
        <item x="288"/>
        <item x="341"/>
        <item x="746"/>
        <item x="165"/>
        <item x="420"/>
        <item x="950"/>
        <item x="415"/>
        <item x="667"/>
        <item x="727"/>
        <item x="3"/>
        <item x="149"/>
        <item x="722"/>
        <item x="629"/>
        <item x="717"/>
        <item x="621"/>
        <item x="622"/>
        <item x="822"/>
        <item x="225"/>
        <item x="524"/>
        <item x="281"/>
        <item x="665"/>
        <item x="168"/>
        <item x="669"/>
        <item x="448"/>
        <item x="523"/>
        <item x="275"/>
        <item x="379"/>
        <item x="190"/>
        <item x="145"/>
        <item x="158"/>
        <item x="61"/>
        <item x="485"/>
        <item x="91"/>
        <item x="666"/>
        <item x="329"/>
        <item x="146"/>
        <item x="237"/>
        <item x="228"/>
        <item x="785"/>
        <item x="104"/>
        <item x="728"/>
        <item x="403"/>
        <item x="187"/>
        <item x="798"/>
        <item x="473"/>
        <item x="707"/>
        <item x="418"/>
        <item x="503"/>
        <item x="848"/>
        <item x="891"/>
        <item x="303"/>
        <item x="951"/>
        <item x="595"/>
        <item x="916"/>
        <item x="591"/>
        <item x="387"/>
        <item x="327"/>
        <item x="56"/>
        <item x="434"/>
        <item x="827"/>
        <item x="458"/>
        <item x="563"/>
        <item x="584"/>
        <item x="609"/>
        <item x="966"/>
        <item x="445"/>
        <item x="833"/>
        <item x="441"/>
        <item x="268"/>
        <item x="118"/>
        <item x="782"/>
        <item x="641"/>
        <item x="196"/>
        <item x="847"/>
        <item x="334"/>
        <item x="217"/>
        <item x="732"/>
        <item x="162"/>
        <item x="895"/>
        <item x="411"/>
        <item x="296"/>
        <item x="675"/>
        <item x="719"/>
        <item x="682"/>
        <item x="881"/>
        <item x="812"/>
        <item x="498"/>
        <item x="15"/>
        <item x="66"/>
        <item x="472"/>
        <item x="336"/>
        <item x="886"/>
        <item x="356"/>
        <item x="914"/>
        <item x="883"/>
        <item x="627"/>
        <item x="502"/>
        <item x="363"/>
        <item x="734"/>
        <item x="794"/>
        <item x="345"/>
        <item x="759"/>
        <item x="869"/>
        <item x="933"/>
        <item x="954"/>
        <item x="639"/>
        <item x="660"/>
        <item x="754"/>
        <item x="970"/>
        <item x="870"/>
        <item x="315"/>
        <item x="596"/>
        <item x="282"/>
        <item x="625"/>
        <item x="29"/>
        <item x="114"/>
        <item x="825"/>
        <item x="662"/>
        <item x="962"/>
        <item x="814"/>
        <item x="39"/>
        <item x="841"/>
        <item x="861"/>
        <item x="223"/>
        <item x="371"/>
        <item x="54"/>
        <item x="555"/>
        <item x="540"/>
        <item x="326"/>
        <item x="346"/>
        <item x="686"/>
        <item x="169"/>
        <item x="172"/>
        <item x="704"/>
        <item x="712"/>
        <item x="724"/>
        <item x="702"/>
        <item x="638"/>
        <item x="741"/>
        <item x="527"/>
        <item x="960"/>
        <item x="671"/>
        <item x="505"/>
        <item x="703"/>
        <item x="409"/>
        <item x="606"/>
        <item x="681"/>
        <item x="780"/>
        <item x="818"/>
        <item x="427"/>
        <item x="779"/>
        <item x="843"/>
        <item x="640"/>
        <item x="298"/>
        <item x="375"/>
        <item x="297"/>
        <item x="819"/>
        <item x="95"/>
        <item x="602"/>
        <item x="88"/>
        <item x="343"/>
        <item x="566"/>
        <item x="560"/>
        <item x="337"/>
        <item x="437"/>
        <item x="86"/>
        <item x="368"/>
        <item x="687"/>
        <item x="422"/>
        <item x="462"/>
        <item x="128"/>
        <item x="890"/>
        <item x="511"/>
        <item x="850"/>
        <item x="260"/>
        <item x="219"/>
        <item x="821"/>
        <item x="497"/>
        <item x="137"/>
        <item x="651"/>
        <item x="556"/>
        <item x="106"/>
        <item x="197"/>
        <item x="300"/>
        <item x="601"/>
        <item x="852"/>
        <item x="911"/>
        <item x="113"/>
        <item x="316"/>
        <item x="33"/>
        <item x="31"/>
        <item x="90"/>
        <item x="390"/>
        <item x="771"/>
        <item x="40"/>
        <item x="612"/>
        <item x="632"/>
        <item x="577"/>
        <item x="94"/>
        <item x="578"/>
        <item x="757"/>
        <item x="817"/>
        <item x="594"/>
        <item x="355"/>
        <item x="859"/>
        <item x="808"/>
        <item x="62"/>
        <item x="410"/>
        <item x="159"/>
        <item x="0"/>
        <item x="600"/>
        <item x="815"/>
        <item x="909"/>
        <item x="597"/>
        <item x="112"/>
        <item x="858"/>
        <item x="397"/>
        <item x="132"/>
        <item x="876"/>
        <item x="790"/>
        <item x="108"/>
        <item x="189"/>
        <item x="706"/>
        <item x="457"/>
        <item x="202"/>
        <item x="80"/>
        <item x="959"/>
        <item x="530"/>
        <item x="894"/>
        <item x="918"/>
        <item x="564"/>
        <item x="900"/>
        <item x="405"/>
        <item x="267"/>
        <item x="957"/>
        <item x="443"/>
        <item x="673"/>
        <item x="289"/>
        <item x="634"/>
        <item x="644"/>
        <item x="365"/>
        <item x="956"/>
        <item x="619"/>
        <item x="333"/>
        <item x="696"/>
        <item x="191"/>
        <item x="439"/>
        <item x="567"/>
        <item x="654"/>
        <item x="649"/>
        <item x="378"/>
        <item x="949"/>
        <item x="199"/>
        <item x="254"/>
        <item x="475"/>
        <item x="803"/>
        <item x="230"/>
        <item x="537"/>
        <item x="792"/>
        <item x="207"/>
        <item x="205"/>
        <item x="465"/>
        <item x="10"/>
        <item x="953"/>
        <item x="755"/>
        <item x="927"/>
        <item x="740"/>
        <item x="816"/>
        <item x="874"/>
        <item x="84"/>
        <item x="576"/>
        <item x="50"/>
        <item x="221"/>
        <item x="561"/>
        <item x="186"/>
        <item x="767"/>
        <item x="913"/>
        <item x="496"/>
        <item x="868"/>
        <item x="101"/>
        <item x="89"/>
        <item x="854"/>
        <item x="352"/>
        <item x="917"/>
        <item x="610"/>
        <item x="139"/>
        <item x="691"/>
        <item x="572"/>
        <item x="428"/>
        <item x="838"/>
        <item x="488"/>
        <item x="628"/>
        <item x="406"/>
        <item x="713"/>
        <item x="74"/>
        <item x="32"/>
        <item x="252"/>
        <item x="699"/>
        <item x="313"/>
        <item x="69"/>
        <item x="570"/>
        <item x="705"/>
        <item x="311"/>
        <item x="569"/>
        <item x="583"/>
        <item x="907"/>
        <item x="438"/>
        <item x="274"/>
        <item x="247"/>
        <item x="176"/>
        <item x="57"/>
        <item x="770"/>
        <item x="27"/>
        <item x="255"/>
        <item x="580"/>
        <item x="5"/>
        <item x="587"/>
        <item x="967"/>
        <item x="974"/>
        <item x="244"/>
        <item x="486"/>
        <item x="925"/>
        <item x="421"/>
        <item x="444"/>
        <item x="642"/>
        <item x="377"/>
        <item x="241"/>
        <item x="593"/>
        <item x="18"/>
        <item x="193"/>
        <item x="122"/>
        <item x="777"/>
        <item x="271"/>
        <item x="938"/>
        <item x="849"/>
        <item x="299"/>
        <item x="4"/>
        <item x="229"/>
        <item x="776"/>
        <item x="140"/>
        <item x="156"/>
        <item x="130"/>
        <item x="942"/>
        <item x="522"/>
        <item x="12"/>
        <item x="645"/>
        <item x="2"/>
        <item x="478"/>
        <item x="750"/>
        <item x="21"/>
        <item x="539"/>
        <item x="775"/>
        <item x="961"/>
        <item x="685"/>
        <item x="607"/>
        <item x="216"/>
        <item x="359"/>
        <item x="474"/>
        <item x="943"/>
        <item x="544"/>
        <item x="674"/>
        <item x="236"/>
        <item x="214"/>
        <item x="781"/>
        <item x="744"/>
        <item x="150"/>
        <item x="143"/>
        <item x="739"/>
        <item x="198"/>
        <item x="46"/>
        <item x="542"/>
        <item x="670"/>
        <item x="414"/>
        <item x="573"/>
        <item x="826"/>
        <item x="919"/>
        <item x="525"/>
        <item x="240"/>
        <item x="824"/>
        <item x="768"/>
        <item x="429"/>
        <item x="431"/>
        <item x="386"/>
        <item x="715"/>
        <item x="155"/>
        <item x="635"/>
        <item x="285"/>
        <item x="266"/>
        <item x="419"/>
        <item x="424"/>
        <item x="541"/>
        <item x="291"/>
        <item x="769"/>
        <item x="952"/>
        <item x="758"/>
        <item x="138"/>
        <item x="92"/>
        <item x="262"/>
        <item x="603"/>
        <item x="242"/>
        <item x="766"/>
        <item x="121"/>
        <item x="201"/>
        <item x="851"/>
        <item x="396"/>
        <item x="344"/>
        <item x="648"/>
        <item x="320"/>
        <item x="369"/>
        <item x="554"/>
        <item x="658"/>
        <item x="568"/>
        <item x="668"/>
        <item x="325"/>
        <item x="863"/>
        <item x="167"/>
        <item x="626"/>
        <item x="968"/>
        <item x="78"/>
        <item x="756"/>
        <item x="302"/>
        <item x="98"/>
        <item x="737"/>
        <item x="384"/>
        <item x="912"/>
        <item x="887"/>
        <item x="832"/>
        <item x="969"/>
        <item x="884"/>
        <item x="204"/>
        <item x="243"/>
        <item x="672"/>
        <item x="784"/>
        <item x="745"/>
        <item x="586"/>
        <item x="477"/>
        <item x="897"/>
        <item x="306"/>
        <item x="318"/>
        <item x="392"/>
        <item x="864"/>
        <item x="965"/>
        <item x="683"/>
        <item x="680"/>
        <item x="709"/>
        <item x="259"/>
        <item x="614"/>
        <item x="383"/>
        <item x="928"/>
        <item x="23"/>
        <item x="774"/>
        <item x="941"/>
        <item x="944"/>
        <item x="915"/>
        <item x="845"/>
      </items>
    </pivotField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1">
    <pageField fld="8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B641DF-B49C-43E8-8862-EDF40404FC8D}" name="국가별연도현황" cacheId="7" applyNumberFormats="0" applyBorderFormats="0" applyFontFormats="0" applyPatternFormats="0" applyAlignmentFormats="0" applyWidthHeightFormats="1" dataCaption="값" updatedVersion="8" minRefreshableVersion="3" rowGrandTotals="0" itemPrintTitles="1" createdVersion="8" indent="0" compact="0" compactData="0" multipleFieldFilters="0" chartFormat="9">
  <location ref="AC13:AI19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axis="axisRow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>
      <items count="977">
        <item x="7"/>
        <item x="711"/>
        <item x="836"/>
        <item x="513"/>
        <item x="800"/>
        <item x="55"/>
        <item x="515"/>
        <item x="400"/>
        <item x="258"/>
        <item x="309"/>
        <item x="147"/>
        <item x="79"/>
        <item x="973"/>
        <item x="512"/>
        <item x="519"/>
        <item x="733"/>
        <item x="43"/>
        <item x="676"/>
        <item x="743"/>
        <item x="393"/>
        <item x="494"/>
        <item x="623"/>
        <item x="831"/>
        <item x="747"/>
        <item x="192"/>
        <item x="136"/>
        <item x="264"/>
        <item x="657"/>
        <item x="903"/>
        <item x="222"/>
        <item x="52"/>
        <item x="920"/>
        <item x="366"/>
        <item x="71"/>
        <item x="380"/>
        <item x="772"/>
        <item x="160"/>
        <item x="51"/>
        <item x="332"/>
        <item x="937"/>
        <item x="215"/>
        <item x="499"/>
        <item x="73"/>
        <item x="495"/>
        <item x="574"/>
        <item x="778"/>
        <item x="83"/>
        <item x="865"/>
        <item x="813"/>
        <item x="279"/>
        <item x="49"/>
        <item x="209"/>
        <item x="786"/>
        <item x="407"/>
        <item x="762"/>
        <item x="105"/>
        <item x="871"/>
        <item x="797"/>
        <item x="269"/>
        <item x="878"/>
        <item x="399"/>
        <item x="423"/>
        <item x="178"/>
        <item x="690"/>
        <item x="263"/>
        <item x="557"/>
        <item x="590"/>
        <item x="447"/>
        <item x="310"/>
        <item x="514"/>
        <item x="806"/>
        <item x="308"/>
        <item x="844"/>
        <item x="528"/>
        <item x="248"/>
        <item x="218"/>
        <item x="120"/>
        <item x="208"/>
        <item x="417"/>
        <item x="389"/>
        <item x="945"/>
        <item x="955"/>
        <item x="708"/>
        <item x="533"/>
        <item x="206"/>
        <item x="213"/>
        <item x="931"/>
        <item x="922"/>
        <item x="398"/>
        <item x="543"/>
        <item x="637"/>
        <item x="388"/>
        <item x="401"/>
        <item x="317"/>
        <item x="647"/>
        <item x="693"/>
        <item x="476"/>
        <item x="470"/>
        <item x="493"/>
        <item x="688"/>
        <item x="889"/>
        <item x="135"/>
        <item x="646"/>
        <item x="471"/>
        <item x="382"/>
        <item x="857"/>
        <item x="742"/>
        <item x="96"/>
        <item x="738"/>
        <item x="783"/>
        <item x="546"/>
        <item x="788"/>
        <item x="127"/>
        <item x="328"/>
        <item x="829"/>
        <item x="839"/>
        <item x="932"/>
        <item x="463"/>
        <item x="115"/>
        <item x="516"/>
        <item x="948"/>
        <item x="338"/>
        <item x="898"/>
        <item x="68"/>
        <item x="748"/>
        <item x="552"/>
        <item x="678"/>
        <item x="350"/>
        <item x="109"/>
        <item x="521"/>
        <item x="16"/>
        <item x="971"/>
        <item x="76"/>
        <item x="791"/>
        <item x="287"/>
        <item x="312"/>
        <item x="357"/>
        <item x="26"/>
        <item x="659"/>
        <item x="442"/>
        <item x="153"/>
        <item x="362"/>
        <item x="795"/>
        <item x="830"/>
        <item x="28"/>
        <item x="904"/>
        <item x="582"/>
        <item x="553"/>
        <item x="331"/>
        <item x="319"/>
        <item x="436"/>
        <item x="9"/>
        <item x="425"/>
        <item x="720"/>
        <item x="611"/>
        <item x="164"/>
        <item x="451"/>
        <item x="231"/>
        <item x="450"/>
        <item x="468"/>
        <item x="373"/>
        <item x="460"/>
        <item x="103"/>
        <item x="161"/>
        <item x="807"/>
        <item x="376"/>
        <item x="82"/>
        <item x="47"/>
        <item x="885"/>
        <item x="348"/>
        <item x="224"/>
        <item x="220"/>
        <item x="730"/>
        <item x="270"/>
        <item x="238"/>
        <item x="36"/>
        <item x="853"/>
        <item x="148"/>
        <item x="59"/>
        <item x="547"/>
        <item x="17"/>
        <item x="246"/>
        <item x="804"/>
        <item x="805"/>
        <item x="500"/>
        <item x="151"/>
        <item x="102"/>
        <item x="305"/>
        <item x="81"/>
        <item x="30"/>
        <item x="650"/>
        <item x="652"/>
        <item x="856"/>
        <item x="761"/>
        <item x="185"/>
        <item x="364"/>
        <item x="846"/>
        <item x="764"/>
        <item x="721"/>
        <item x="677"/>
        <item x="692"/>
        <item x="210"/>
        <item x="446"/>
        <item x="773"/>
        <item x="323"/>
        <item x="526"/>
        <item x="394"/>
        <item x="592"/>
        <item x="698"/>
        <item x="455"/>
        <item x="119"/>
        <item x="440"/>
        <item x="353"/>
        <item x="48"/>
        <item x="726"/>
        <item x="75"/>
        <item x="855"/>
        <item x="506"/>
        <item x="589"/>
        <item x="19"/>
        <item x="166"/>
        <item x="126"/>
        <item x="426"/>
        <item x="875"/>
        <item x="923"/>
        <item x="232"/>
        <item x="13"/>
        <item x="899"/>
        <item x="697"/>
        <item x="24"/>
        <item x="491"/>
        <item x="694"/>
        <item x="616"/>
        <item x="867"/>
        <item x="664"/>
        <item x="930"/>
        <item x="163"/>
        <item x="194"/>
        <item x="723"/>
        <item x="412"/>
        <item x="921"/>
        <item x="11"/>
        <item x="588"/>
        <item x="714"/>
        <item x="809"/>
        <item x="265"/>
        <item x="183"/>
        <item x="934"/>
        <item x="152"/>
        <item x="718"/>
        <item x="142"/>
        <item x="330"/>
        <item x="481"/>
        <item x="562"/>
        <item x="433"/>
        <item x="479"/>
        <item x="532"/>
        <item x="354"/>
        <item x="633"/>
        <item x="538"/>
        <item x="342"/>
        <item x="504"/>
        <item x="253"/>
        <item x="131"/>
        <item x="946"/>
        <item x="435"/>
        <item x="294"/>
        <item x="290"/>
        <item x="93"/>
        <item x="134"/>
        <item x="251"/>
        <item x="873"/>
        <item x="25"/>
        <item x="902"/>
        <item x="381"/>
        <item x="787"/>
        <item x="936"/>
        <item x="284"/>
        <item x="177"/>
        <item x="501"/>
        <item x="295"/>
        <item x="335"/>
        <item x="751"/>
        <item x="910"/>
        <item x="892"/>
        <item x="64"/>
        <item x="608"/>
        <item x="620"/>
        <item x="314"/>
        <item x="361"/>
        <item x="212"/>
        <item x="906"/>
        <item x="261"/>
        <item x="374"/>
        <item x="459"/>
        <item x="37"/>
        <item x="656"/>
        <item x="239"/>
        <item x="141"/>
        <item x="60"/>
        <item x="545"/>
        <item x="170"/>
        <item x="87"/>
        <item x="211"/>
        <item x="529"/>
        <item x="679"/>
        <item x="801"/>
        <item x="866"/>
        <item x="157"/>
        <item x="548"/>
        <item x="551"/>
        <item x="181"/>
        <item x="558"/>
        <item x="630"/>
        <item x="349"/>
        <item x="508"/>
        <item x="360"/>
        <item x="947"/>
        <item x="517"/>
        <item x="736"/>
        <item x="976"/>
        <item x="123"/>
        <item x="760"/>
        <item x="402"/>
        <item x="339"/>
        <item x="799"/>
        <item x="924"/>
        <item x="752"/>
        <item x="283"/>
        <item x="280"/>
        <item x="534"/>
        <item x="655"/>
        <item x="810"/>
        <item x="480"/>
        <item x="877"/>
        <item x="200"/>
        <item x="605"/>
        <item x="492"/>
        <item x="188"/>
        <item x="823"/>
        <item x="45"/>
        <item x="227"/>
        <item x="42"/>
        <item x="464"/>
        <item x="77"/>
        <item x="322"/>
        <item x="842"/>
        <item x="234"/>
        <item x="41"/>
        <item x="370"/>
        <item x="58"/>
        <item x="763"/>
        <item x="453"/>
        <item x="840"/>
        <item x="292"/>
        <item x="617"/>
        <item x="581"/>
        <item x="695"/>
        <item x="536"/>
        <item x="575"/>
        <item x="643"/>
        <item x="618"/>
        <item x="321"/>
        <item x="908"/>
        <item x="862"/>
        <item x="882"/>
        <item x="689"/>
        <item x="293"/>
        <item x="203"/>
        <item x="53"/>
        <item x="958"/>
        <item x="613"/>
        <item x="729"/>
        <item x="195"/>
        <item x="276"/>
        <item x="624"/>
        <item x="226"/>
        <item x="144"/>
        <item x="579"/>
        <item x="454"/>
        <item x="796"/>
        <item x="531"/>
        <item x="518"/>
        <item x="175"/>
        <item x="124"/>
        <item x="487"/>
        <item x="901"/>
        <item x="129"/>
        <item x="834"/>
        <item x="466"/>
        <item x="154"/>
        <item x="99"/>
        <item x="70"/>
        <item x="716"/>
        <item x="430"/>
        <item x="257"/>
        <item x="182"/>
        <item x="408"/>
        <item x="509"/>
        <item x="896"/>
        <item x="35"/>
        <item x="111"/>
        <item x="347"/>
        <item x="872"/>
        <item x="67"/>
        <item x="661"/>
        <item x="489"/>
        <item x="286"/>
        <item x="731"/>
        <item x="184"/>
        <item x="367"/>
        <item x="304"/>
        <item x="65"/>
        <item x="1"/>
        <item x="835"/>
        <item x="38"/>
        <item x="725"/>
        <item x="483"/>
        <item x="413"/>
        <item x="793"/>
        <item x="905"/>
        <item x="615"/>
        <item x="535"/>
        <item x="116"/>
        <item x="828"/>
        <item x="107"/>
        <item x="926"/>
        <item x="385"/>
        <item x="461"/>
        <item x="604"/>
        <item x="860"/>
        <item x="452"/>
        <item x="273"/>
        <item x="939"/>
        <item x="565"/>
        <item x="765"/>
        <item x="85"/>
        <item x="753"/>
        <item x="404"/>
        <item x="636"/>
        <item x="811"/>
        <item x="249"/>
        <item x="893"/>
        <item x="520"/>
        <item x="133"/>
        <item x="749"/>
        <item x="100"/>
        <item x="701"/>
        <item x="888"/>
        <item x="550"/>
        <item x="456"/>
        <item x="963"/>
        <item x="467"/>
        <item x="559"/>
        <item x="20"/>
        <item x="171"/>
        <item x="180"/>
        <item x="179"/>
        <item x="6"/>
        <item x="663"/>
        <item x="929"/>
        <item x="940"/>
        <item x="549"/>
        <item x="484"/>
        <item x="802"/>
        <item x="880"/>
        <item x="482"/>
        <item x="975"/>
        <item x="256"/>
        <item x="391"/>
        <item x="449"/>
        <item x="653"/>
        <item x="250"/>
        <item x="372"/>
        <item x="598"/>
        <item x="324"/>
        <item x="272"/>
        <item x="935"/>
        <item x="710"/>
        <item x="34"/>
        <item x="97"/>
        <item x="245"/>
        <item x="351"/>
        <item x="63"/>
        <item x="972"/>
        <item x="235"/>
        <item x="117"/>
        <item x="735"/>
        <item x="599"/>
        <item x="395"/>
        <item x="879"/>
        <item x="44"/>
        <item x="174"/>
        <item x="964"/>
        <item x="837"/>
        <item x="469"/>
        <item x="416"/>
        <item x="789"/>
        <item x="340"/>
        <item x="510"/>
        <item x="432"/>
        <item x="684"/>
        <item x="358"/>
        <item x="173"/>
        <item x="233"/>
        <item x="490"/>
        <item x="14"/>
        <item x="307"/>
        <item x="22"/>
        <item x="277"/>
        <item x="820"/>
        <item x="125"/>
        <item x="631"/>
        <item x="110"/>
        <item x="571"/>
        <item x="278"/>
        <item x="72"/>
        <item x="507"/>
        <item x="700"/>
        <item x="585"/>
        <item x="8"/>
        <item x="301"/>
        <item x="288"/>
        <item x="341"/>
        <item x="746"/>
        <item x="165"/>
        <item x="420"/>
        <item x="950"/>
        <item x="415"/>
        <item x="667"/>
        <item x="727"/>
        <item x="3"/>
        <item x="149"/>
        <item x="722"/>
        <item x="629"/>
        <item x="717"/>
        <item x="621"/>
        <item x="622"/>
        <item x="822"/>
        <item x="225"/>
        <item x="524"/>
        <item x="281"/>
        <item x="665"/>
        <item x="168"/>
        <item x="669"/>
        <item x="448"/>
        <item x="523"/>
        <item x="275"/>
        <item x="379"/>
        <item x="190"/>
        <item x="145"/>
        <item x="158"/>
        <item x="61"/>
        <item x="485"/>
        <item x="91"/>
        <item x="666"/>
        <item x="329"/>
        <item x="146"/>
        <item x="237"/>
        <item x="228"/>
        <item x="785"/>
        <item x="104"/>
        <item x="728"/>
        <item x="403"/>
        <item x="187"/>
        <item x="798"/>
        <item x="473"/>
        <item x="707"/>
        <item x="418"/>
        <item x="503"/>
        <item x="848"/>
        <item x="891"/>
        <item x="303"/>
        <item x="951"/>
        <item x="595"/>
        <item x="916"/>
        <item x="591"/>
        <item x="387"/>
        <item x="327"/>
        <item x="56"/>
        <item x="434"/>
        <item x="827"/>
        <item x="458"/>
        <item x="563"/>
        <item x="584"/>
        <item x="609"/>
        <item x="966"/>
        <item x="445"/>
        <item x="833"/>
        <item x="441"/>
        <item x="268"/>
        <item x="118"/>
        <item x="782"/>
        <item x="641"/>
        <item x="196"/>
        <item x="847"/>
        <item x="334"/>
        <item x="217"/>
        <item x="732"/>
        <item x="162"/>
        <item x="895"/>
        <item x="411"/>
        <item x="296"/>
        <item x="675"/>
        <item x="719"/>
        <item x="682"/>
        <item x="881"/>
        <item x="812"/>
        <item x="498"/>
        <item x="15"/>
        <item x="66"/>
        <item x="472"/>
        <item x="336"/>
        <item x="886"/>
        <item x="356"/>
        <item x="914"/>
        <item x="883"/>
        <item x="627"/>
        <item x="502"/>
        <item x="363"/>
        <item x="734"/>
        <item x="794"/>
        <item x="345"/>
        <item x="759"/>
        <item x="869"/>
        <item x="933"/>
        <item x="954"/>
        <item x="639"/>
        <item x="660"/>
        <item x="754"/>
        <item x="970"/>
        <item x="870"/>
        <item x="315"/>
        <item x="596"/>
        <item x="282"/>
        <item x="625"/>
        <item x="29"/>
        <item x="114"/>
        <item x="825"/>
        <item x="662"/>
        <item x="962"/>
        <item x="814"/>
        <item x="39"/>
        <item x="841"/>
        <item x="861"/>
        <item x="223"/>
        <item x="371"/>
        <item x="54"/>
        <item x="555"/>
        <item x="540"/>
        <item x="326"/>
        <item x="346"/>
        <item x="686"/>
        <item x="169"/>
        <item x="172"/>
        <item x="704"/>
        <item x="712"/>
        <item x="724"/>
        <item x="702"/>
        <item x="638"/>
        <item x="741"/>
        <item x="527"/>
        <item x="960"/>
        <item x="671"/>
        <item x="505"/>
        <item x="703"/>
        <item x="409"/>
        <item x="606"/>
        <item x="681"/>
        <item x="780"/>
        <item x="818"/>
        <item x="427"/>
        <item x="779"/>
        <item x="843"/>
        <item x="640"/>
        <item x="298"/>
        <item x="375"/>
        <item x="297"/>
        <item x="819"/>
        <item x="95"/>
        <item x="602"/>
        <item x="88"/>
        <item x="343"/>
        <item x="566"/>
        <item x="560"/>
        <item x="337"/>
        <item x="437"/>
        <item x="86"/>
        <item x="368"/>
        <item x="687"/>
        <item x="422"/>
        <item x="462"/>
        <item x="128"/>
        <item x="890"/>
        <item x="511"/>
        <item x="850"/>
        <item x="260"/>
        <item x="219"/>
        <item x="821"/>
        <item x="497"/>
        <item x="137"/>
        <item x="651"/>
        <item x="556"/>
        <item x="106"/>
        <item x="197"/>
        <item x="300"/>
        <item x="601"/>
        <item x="852"/>
        <item x="911"/>
        <item x="113"/>
        <item x="316"/>
        <item x="33"/>
        <item x="31"/>
        <item x="90"/>
        <item x="390"/>
        <item x="771"/>
        <item x="40"/>
        <item x="612"/>
        <item x="632"/>
        <item x="577"/>
        <item x="94"/>
        <item x="578"/>
        <item x="757"/>
        <item x="817"/>
        <item x="594"/>
        <item x="355"/>
        <item x="859"/>
        <item x="808"/>
        <item x="62"/>
        <item x="410"/>
        <item x="159"/>
        <item x="0"/>
        <item x="600"/>
        <item x="815"/>
        <item x="909"/>
        <item x="597"/>
        <item x="112"/>
        <item x="858"/>
        <item x="397"/>
        <item x="132"/>
        <item x="876"/>
        <item x="790"/>
        <item x="108"/>
        <item x="189"/>
        <item x="706"/>
        <item x="457"/>
        <item x="202"/>
        <item x="80"/>
        <item x="959"/>
        <item x="530"/>
        <item x="894"/>
        <item x="918"/>
        <item x="564"/>
        <item x="900"/>
        <item x="405"/>
        <item x="267"/>
        <item x="957"/>
        <item x="443"/>
        <item x="673"/>
        <item x="289"/>
        <item x="634"/>
        <item x="644"/>
        <item x="365"/>
        <item x="956"/>
        <item x="619"/>
        <item x="333"/>
        <item x="696"/>
        <item x="191"/>
        <item x="439"/>
        <item x="567"/>
        <item x="654"/>
        <item x="649"/>
        <item x="378"/>
        <item x="949"/>
        <item x="199"/>
        <item x="254"/>
        <item x="475"/>
        <item x="803"/>
        <item x="230"/>
        <item x="537"/>
        <item x="792"/>
        <item x="207"/>
        <item x="205"/>
        <item x="465"/>
        <item x="10"/>
        <item x="953"/>
        <item x="755"/>
        <item x="927"/>
        <item x="740"/>
        <item x="816"/>
        <item x="874"/>
        <item x="84"/>
        <item x="576"/>
        <item x="50"/>
        <item x="221"/>
        <item x="561"/>
        <item x="186"/>
        <item x="767"/>
        <item x="913"/>
        <item x="496"/>
        <item x="868"/>
        <item x="101"/>
        <item x="89"/>
        <item x="854"/>
        <item x="352"/>
        <item x="917"/>
        <item x="610"/>
        <item x="139"/>
        <item x="691"/>
        <item x="572"/>
        <item x="428"/>
        <item x="838"/>
        <item x="488"/>
        <item x="628"/>
        <item x="406"/>
        <item x="713"/>
        <item x="74"/>
        <item x="32"/>
        <item x="252"/>
        <item x="699"/>
        <item x="313"/>
        <item x="69"/>
        <item x="570"/>
        <item x="705"/>
        <item x="311"/>
        <item x="569"/>
        <item x="583"/>
        <item x="907"/>
        <item x="438"/>
        <item x="274"/>
        <item x="247"/>
        <item x="176"/>
        <item x="57"/>
        <item x="770"/>
        <item x="27"/>
        <item x="255"/>
        <item x="580"/>
        <item x="5"/>
        <item x="587"/>
        <item x="967"/>
        <item x="974"/>
        <item x="244"/>
        <item x="486"/>
        <item x="925"/>
        <item x="421"/>
        <item x="444"/>
        <item x="642"/>
        <item x="377"/>
        <item x="241"/>
        <item x="593"/>
        <item x="18"/>
        <item x="193"/>
        <item x="122"/>
        <item x="777"/>
        <item x="271"/>
        <item x="938"/>
        <item x="849"/>
        <item x="299"/>
        <item x="4"/>
        <item x="229"/>
        <item x="776"/>
        <item x="140"/>
        <item x="156"/>
        <item x="130"/>
        <item x="942"/>
        <item x="522"/>
        <item x="12"/>
        <item x="645"/>
        <item x="2"/>
        <item x="478"/>
        <item x="750"/>
        <item x="21"/>
        <item x="539"/>
        <item x="775"/>
        <item x="961"/>
        <item x="685"/>
        <item x="607"/>
        <item x="216"/>
        <item x="359"/>
        <item x="474"/>
        <item x="943"/>
        <item x="544"/>
        <item x="674"/>
        <item x="236"/>
        <item x="214"/>
        <item x="781"/>
        <item x="744"/>
        <item x="150"/>
        <item x="143"/>
        <item x="739"/>
        <item x="198"/>
        <item x="46"/>
        <item x="542"/>
        <item x="670"/>
        <item x="414"/>
        <item x="573"/>
        <item x="826"/>
        <item x="919"/>
        <item x="525"/>
        <item x="240"/>
        <item x="824"/>
        <item x="768"/>
        <item x="429"/>
        <item x="431"/>
        <item x="386"/>
        <item x="715"/>
        <item x="155"/>
        <item x="635"/>
        <item x="285"/>
        <item x="266"/>
        <item x="419"/>
        <item x="424"/>
        <item x="541"/>
        <item x="291"/>
        <item x="769"/>
        <item x="952"/>
        <item x="758"/>
        <item x="138"/>
        <item x="92"/>
        <item x="262"/>
        <item x="603"/>
        <item x="242"/>
        <item x="766"/>
        <item x="121"/>
        <item x="201"/>
        <item x="851"/>
        <item x="396"/>
        <item x="344"/>
        <item x="648"/>
        <item x="320"/>
        <item x="369"/>
        <item x="554"/>
        <item x="658"/>
        <item x="568"/>
        <item x="668"/>
        <item x="325"/>
        <item x="863"/>
        <item x="167"/>
        <item x="626"/>
        <item x="968"/>
        <item x="78"/>
        <item x="756"/>
        <item x="302"/>
        <item x="98"/>
        <item x="737"/>
        <item x="384"/>
        <item x="912"/>
        <item x="887"/>
        <item x="832"/>
        <item x="969"/>
        <item x="884"/>
        <item x="204"/>
        <item x="243"/>
        <item x="672"/>
        <item x="784"/>
        <item x="745"/>
        <item x="586"/>
        <item x="477"/>
        <item x="897"/>
        <item x="306"/>
        <item x="318"/>
        <item x="392"/>
        <item x="864"/>
        <item x="965"/>
        <item x="683"/>
        <item x="680"/>
        <item x="709"/>
        <item x="259"/>
        <item x="614"/>
        <item x="383"/>
        <item x="928"/>
        <item x="23"/>
        <item x="774"/>
        <item x="941"/>
        <item x="944"/>
        <item x="915"/>
        <item x="845"/>
      </items>
    </pivotField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hier="-1"/>
  </pageFields>
  <dataFields count="1">
    <dataField name="개수 : Company Name" fld="4" subtotal="count" baseField="0" baseItem="0"/>
  </dataFields>
  <chartFormats count="5">
    <chartFormat chart="8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8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8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8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8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BE6956-E537-42FE-A539-C86D422CF6D3}" name="합병사유" cacheId="7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4">
  <location ref="N13:O23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>
      <items count="977">
        <item x="7"/>
        <item x="711"/>
        <item x="836"/>
        <item x="513"/>
        <item x="800"/>
        <item x="55"/>
        <item x="515"/>
        <item x="400"/>
        <item x="258"/>
        <item x="309"/>
        <item x="147"/>
        <item x="79"/>
        <item x="973"/>
        <item x="512"/>
        <item x="519"/>
        <item x="733"/>
        <item x="43"/>
        <item x="676"/>
        <item x="743"/>
        <item x="393"/>
        <item x="494"/>
        <item x="623"/>
        <item x="831"/>
        <item x="747"/>
        <item x="192"/>
        <item x="136"/>
        <item x="264"/>
        <item x="657"/>
        <item x="903"/>
        <item x="222"/>
        <item x="52"/>
        <item x="920"/>
        <item x="366"/>
        <item x="71"/>
        <item x="380"/>
        <item x="772"/>
        <item x="160"/>
        <item x="51"/>
        <item x="332"/>
        <item x="937"/>
        <item x="215"/>
        <item x="499"/>
        <item x="73"/>
        <item x="495"/>
        <item x="574"/>
        <item x="778"/>
        <item x="83"/>
        <item x="865"/>
        <item x="813"/>
        <item x="279"/>
        <item x="49"/>
        <item x="209"/>
        <item x="786"/>
        <item x="407"/>
        <item x="762"/>
        <item x="105"/>
        <item x="871"/>
        <item x="797"/>
        <item x="269"/>
        <item x="878"/>
        <item x="399"/>
        <item x="423"/>
        <item x="178"/>
        <item x="690"/>
        <item x="263"/>
        <item x="557"/>
        <item x="590"/>
        <item x="447"/>
        <item x="310"/>
        <item x="514"/>
        <item x="806"/>
        <item x="308"/>
        <item x="844"/>
        <item x="528"/>
        <item x="248"/>
        <item x="218"/>
        <item x="120"/>
        <item x="208"/>
        <item x="417"/>
        <item x="389"/>
        <item x="945"/>
        <item x="955"/>
        <item x="708"/>
        <item x="533"/>
        <item x="206"/>
        <item x="213"/>
        <item x="931"/>
        <item x="922"/>
        <item x="398"/>
        <item x="543"/>
        <item x="637"/>
        <item x="388"/>
        <item x="401"/>
        <item x="317"/>
        <item x="647"/>
        <item x="693"/>
        <item x="476"/>
        <item x="470"/>
        <item x="493"/>
        <item x="688"/>
        <item x="889"/>
        <item x="135"/>
        <item x="646"/>
        <item x="471"/>
        <item x="382"/>
        <item x="857"/>
        <item x="742"/>
        <item x="96"/>
        <item x="738"/>
        <item x="783"/>
        <item x="546"/>
        <item x="788"/>
        <item x="127"/>
        <item x="328"/>
        <item x="829"/>
        <item x="839"/>
        <item x="932"/>
        <item x="463"/>
        <item x="115"/>
        <item x="516"/>
        <item x="948"/>
        <item x="338"/>
        <item x="898"/>
        <item x="68"/>
        <item x="748"/>
        <item x="552"/>
        <item x="678"/>
        <item x="350"/>
        <item x="109"/>
        <item x="521"/>
        <item x="16"/>
        <item x="971"/>
        <item x="76"/>
        <item x="791"/>
        <item x="287"/>
        <item x="312"/>
        <item x="357"/>
        <item x="26"/>
        <item x="659"/>
        <item x="442"/>
        <item x="153"/>
        <item x="362"/>
        <item x="795"/>
        <item x="830"/>
        <item x="28"/>
        <item x="904"/>
        <item x="582"/>
        <item x="553"/>
        <item x="331"/>
        <item x="319"/>
        <item x="436"/>
        <item x="9"/>
        <item x="425"/>
        <item x="720"/>
        <item x="611"/>
        <item x="164"/>
        <item x="451"/>
        <item x="231"/>
        <item x="450"/>
        <item x="468"/>
        <item x="373"/>
        <item x="460"/>
        <item x="103"/>
        <item x="161"/>
        <item x="807"/>
        <item x="376"/>
        <item x="82"/>
        <item x="47"/>
        <item x="885"/>
        <item x="348"/>
        <item x="224"/>
        <item x="220"/>
        <item x="730"/>
        <item x="270"/>
        <item x="238"/>
        <item x="36"/>
        <item x="853"/>
        <item x="148"/>
        <item x="59"/>
        <item x="547"/>
        <item x="17"/>
        <item x="246"/>
        <item x="804"/>
        <item x="805"/>
        <item x="500"/>
        <item x="151"/>
        <item x="102"/>
        <item x="305"/>
        <item x="81"/>
        <item x="30"/>
        <item x="650"/>
        <item x="652"/>
        <item x="856"/>
        <item x="761"/>
        <item x="185"/>
        <item x="364"/>
        <item x="846"/>
        <item x="764"/>
        <item x="721"/>
        <item x="677"/>
        <item x="692"/>
        <item x="210"/>
        <item x="446"/>
        <item x="773"/>
        <item x="323"/>
        <item x="526"/>
        <item x="394"/>
        <item x="592"/>
        <item x="698"/>
        <item x="455"/>
        <item x="119"/>
        <item x="440"/>
        <item x="353"/>
        <item x="48"/>
        <item x="726"/>
        <item x="75"/>
        <item x="855"/>
        <item x="506"/>
        <item x="589"/>
        <item x="19"/>
        <item x="166"/>
        <item x="126"/>
        <item x="426"/>
        <item x="875"/>
        <item x="923"/>
        <item x="232"/>
        <item x="13"/>
        <item x="899"/>
        <item x="697"/>
        <item x="24"/>
        <item x="491"/>
        <item x="694"/>
        <item x="616"/>
        <item x="867"/>
        <item x="664"/>
        <item x="930"/>
        <item x="163"/>
        <item x="194"/>
        <item x="723"/>
        <item x="412"/>
        <item x="921"/>
        <item x="11"/>
        <item x="588"/>
        <item x="714"/>
        <item x="809"/>
        <item x="265"/>
        <item x="183"/>
        <item x="934"/>
        <item x="152"/>
        <item x="718"/>
        <item x="142"/>
        <item x="330"/>
        <item x="481"/>
        <item x="562"/>
        <item x="433"/>
        <item x="479"/>
        <item x="532"/>
        <item x="354"/>
        <item x="633"/>
        <item x="538"/>
        <item x="342"/>
        <item x="504"/>
        <item x="253"/>
        <item x="131"/>
        <item x="946"/>
        <item x="435"/>
        <item x="294"/>
        <item x="290"/>
        <item x="93"/>
        <item x="134"/>
        <item x="251"/>
        <item x="873"/>
        <item x="25"/>
        <item x="902"/>
        <item x="381"/>
        <item x="787"/>
        <item x="936"/>
        <item x="284"/>
        <item x="177"/>
        <item x="501"/>
        <item x="295"/>
        <item x="335"/>
        <item x="751"/>
        <item x="910"/>
        <item x="892"/>
        <item x="64"/>
        <item x="608"/>
        <item x="620"/>
        <item x="314"/>
        <item x="361"/>
        <item x="212"/>
        <item x="906"/>
        <item x="261"/>
        <item x="374"/>
        <item x="459"/>
        <item x="37"/>
        <item x="656"/>
        <item x="239"/>
        <item x="141"/>
        <item x="60"/>
        <item x="545"/>
        <item x="170"/>
        <item x="87"/>
        <item x="211"/>
        <item x="529"/>
        <item x="679"/>
        <item x="801"/>
        <item x="866"/>
        <item x="157"/>
        <item x="548"/>
        <item x="551"/>
        <item x="181"/>
        <item x="558"/>
        <item x="630"/>
        <item x="349"/>
        <item x="508"/>
        <item x="360"/>
        <item x="947"/>
        <item x="517"/>
        <item x="736"/>
        <item x="976"/>
        <item x="123"/>
        <item x="760"/>
        <item x="402"/>
        <item x="339"/>
        <item x="799"/>
        <item x="924"/>
        <item x="752"/>
        <item x="283"/>
        <item x="280"/>
        <item x="534"/>
        <item x="655"/>
        <item x="810"/>
        <item x="480"/>
        <item x="877"/>
        <item x="200"/>
        <item x="605"/>
        <item x="492"/>
        <item x="188"/>
        <item x="823"/>
        <item x="45"/>
        <item x="227"/>
        <item x="42"/>
        <item x="464"/>
        <item x="77"/>
        <item x="322"/>
        <item x="842"/>
        <item x="234"/>
        <item x="41"/>
        <item x="370"/>
        <item x="58"/>
        <item x="763"/>
        <item x="453"/>
        <item x="840"/>
        <item x="292"/>
        <item x="617"/>
        <item x="581"/>
        <item x="695"/>
        <item x="536"/>
        <item x="575"/>
        <item x="643"/>
        <item x="618"/>
        <item x="321"/>
        <item x="908"/>
        <item x="862"/>
        <item x="882"/>
        <item x="689"/>
        <item x="293"/>
        <item x="203"/>
        <item x="53"/>
        <item x="958"/>
        <item x="613"/>
        <item x="729"/>
        <item x="195"/>
        <item x="276"/>
        <item x="624"/>
        <item x="226"/>
        <item x="144"/>
        <item x="579"/>
        <item x="454"/>
        <item x="796"/>
        <item x="531"/>
        <item x="518"/>
        <item x="175"/>
        <item x="124"/>
        <item x="487"/>
        <item x="901"/>
        <item x="129"/>
        <item x="834"/>
        <item x="466"/>
        <item x="154"/>
        <item x="99"/>
        <item x="70"/>
        <item x="716"/>
        <item x="430"/>
        <item x="257"/>
        <item x="182"/>
        <item x="408"/>
        <item x="509"/>
        <item x="896"/>
        <item x="35"/>
        <item x="111"/>
        <item x="347"/>
        <item x="872"/>
        <item x="67"/>
        <item x="661"/>
        <item x="489"/>
        <item x="286"/>
        <item x="731"/>
        <item x="184"/>
        <item x="367"/>
        <item x="304"/>
        <item x="65"/>
        <item x="1"/>
        <item x="835"/>
        <item x="38"/>
        <item x="725"/>
        <item x="483"/>
        <item x="413"/>
        <item x="793"/>
        <item x="905"/>
        <item x="615"/>
        <item x="535"/>
        <item x="116"/>
        <item x="828"/>
        <item x="107"/>
        <item x="926"/>
        <item x="385"/>
        <item x="461"/>
        <item x="604"/>
        <item x="860"/>
        <item x="452"/>
        <item x="273"/>
        <item x="939"/>
        <item x="565"/>
        <item x="765"/>
        <item x="85"/>
        <item x="753"/>
        <item x="404"/>
        <item x="636"/>
        <item x="811"/>
        <item x="249"/>
        <item x="893"/>
        <item x="520"/>
        <item x="133"/>
        <item x="749"/>
        <item x="100"/>
        <item x="701"/>
        <item x="888"/>
        <item x="550"/>
        <item x="456"/>
        <item x="963"/>
        <item x="467"/>
        <item x="559"/>
        <item x="20"/>
        <item x="171"/>
        <item x="180"/>
        <item x="179"/>
        <item x="6"/>
        <item x="663"/>
        <item x="929"/>
        <item x="940"/>
        <item x="549"/>
        <item x="484"/>
        <item x="802"/>
        <item x="880"/>
        <item x="482"/>
        <item x="975"/>
        <item x="256"/>
        <item x="391"/>
        <item x="449"/>
        <item x="653"/>
        <item x="250"/>
        <item x="372"/>
        <item x="598"/>
        <item x="324"/>
        <item x="272"/>
        <item x="935"/>
        <item x="710"/>
        <item x="34"/>
        <item x="97"/>
        <item x="245"/>
        <item x="351"/>
        <item x="63"/>
        <item x="972"/>
        <item x="235"/>
        <item x="117"/>
        <item x="735"/>
        <item x="599"/>
        <item x="395"/>
        <item x="879"/>
        <item x="44"/>
        <item x="174"/>
        <item x="964"/>
        <item x="837"/>
        <item x="469"/>
        <item x="416"/>
        <item x="789"/>
        <item x="340"/>
        <item x="510"/>
        <item x="432"/>
        <item x="684"/>
        <item x="358"/>
        <item x="173"/>
        <item x="233"/>
        <item x="490"/>
        <item x="14"/>
        <item x="307"/>
        <item x="22"/>
        <item x="277"/>
        <item x="820"/>
        <item x="125"/>
        <item x="631"/>
        <item x="110"/>
        <item x="571"/>
        <item x="278"/>
        <item x="72"/>
        <item x="507"/>
        <item x="700"/>
        <item x="585"/>
        <item x="8"/>
        <item x="301"/>
        <item x="288"/>
        <item x="341"/>
        <item x="746"/>
        <item x="165"/>
        <item x="420"/>
        <item x="950"/>
        <item x="415"/>
        <item x="667"/>
        <item x="727"/>
        <item x="3"/>
        <item x="149"/>
        <item x="722"/>
        <item x="629"/>
        <item x="717"/>
        <item x="621"/>
        <item x="622"/>
        <item x="822"/>
        <item x="225"/>
        <item x="524"/>
        <item x="281"/>
        <item x="665"/>
        <item x="168"/>
        <item x="669"/>
        <item x="448"/>
        <item x="523"/>
        <item x="275"/>
        <item x="379"/>
        <item x="190"/>
        <item x="145"/>
        <item x="158"/>
        <item x="61"/>
        <item x="485"/>
        <item x="91"/>
        <item x="666"/>
        <item x="329"/>
        <item x="146"/>
        <item x="237"/>
        <item x="228"/>
        <item x="785"/>
        <item x="104"/>
        <item x="728"/>
        <item x="403"/>
        <item x="187"/>
        <item x="798"/>
        <item x="473"/>
        <item x="707"/>
        <item x="418"/>
        <item x="503"/>
        <item x="848"/>
        <item x="891"/>
        <item x="303"/>
        <item x="951"/>
        <item x="595"/>
        <item x="916"/>
        <item x="591"/>
        <item x="387"/>
        <item x="327"/>
        <item x="56"/>
        <item x="434"/>
        <item x="827"/>
        <item x="458"/>
        <item x="563"/>
        <item x="584"/>
        <item x="609"/>
        <item x="966"/>
        <item x="445"/>
        <item x="833"/>
        <item x="441"/>
        <item x="268"/>
        <item x="118"/>
        <item x="782"/>
        <item x="641"/>
        <item x="196"/>
        <item x="847"/>
        <item x="334"/>
        <item x="217"/>
        <item x="732"/>
        <item x="162"/>
        <item x="895"/>
        <item x="411"/>
        <item x="296"/>
        <item x="675"/>
        <item x="719"/>
        <item x="682"/>
        <item x="881"/>
        <item x="812"/>
        <item x="498"/>
        <item x="15"/>
        <item x="66"/>
        <item x="472"/>
        <item x="336"/>
        <item x="886"/>
        <item x="356"/>
        <item x="914"/>
        <item x="883"/>
        <item x="627"/>
        <item x="502"/>
        <item x="363"/>
        <item x="734"/>
        <item x="794"/>
        <item x="345"/>
        <item x="759"/>
        <item x="869"/>
        <item x="933"/>
        <item x="954"/>
        <item x="639"/>
        <item x="660"/>
        <item x="754"/>
        <item x="970"/>
        <item x="870"/>
        <item x="315"/>
        <item x="596"/>
        <item x="282"/>
        <item x="625"/>
        <item x="29"/>
        <item x="114"/>
        <item x="825"/>
        <item x="662"/>
        <item x="962"/>
        <item x="814"/>
        <item x="39"/>
        <item x="841"/>
        <item x="861"/>
        <item x="223"/>
        <item x="371"/>
        <item x="54"/>
        <item x="555"/>
        <item x="540"/>
        <item x="326"/>
        <item x="346"/>
        <item x="686"/>
        <item x="169"/>
        <item x="172"/>
        <item x="704"/>
        <item x="712"/>
        <item x="724"/>
        <item x="702"/>
        <item x="638"/>
        <item x="741"/>
        <item x="527"/>
        <item x="960"/>
        <item x="671"/>
        <item x="505"/>
        <item x="703"/>
        <item x="409"/>
        <item x="606"/>
        <item x="681"/>
        <item x="780"/>
        <item x="818"/>
        <item x="427"/>
        <item x="779"/>
        <item x="843"/>
        <item x="640"/>
        <item x="298"/>
        <item x="375"/>
        <item x="297"/>
        <item x="819"/>
        <item x="95"/>
        <item x="602"/>
        <item x="88"/>
        <item x="343"/>
        <item x="566"/>
        <item x="560"/>
        <item x="337"/>
        <item x="437"/>
        <item x="86"/>
        <item x="368"/>
        <item x="687"/>
        <item x="422"/>
        <item x="462"/>
        <item x="128"/>
        <item x="890"/>
        <item x="511"/>
        <item x="850"/>
        <item x="260"/>
        <item x="219"/>
        <item x="821"/>
        <item x="497"/>
        <item x="137"/>
        <item x="651"/>
        <item x="556"/>
        <item x="106"/>
        <item x="197"/>
        <item x="300"/>
        <item x="601"/>
        <item x="852"/>
        <item x="911"/>
        <item x="113"/>
        <item x="316"/>
        <item x="33"/>
        <item x="31"/>
        <item x="90"/>
        <item x="390"/>
        <item x="771"/>
        <item x="40"/>
        <item x="612"/>
        <item x="632"/>
        <item x="577"/>
        <item x="94"/>
        <item x="578"/>
        <item x="757"/>
        <item x="817"/>
        <item x="594"/>
        <item x="355"/>
        <item x="859"/>
        <item x="808"/>
        <item x="62"/>
        <item x="410"/>
        <item x="159"/>
        <item x="0"/>
        <item x="600"/>
        <item x="815"/>
        <item x="909"/>
        <item x="597"/>
        <item x="112"/>
        <item x="858"/>
        <item x="397"/>
        <item x="132"/>
        <item x="876"/>
        <item x="790"/>
        <item x="108"/>
        <item x="189"/>
        <item x="706"/>
        <item x="457"/>
        <item x="202"/>
        <item x="80"/>
        <item x="959"/>
        <item x="530"/>
        <item x="894"/>
        <item x="918"/>
        <item x="564"/>
        <item x="900"/>
        <item x="405"/>
        <item x="267"/>
        <item x="957"/>
        <item x="443"/>
        <item x="673"/>
        <item x="289"/>
        <item x="634"/>
        <item x="644"/>
        <item x="365"/>
        <item x="956"/>
        <item x="619"/>
        <item x="333"/>
        <item x="696"/>
        <item x="191"/>
        <item x="439"/>
        <item x="567"/>
        <item x="654"/>
        <item x="649"/>
        <item x="378"/>
        <item x="949"/>
        <item x="199"/>
        <item x="254"/>
        <item x="475"/>
        <item x="803"/>
        <item x="230"/>
        <item x="537"/>
        <item x="792"/>
        <item x="207"/>
        <item x="205"/>
        <item x="465"/>
        <item x="10"/>
        <item x="953"/>
        <item x="755"/>
        <item x="927"/>
        <item x="740"/>
        <item x="816"/>
        <item x="874"/>
        <item x="84"/>
        <item x="576"/>
        <item x="50"/>
        <item x="221"/>
        <item x="561"/>
        <item x="186"/>
        <item x="767"/>
        <item x="913"/>
        <item x="496"/>
        <item x="868"/>
        <item x="101"/>
        <item x="89"/>
        <item x="854"/>
        <item x="352"/>
        <item x="917"/>
        <item x="610"/>
        <item x="139"/>
        <item x="691"/>
        <item x="572"/>
        <item x="428"/>
        <item x="838"/>
        <item x="488"/>
        <item x="628"/>
        <item x="406"/>
        <item x="713"/>
        <item x="74"/>
        <item x="32"/>
        <item x="252"/>
        <item x="699"/>
        <item x="313"/>
        <item x="69"/>
        <item x="570"/>
        <item x="705"/>
        <item x="311"/>
        <item x="569"/>
        <item x="583"/>
        <item x="907"/>
        <item x="438"/>
        <item x="274"/>
        <item x="247"/>
        <item x="176"/>
        <item x="57"/>
        <item x="770"/>
        <item x="27"/>
        <item x="255"/>
        <item x="580"/>
        <item x="5"/>
        <item x="587"/>
        <item x="967"/>
        <item x="974"/>
        <item x="244"/>
        <item x="486"/>
        <item x="925"/>
        <item x="421"/>
        <item x="444"/>
        <item x="642"/>
        <item x="377"/>
        <item x="241"/>
        <item x="593"/>
        <item x="18"/>
        <item x="193"/>
        <item x="122"/>
        <item x="777"/>
        <item x="271"/>
        <item x="938"/>
        <item x="849"/>
        <item x="299"/>
        <item x="4"/>
        <item x="229"/>
        <item x="776"/>
        <item x="140"/>
        <item x="156"/>
        <item x="130"/>
        <item x="942"/>
        <item x="522"/>
        <item x="12"/>
        <item x="645"/>
        <item x="2"/>
        <item x="478"/>
        <item x="750"/>
        <item x="21"/>
        <item x="539"/>
        <item x="775"/>
        <item x="961"/>
        <item x="685"/>
        <item x="607"/>
        <item x="216"/>
        <item x="359"/>
        <item x="474"/>
        <item x="943"/>
        <item x="544"/>
        <item x="674"/>
        <item x="236"/>
        <item x="214"/>
        <item x="781"/>
        <item x="744"/>
        <item x="150"/>
        <item x="143"/>
        <item x="739"/>
        <item x="198"/>
        <item x="46"/>
        <item x="542"/>
        <item x="670"/>
        <item x="414"/>
        <item x="573"/>
        <item x="826"/>
        <item x="919"/>
        <item x="525"/>
        <item x="240"/>
        <item x="824"/>
        <item x="768"/>
        <item x="429"/>
        <item x="431"/>
        <item x="386"/>
        <item x="715"/>
        <item x="155"/>
        <item x="635"/>
        <item x="285"/>
        <item x="266"/>
        <item x="419"/>
        <item x="424"/>
        <item x="541"/>
        <item x="291"/>
        <item x="769"/>
        <item x="952"/>
        <item x="758"/>
        <item x="138"/>
        <item x="92"/>
        <item x="262"/>
        <item x="603"/>
        <item x="242"/>
        <item x="766"/>
        <item x="121"/>
        <item x="201"/>
        <item x="851"/>
        <item x="396"/>
        <item x="344"/>
        <item x="648"/>
        <item x="320"/>
        <item x="369"/>
        <item x="554"/>
        <item x="658"/>
        <item x="568"/>
        <item x="668"/>
        <item x="325"/>
        <item x="863"/>
        <item x="167"/>
        <item x="626"/>
        <item x="968"/>
        <item x="78"/>
        <item x="756"/>
        <item x="302"/>
        <item x="98"/>
        <item x="737"/>
        <item x="384"/>
        <item x="912"/>
        <item x="887"/>
        <item x="832"/>
        <item x="969"/>
        <item x="884"/>
        <item x="204"/>
        <item x="243"/>
        <item x="672"/>
        <item x="784"/>
        <item x="745"/>
        <item x="586"/>
        <item x="477"/>
        <item x="897"/>
        <item x="306"/>
        <item x="318"/>
        <item x="392"/>
        <item x="864"/>
        <item x="965"/>
        <item x="683"/>
        <item x="680"/>
        <item x="709"/>
        <item x="259"/>
        <item x="614"/>
        <item x="383"/>
        <item x="928"/>
        <item x="23"/>
        <item x="774"/>
        <item x="941"/>
        <item x="944"/>
        <item x="915"/>
        <item x="845"/>
      </items>
    </pivotField>
    <pivotField compact="0" outline="0" showAll="0" defaultSubtotal="0">
      <items count="2">
        <item x="1"/>
        <item x="0"/>
      </items>
    </pivotField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311163-8D31-4EC9-982F-1D97B7D6CA87}" name="피벗 테이블1" cacheId="7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4">
  <location ref="A13:D34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dataField="1" compact="0" outline="0" showAll="0" defaultSubtotal="0"/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>
      <items count="977">
        <item x="7"/>
        <item x="711"/>
        <item x="836"/>
        <item x="513"/>
        <item x="800"/>
        <item x="55"/>
        <item x="515"/>
        <item x="400"/>
        <item x="258"/>
        <item x="309"/>
        <item x="147"/>
        <item x="79"/>
        <item x="973"/>
        <item x="512"/>
        <item x="519"/>
        <item x="733"/>
        <item x="43"/>
        <item x="676"/>
        <item x="743"/>
        <item x="393"/>
        <item x="494"/>
        <item x="623"/>
        <item x="831"/>
        <item x="747"/>
        <item x="192"/>
        <item x="136"/>
        <item x="264"/>
        <item x="657"/>
        <item x="903"/>
        <item x="222"/>
        <item x="52"/>
        <item x="920"/>
        <item x="366"/>
        <item x="71"/>
        <item x="380"/>
        <item x="772"/>
        <item x="160"/>
        <item x="51"/>
        <item x="332"/>
        <item x="937"/>
        <item x="215"/>
        <item x="499"/>
        <item x="73"/>
        <item x="495"/>
        <item x="574"/>
        <item x="778"/>
        <item x="83"/>
        <item x="865"/>
        <item x="813"/>
        <item x="279"/>
        <item x="49"/>
        <item x="209"/>
        <item x="786"/>
        <item x="407"/>
        <item x="762"/>
        <item x="105"/>
        <item x="871"/>
        <item x="797"/>
        <item x="269"/>
        <item x="878"/>
        <item x="399"/>
        <item x="423"/>
        <item x="178"/>
        <item x="690"/>
        <item x="263"/>
        <item x="557"/>
        <item x="590"/>
        <item x="447"/>
        <item x="310"/>
        <item x="514"/>
        <item x="806"/>
        <item x="308"/>
        <item x="844"/>
        <item x="528"/>
        <item x="248"/>
        <item x="218"/>
        <item x="120"/>
        <item x="208"/>
        <item x="417"/>
        <item x="389"/>
        <item x="945"/>
        <item x="955"/>
        <item x="708"/>
        <item x="533"/>
        <item x="206"/>
        <item x="213"/>
        <item x="931"/>
        <item x="922"/>
        <item x="398"/>
        <item x="543"/>
        <item x="637"/>
        <item x="388"/>
        <item x="401"/>
        <item x="317"/>
        <item x="647"/>
        <item x="693"/>
        <item x="476"/>
        <item x="470"/>
        <item x="493"/>
        <item x="688"/>
        <item x="889"/>
        <item x="135"/>
        <item x="646"/>
        <item x="471"/>
        <item x="382"/>
        <item x="857"/>
        <item x="742"/>
        <item x="96"/>
        <item x="738"/>
        <item x="783"/>
        <item x="546"/>
        <item x="788"/>
        <item x="127"/>
        <item x="328"/>
        <item x="829"/>
        <item x="839"/>
        <item x="932"/>
        <item x="463"/>
        <item x="115"/>
        <item x="516"/>
        <item x="948"/>
        <item x="338"/>
        <item x="898"/>
        <item x="68"/>
        <item x="748"/>
        <item x="552"/>
        <item x="678"/>
        <item x="350"/>
        <item x="109"/>
        <item x="521"/>
        <item x="16"/>
        <item x="971"/>
        <item x="76"/>
        <item x="791"/>
        <item x="287"/>
        <item x="312"/>
        <item x="357"/>
        <item x="26"/>
        <item x="659"/>
        <item x="442"/>
        <item x="153"/>
        <item x="362"/>
        <item x="795"/>
        <item x="830"/>
        <item x="28"/>
        <item x="904"/>
        <item x="582"/>
        <item x="553"/>
        <item x="331"/>
        <item x="319"/>
        <item x="436"/>
        <item x="9"/>
        <item x="425"/>
        <item x="720"/>
        <item x="611"/>
        <item x="164"/>
        <item x="451"/>
        <item x="231"/>
        <item x="450"/>
        <item x="468"/>
        <item x="373"/>
        <item x="460"/>
        <item x="103"/>
        <item x="161"/>
        <item x="807"/>
        <item x="376"/>
        <item x="82"/>
        <item x="47"/>
        <item x="885"/>
        <item x="348"/>
        <item x="224"/>
        <item x="220"/>
        <item x="730"/>
        <item x="270"/>
        <item x="238"/>
        <item x="36"/>
        <item x="853"/>
        <item x="148"/>
        <item x="59"/>
        <item x="547"/>
        <item x="17"/>
        <item x="246"/>
        <item x="804"/>
        <item x="805"/>
        <item x="500"/>
        <item x="151"/>
        <item x="102"/>
        <item x="305"/>
        <item x="81"/>
        <item x="30"/>
        <item x="650"/>
        <item x="652"/>
        <item x="856"/>
        <item x="761"/>
        <item x="185"/>
        <item x="364"/>
        <item x="846"/>
        <item x="764"/>
        <item x="721"/>
        <item x="677"/>
        <item x="692"/>
        <item x="210"/>
        <item x="446"/>
        <item x="773"/>
        <item x="323"/>
        <item x="526"/>
        <item x="394"/>
        <item x="592"/>
        <item x="698"/>
        <item x="455"/>
        <item x="119"/>
        <item x="440"/>
        <item x="353"/>
        <item x="48"/>
        <item x="726"/>
        <item x="75"/>
        <item x="855"/>
        <item x="506"/>
        <item x="589"/>
        <item x="19"/>
        <item x="166"/>
        <item x="126"/>
        <item x="426"/>
        <item x="875"/>
        <item x="923"/>
        <item x="232"/>
        <item x="13"/>
        <item x="899"/>
        <item x="697"/>
        <item x="24"/>
        <item x="491"/>
        <item x="694"/>
        <item x="616"/>
        <item x="867"/>
        <item x="664"/>
        <item x="930"/>
        <item x="163"/>
        <item x="194"/>
        <item x="723"/>
        <item x="412"/>
        <item x="921"/>
        <item x="11"/>
        <item x="588"/>
        <item x="714"/>
        <item x="809"/>
        <item x="265"/>
        <item x="183"/>
        <item x="934"/>
        <item x="152"/>
        <item x="718"/>
        <item x="142"/>
        <item x="330"/>
        <item x="481"/>
        <item x="562"/>
        <item x="433"/>
        <item x="479"/>
        <item x="532"/>
        <item x="354"/>
        <item x="633"/>
        <item x="538"/>
        <item x="342"/>
        <item x="504"/>
        <item x="253"/>
        <item x="131"/>
        <item x="946"/>
        <item x="435"/>
        <item x="294"/>
        <item x="290"/>
        <item x="93"/>
        <item x="134"/>
        <item x="251"/>
        <item x="873"/>
        <item x="25"/>
        <item x="902"/>
        <item x="381"/>
        <item x="787"/>
        <item x="936"/>
        <item x="284"/>
        <item x="177"/>
        <item x="501"/>
        <item x="295"/>
        <item x="335"/>
        <item x="751"/>
        <item x="910"/>
        <item x="892"/>
        <item x="64"/>
        <item x="608"/>
        <item x="620"/>
        <item x="314"/>
        <item x="361"/>
        <item x="212"/>
        <item x="906"/>
        <item x="261"/>
        <item x="374"/>
        <item x="459"/>
        <item x="37"/>
        <item x="656"/>
        <item x="239"/>
        <item x="141"/>
        <item x="60"/>
        <item x="545"/>
        <item x="170"/>
        <item x="87"/>
        <item x="211"/>
        <item x="529"/>
        <item x="679"/>
        <item x="801"/>
        <item x="866"/>
        <item x="157"/>
        <item x="548"/>
        <item x="551"/>
        <item x="181"/>
        <item x="558"/>
        <item x="630"/>
        <item x="349"/>
        <item x="508"/>
        <item x="360"/>
        <item x="947"/>
        <item x="517"/>
        <item x="736"/>
        <item x="976"/>
        <item x="123"/>
        <item x="760"/>
        <item x="402"/>
        <item x="339"/>
        <item x="799"/>
        <item x="924"/>
        <item x="752"/>
        <item x="283"/>
        <item x="280"/>
        <item x="534"/>
        <item x="655"/>
        <item x="810"/>
        <item x="480"/>
        <item x="877"/>
        <item x="200"/>
        <item x="605"/>
        <item x="492"/>
        <item x="188"/>
        <item x="823"/>
        <item x="45"/>
        <item x="227"/>
        <item x="42"/>
        <item x="464"/>
        <item x="77"/>
        <item x="322"/>
        <item x="842"/>
        <item x="234"/>
        <item x="41"/>
        <item x="370"/>
        <item x="58"/>
        <item x="763"/>
        <item x="453"/>
        <item x="840"/>
        <item x="292"/>
        <item x="617"/>
        <item x="581"/>
        <item x="695"/>
        <item x="536"/>
        <item x="575"/>
        <item x="643"/>
        <item x="618"/>
        <item x="321"/>
        <item x="908"/>
        <item x="862"/>
        <item x="882"/>
        <item x="689"/>
        <item x="293"/>
        <item x="203"/>
        <item x="53"/>
        <item x="958"/>
        <item x="613"/>
        <item x="729"/>
        <item x="195"/>
        <item x="276"/>
        <item x="624"/>
        <item x="226"/>
        <item x="144"/>
        <item x="579"/>
        <item x="454"/>
        <item x="796"/>
        <item x="531"/>
        <item x="518"/>
        <item x="175"/>
        <item x="124"/>
        <item x="487"/>
        <item x="901"/>
        <item x="129"/>
        <item x="834"/>
        <item x="466"/>
        <item x="154"/>
        <item x="99"/>
        <item x="70"/>
        <item x="716"/>
        <item x="430"/>
        <item x="257"/>
        <item x="182"/>
        <item x="408"/>
        <item x="509"/>
        <item x="896"/>
        <item x="35"/>
        <item x="111"/>
        <item x="347"/>
        <item x="872"/>
        <item x="67"/>
        <item x="661"/>
        <item x="489"/>
        <item x="286"/>
        <item x="731"/>
        <item x="184"/>
        <item x="367"/>
        <item x="304"/>
        <item x="65"/>
        <item x="1"/>
        <item x="835"/>
        <item x="38"/>
        <item x="725"/>
        <item x="483"/>
        <item x="413"/>
        <item x="793"/>
        <item x="905"/>
        <item x="615"/>
        <item x="535"/>
        <item x="116"/>
        <item x="828"/>
        <item x="107"/>
        <item x="926"/>
        <item x="385"/>
        <item x="461"/>
        <item x="604"/>
        <item x="860"/>
        <item x="452"/>
        <item x="273"/>
        <item x="939"/>
        <item x="565"/>
        <item x="765"/>
        <item x="85"/>
        <item x="753"/>
        <item x="404"/>
        <item x="636"/>
        <item x="811"/>
        <item x="249"/>
        <item x="893"/>
        <item x="520"/>
        <item x="133"/>
        <item x="749"/>
        <item x="100"/>
        <item x="701"/>
        <item x="888"/>
        <item x="550"/>
        <item x="456"/>
        <item x="963"/>
        <item x="467"/>
        <item x="559"/>
        <item x="20"/>
        <item x="171"/>
        <item x="180"/>
        <item x="179"/>
        <item x="6"/>
        <item x="663"/>
        <item x="929"/>
        <item x="940"/>
        <item x="549"/>
        <item x="484"/>
        <item x="802"/>
        <item x="880"/>
        <item x="482"/>
        <item x="975"/>
        <item x="256"/>
        <item x="391"/>
        <item x="449"/>
        <item x="653"/>
        <item x="250"/>
        <item x="372"/>
        <item x="598"/>
        <item x="324"/>
        <item x="272"/>
        <item x="935"/>
        <item x="710"/>
        <item x="34"/>
        <item x="97"/>
        <item x="245"/>
        <item x="351"/>
        <item x="63"/>
        <item x="972"/>
        <item x="235"/>
        <item x="117"/>
        <item x="735"/>
        <item x="599"/>
        <item x="395"/>
        <item x="879"/>
        <item x="44"/>
        <item x="174"/>
        <item x="964"/>
        <item x="837"/>
        <item x="469"/>
        <item x="416"/>
        <item x="789"/>
        <item x="340"/>
        <item x="510"/>
        <item x="432"/>
        <item x="684"/>
        <item x="358"/>
        <item x="173"/>
        <item x="233"/>
        <item x="490"/>
        <item x="14"/>
        <item x="307"/>
        <item x="22"/>
        <item x="277"/>
        <item x="820"/>
        <item x="125"/>
        <item x="631"/>
        <item x="110"/>
        <item x="571"/>
        <item x="278"/>
        <item x="72"/>
        <item x="507"/>
        <item x="700"/>
        <item x="585"/>
        <item x="8"/>
        <item x="301"/>
        <item x="288"/>
        <item x="341"/>
        <item x="746"/>
        <item x="165"/>
        <item x="420"/>
        <item x="950"/>
        <item x="415"/>
        <item x="667"/>
        <item x="727"/>
        <item x="3"/>
        <item x="149"/>
        <item x="722"/>
        <item x="629"/>
        <item x="717"/>
        <item x="621"/>
        <item x="622"/>
        <item x="822"/>
        <item x="225"/>
        <item x="524"/>
        <item x="281"/>
        <item x="665"/>
        <item x="168"/>
        <item x="669"/>
        <item x="448"/>
        <item x="523"/>
        <item x="275"/>
        <item x="379"/>
        <item x="190"/>
        <item x="145"/>
        <item x="158"/>
        <item x="61"/>
        <item x="485"/>
        <item x="91"/>
        <item x="666"/>
        <item x="329"/>
        <item x="146"/>
        <item x="237"/>
        <item x="228"/>
        <item x="785"/>
        <item x="104"/>
        <item x="728"/>
        <item x="403"/>
        <item x="187"/>
        <item x="798"/>
        <item x="473"/>
        <item x="707"/>
        <item x="418"/>
        <item x="503"/>
        <item x="848"/>
        <item x="891"/>
        <item x="303"/>
        <item x="951"/>
        <item x="595"/>
        <item x="916"/>
        <item x="591"/>
        <item x="387"/>
        <item x="327"/>
        <item x="56"/>
        <item x="434"/>
        <item x="827"/>
        <item x="458"/>
        <item x="563"/>
        <item x="584"/>
        <item x="609"/>
        <item x="966"/>
        <item x="445"/>
        <item x="833"/>
        <item x="441"/>
        <item x="268"/>
        <item x="118"/>
        <item x="782"/>
        <item x="641"/>
        <item x="196"/>
        <item x="847"/>
        <item x="334"/>
        <item x="217"/>
        <item x="732"/>
        <item x="162"/>
        <item x="895"/>
        <item x="411"/>
        <item x="296"/>
        <item x="675"/>
        <item x="719"/>
        <item x="682"/>
        <item x="881"/>
        <item x="812"/>
        <item x="498"/>
        <item x="15"/>
        <item x="66"/>
        <item x="472"/>
        <item x="336"/>
        <item x="886"/>
        <item x="356"/>
        <item x="914"/>
        <item x="883"/>
        <item x="627"/>
        <item x="502"/>
        <item x="363"/>
        <item x="734"/>
        <item x="794"/>
        <item x="345"/>
        <item x="759"/>
        <item x="869"/>
        <item x="933"/>
        <item x="954"/>
        <item x="639"/>
        <item x="660"/>
        <item x="754"/>
        <item x="970"/>
        <item x="870"/>
        <item x="315"/>
        <item x="596"/>
        <item x="282"/>
        <item x="625"/>
        <item x="29"/>
        <item x="114"/>
        <item x="825"/>
        <item x="662"/>
        <item x="962"/>
        <item x="814"/>
        <item x="39"/>
        <item x="841"/>
        <item x="861"/>
        <item x="223"/>
        <item x="371"/>
        <item x="54"/>
        <item x="555"/>
        <item x="540"/>
        <item x="326"/>
        <item x="346"/>
        <item x="686"/>
        <item x="169"/>
        <item x="172"/>
        <item x="704"/>
        <item x="712"/>
        <item x="724"/>
        <item x="702"/>
        <item x="638"/>
        <item x="741"/>
        <item x="527"/>
        <item x="960"/>
        <item x="671"/>
        <item x="505"/>
        <item x="703"/>
        <item x="409"/>
        <item x="606"/>
        <item x="681"/>
        <item x="780"/>
        <item x="818"/>
        <item x="427"/>
        <item x="779"/>
        <item x="843"/>
        <item x="640"/>
        <item x="298"/>
        <item x="375"/>
        <item x="297"/>
        <item x="819"/>
        <item x="95"/>
        <item x="602"/>
        <item x="88"/>
        <item x="343"/>
        <item x="566"/>
        <item x="560"/>
        <item x="337"/>
        <item x="437"/>
        <item x="86"/>
        <item x="368"/>
        <item x="687"/>
        <item x="422"/>
        <item x="462"/>
        <item x="128"/>
        <item x="890"/>
        <item x="511"/>
        <item x="850"/>
        <item x="260"/>
        <item x="219"/>
        <item x="821"/>
        <item x="497"/>
        <item x="137"/>
        <item x="651"/>
        <item x="556"/>
        <item x="106"/>
        <item x="197"/>
        <item x="300"/>
        <item x="601"/>
        <item x="852"/>
        <item x="911"/>
        <item x="113"/>
        <item x="316"/>
        <item x="33"/>
        <item x="31"/>
        <item x="90"/>
        <item x="390"/>
        <item x="771"/>
        <item x="40"/>
        <item x="612"/>
        <item x="632"/>
        <item x="577"/>
        <item x="94"/>
        <item x="578"/>
        <item x="757"/>
        <item x="817"/>
        <item x="594"/>
        <item x="355"/>
        <item x="859"/>
        <item x="808"/>
        <item x="62"/>
        <item x="410"/>
        <item x="159"/>
        <item x="0"/>
        <item x="600"/>
        <item x="815"/>
        <item x="909"/>
        <item x="597"/>
        <item x="112"/>
        <item x="858"/>
        <item x="397"/>
        <item x="132"/>
        <item x="876"/>
        <item x="790"/>
        <item x="108"/>
        <item x="189"/>
        <item x="706"/>
        <item x="457"/>
        <item x="202"/>
        <item x="80"/>
        <item x="959"/>
        <item x="530"/>
        <item x="894"/>
        <item x="918"/>
        <item x="564"/>
        <item x="900"/>
        <item x="405"/>
        <item x="267"/>
        <item x="957"/>
        <item x="443"/>
        <item x="673"/>
        <item x="289"/>
        <item x="634"/>
        <item x="644"/>
        <item x="365"/>
        <item x="956"/>
        <item x="619"/>
        <item x="333"/>
        <item x="696"/>
        <item x="191"/>
        <item x="439"/>
        <item x="567"/>
        <item x="654"/>
        <item x="649"/>
        <item x="378"/>
        <item x="949"/>
        <item x="199"/>
        <item x="254"/>
        <item x="475"/>
        <item x="803"/>
        <item x="230"/>
        <item x="537"/>
        <item x="792"/>
        <item x="207"/>
        <item x="205"/>
        <item x="465"/>
        <item x="10"/>
        <item x="953"/>
        <item x="755"/>
        <item x="927"/>
        <item x="740"/>
        <item x="816"/>
        <item x="874"/>
        <item x="84"/>
        <item x="576"/>
        <item x="50"/>
        <item x="221"/>
        <item x="561"/>
        <item x="186"/>
        <item x="767"/>
        <item x="913"/>
        <item x="496"/>
        <item x="868"/>
        <item x="101"/>
        <item x="89"/>
        <item x="854"/>
        <item x="352"/>
        <item x="917"/>
        <item x="610"/>
        <item x="139"/>
        <item x="691"/>
        <item x="572"/>
        <item x="428"/>
        <item x="838"/>
        <item x="488"/>
        <item x="628"/>
        <item x="406"/>
        <item x="713"/>
        <item x="74"/>
        <item x="32"/>
        <item x="252"/>
        <item x="699"/>
        <item x="313"/>
        <item x="69"/>
        <item x="570"/>
        <item x="705"/>
        <item x="311"/>
        <item x="569"/>
        <item x="583"/>
        <item x="907"/>
        <item x="438"/>
        <item x="274"/>
        <item x="247"/>
        <item x="176"/>
        <item x="57"/>
        <item x="770"/>
        <item x="27"/>
        <item x="255"/>
        <item x="580"/>
        <item x="5"/>
        <item x="587"/>
        <item x="967"/>
        <item x="974"/>
        <item x="244"/>
        <item x="486"/>
        <item x="925"/>
        <item x="421"/>
        <item x="444"/>
        <item x="642"/>
        <item x="377"/>
        <item x="241"/>
        <item x="593"/>
        <item x="18"/>
        <item x="193"/>
        <item x="122"/>
        <item x="777"/>
        <item x="271"/>
        <item x="938"/>
        <item x="849"/>
        <item x="299"/>
        <item x="4"/>
        <item x="229"/>
        <item x="776"/>
        <item x="140"/>
        <item x="156"/>
        <item x="130"/>
        <item x="942"/>
        <item x="522"/>
        <item x="12"/>
        <item x="645"/>
        <item x="2"/>
        <item x="478"/>
        <item x="750"/>
        <item x="21"/>
        <item x="539"/>
        <item x="775"/>
        <item x="961"/>
        <item x="685"/>
        <item x="607"/>
        <item x="216"/>
        <item x="359"/>
        <item x="474"/>
        <item x="943"/>
        <item x="544"/>
        <item x="674"/>
        <item x="236"/>
        <item x="214"/>
        <item x="781"/>
        <item x="744"/>
        <item x="150"/>
        <item x="143"/>
        <item x="739"/>
        <item x="198"/>
        <item x="46"/>
        <item x="542"/>
        <item x="670"/>
        <item x="414"/>
        <item x="573"/>
        <item x="826"/>
        <item x="919"/>
        <item x="525"/>
        <item x="240"/>
        <item x="824"/>
        <item x="768"/>
        <item x="429"/>
        <item x="431"/>
        <item x="386"/>
        <item x="715"/>
        <item x="155"/>
        <item x="635"/>
        <item x="285"/>
        <item x="266"/>
        <item x="419"/>
        <item x="424"/>
        <item x="541"/>
        <item x="291"/>
        <item x="769"/>
        <item x="952"/>
        <item x="758"/>
        <item x="138"/>
        <item x="92"/>
        <item x="262"/>
        <item x="603"/>
        <item x="242"/>
        <item x="766"/>
        <item x="121"/>
        <item x="201"/>
        <item x="851"/>
        <item x="396"/>
        <item x="344"/>
        <item x="648"/>
        <item x="320"/>
        <item x="369"/>
        <item x="554"/>
        <item x="658"/>
        <item x="568"/>
        <item x="668"/>
        <item x="325"/>
        <item x="863"/>
        <item x="167"/>
        <item x="626"/>
        <item x="968"/>
        <item x="78"/>
        <item x="756"/>
        <item x="302"/>
        <item x="98"/>
        <item x="737"/>
        <item x="384"/>
        <item x="912"/>
        <item x="887"/>
        <item x="832"/>
        <item x="969"/>
        <item x="884"/>
        <item x="204"/>
        <item x="243"/>
        <item x="672"/>
        <item x="784"/>
        <item x="745"/>
        <item x="586"/>
        <item x="477"/>
        <item x="897"/>
        <item x="306"/>
        <item x="318"/>
        <item x="392"/>
        <item x="864"/>
        <item x="965"/>
        <item x="683"/>
        <item x="680"/>
        <item x="709"/>
        <item x="259"/>
        <item x="614"/>
        <item x="383"/>
        <item x="928"/>
        <item x="23"/>
        <item x="774"/>
        <item x="941"/>
        <item x="944"/>
        <item x="915"/>
        <item x="845"/>
      </items>
    </pivotField>
    <pivotField axis="axisCol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untry" fld="3" subtotal="count" baseField="0" baseItem="0"/>
  </dataFields>
  <chartFormats count="4"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79ABAF-AE50-424E-9695-BF047151A042}" name="섹터별현황" cacheId="7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4">
  <location ref="M13:O22" firstHeaderRow="0" firstDataRow="1" firstDataCol="1" rowPageCount="1" colPageCount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axis="axisRow" compact="0" outline="0" sortType="ascending" defaultSubtotal="0">
      <items count="9">
        <item x="3"/>
        <item x="4"/>
        <item x="6"/>
        <item x="7"/>
        <item x="0"/>
        <item x="5"/>
        <item x="1"/>
        <item x="8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 defaultSubtotal="0"/>
    <pivotField compact="0" outline="0" showAll="0" defaultSubtotal="0">
      <items count="977">
        <item x="7"/>
        <item x="711"/>
        <item x="836"/>
        <item x="513"/>
        <item x="800"/>
        <item x="55"/>
        <item x="515"/>
        <item x="400"/>
        <item x="258"/>
        <item x="309"/>
        <item x="147"/>
        <item x="79"/>
        <item x="973"/>
        <item x="512"/>
        <item x="519"/>
        <item x="733"/>
        <item x="43"/>
        <item x="676"/>
        <item x="743"/>
        <item x="393"/>
        <item x="494"/>
        <item x="623"/>
        <item x="831"/>
        <item x="747"/>
        <item x="192"/>
        <item x="136"/>
        <item x="264"/>
        <item x="657"/>
        <item x="903"/>
        <item x="222"/>
        <item x="52"/>
        <item x="920"/>
        <item x="366"/>
        <item x="71"/>
        <item x="380"/>
        <item x="772"/>
        <item x="160"/>
        <item x="51"/>
        <item x="332"/>
        <item x="937"/>
        <item x="215"/>
        <item x="499"/>
        <item x="73"/>
        <item x="495"/>
        <item x="574"/>
        <item x="778"/>
        <item x="83"/>
        <item x="865"/>
        <item x="813"/>
        <item x="279"/>
        <item x="49"/>
        <item x="209"/>
        <item x="786"/>
        <item x="407"/>
        <item x="762"/>
        <item x="105"/>
        <item x="871"/>
        <item x="797"/>
        <item x="269"/>
        <item x="878"/>
        <item x="399"/>
        <item x="423"/>
        <item x="178"/>
        <item x="690"/>
        <item x="263"/>
        <item x="557"/>
        <item x="590"/>
        <item x="447"/>
        <item x="310"/>
        <item x="514"/>
        <item x="806"/>
        <item x="308"/>
        <item x="844"/>
        <item x="528"/>
        <item x="248"/>
        <item x="218"/>
        <item x="120"/>
        <item x="208"/>
        <item x="417"/>
        <item x="389"/>
        <item x="945"/>
        <item x="955"/>
        <item x="708"/>
        <item x="533"/>
        <item x="206"/>
        <item x="213"/>
        <item x="931"/>
        <item x="922"/>
        <item x="398"/>
        <item x="543"/>
        <item x="637"/>
        <item x="388"/>
        <item x="401"/>
        <item x="317"/>
        <item x="647"/>
        <item x="693"/>
        <item x="476"/>
        <item x="470"/>
        <item x="493"/>
        <item x="688"/>
        <item x="889"/>
        <item x="135"/>
        <item x="646"/>
        <item x="471"/>
        <item x="382"/>
        <item x="857"/>
        <item x="742"/>
        <item x="96"/>
        <item x="738"/>
        <item x="783"/>
        <item x="546"/>
        <item x="788"/>
        <item x="127"/>
        <item x="328"/>
        <item x="829"/>
        <item x="839"/>
        <item x="932"/>
        <item x="463"/>
        <item x="115"/>
        <item x="516"/>
        <item x="948"/>
        <item x="338"/>
        <item x="898"/>
        <item x="68"/>
        <item x="748"/>
        <item x="552"/>
        <item x="678"/>
        <item x="350"/>
        <item x="109"/>
        <item x="521"/>
        <item x="16"/>
        <item x="971"/>
        <item x="76"/>
        <item x="791"/>
        <item x="287"/>
        <item x="312"/>
        <item x="357"/>
        <item x="26"/>
        <item x="659"/>
        <item x="442"/>
        <item x="153"/>
        <item x="362"/>
        <item x="795"/>
        <item x="830"/>
        <item x="28"/>
        <item x="904"/>
        <item x="582"/>
        <item x="553"/>
        <item x="331"/>
        <item x="319"/>
        <item x="436"/>
        <item x="9"/>
        <item x="425"/>
        <item x="720"/>
        <item x="611"/>
        <item x="164"/>
        <item x="451"/>
        <item x="231"/>
        <item x="450"/>
        <item x="468"/>
        <item x="373"/>
        <item x="460"/>
        <item x="103"/>
        <item x="161"/>
        <item x="807"/>
        <item x="376"/>
        <item x="82"/>
        <item x="47"/>
        <item x="885"/>
        <item x="348"/>
        <item x="224"/>
        <item x="220"/>
        <item x="730"/>
        <item x="270"/>
        <item x="238"/>
        <item x="36"/>
        <item x="853"/>
        <item x="148"/>
        <item x="59"/>
        <item x="547"/>
        <item x="17"/>
        <item x="246"/>
        <item x="804"/>
        <item x="805"/>
        <item x="500"/>
        <item x="151"/>
        <item x="102"/>
        <item x="305"/>
        <item x="81"/>
        <item x="30"/>
        <item x="650"/>
        <item x="652"/>
        <item x="856"/>
        <item x="761"/>
        <item x="185"/>
        <item x="364"/>
        <item x="846"/>
        <item x="764"/>
        <item x="721"/>
        <item x="677"/>
        <item x="692"/>
        <item x="210"/>
        <item x="446"/>
        <item x="773"/>
        <item x="323"/>
        <item x="526"/>
        <item x="394"/>
        <item x="592"/>
        <item x="698"/>
        <item x="455"/>
        <item x="119"/>
        <item x="440"/>
        <item x="353"/>
        <item x="48"/>
        <item x="726"/>
        <item x="75"/>
        <item x="855"/>
        <item x="506"/>
        <item x="589"/>
        <item x="19"/>
        <item x="166"/>
        <item x="126"/>
        <item x="426"/>
        <item x="875"/>
        <item x="923"/>
        <item x="232"/>
        <item x="13"/>
        <item x="899"/>
        <item x="697"/>
        <item x="24"/>
        <item x="491"/>
        <item x="694"/>
        <item x="616"/>
        <item x="867"/>
        <item x="664"/>
        <item x="930"/>
        <item x="163"/>
        <item x="194"/>
        <item x="723"/>
        <item x="412"/>
        <item x="921"/>
        <item x="11"/>
        <item x="588"/>
        <item x="714"/>
        <item x="809"/>
        <item x="265"/>
        <item x="183"/>
        <item x="934"/>
        <item x="152"/>
        <item x="718"/>
        <item x="142"/>
        <item x="330"/>
        <item x="481"/>
        <item x="562"/>
        <item x="433"/>
        <item x="479"/>
        <item x="532"/>
        <item x="354"/>
        <item x="633"/>
        <item x="538"/>
        <item x="342"/>
        <item x="504"/>
        <item x="253"/>
        <item x="131"/>
        <item x="946"/>
        <item x="435"/>
        <item x="294"/>
        <item x="290"/>
        <item x="93"/>
        <item x="134"/>
        <item x="251"/>
        <item x="873"/>
        <item x="25"/>
        <item x="902"/>
        <item x="381"/>
        <item x="787"/>
        <item x="936"/>
        <item x="284"/>
        <item x="177"/>
        <item x="501"/>
        <item x="295"/>
        <item x="335"/>
        <item x="751"/>
        <item x="910"/>
        <item x="892"/>
        <item x="64"/>
        <item x="608"/>
        <item x="620"/>
        <item x="314"/>
        <item x="361"/>
        <item x="212"/>
        <item x="906"/>
        <item x="261"/>
        <item x="374"/>
        <item x="459"/>
        <item x="37"/>
        <item x="656"/>
        <item x="239"/>
        <item x="141"/>
        <item x="60"/>
        <item x="545"/>
        <item x="170"/>
        <item x="87"/>
        <item x="211"/>
        <item x="529"/>
        <item x="679"/>
        <item x="801"/>
        <item x="866"/>
        <item x="157"/>
        <item x="548"/>
        <item x="551"/>
        <item x="181"/>
        <item x="558"/>
        <item x="630"/>
        <item x="349"/>
        <item x="508"/>
        <item x="360"/>
        <item x="947"/>
        <item x="517"/>
        <item x="736"/>
        <item x="976"/>
        <item x="123"/>
        <item x="760"/>
        <item x="402"/>
        <item x="339"/>
        <item x="799"/>
        <item x="924"/>
        <item x="752"/>
        <item x="283"/>
        <item x="280"/>
        <item x="534"/>
        <item x="655"/>
        <item x="810"/>
        <item x="480"/>
        <item x="877"/>
        <item x="200"/>
        <item x="605"/>
        <item x="492"/>
        <item x="188"/>
        <item x="823"/>
        <item x="45"/>
        <item x="227"/>
        <item x="42"/>
        <item x="464"/>
        <item x="77"/>
        <item x="322"/>
        <item x="842"/>
        <item x="234"/>
        <item x="41"/>
        <item x="370"/>
        <item x="58"/>
        <item x="763"/>
        <item x="453"/>
        <item x="840"/>
        <item x="292"/>
        <item x="617"/>
        <item x="581"/>
        <item x="695"/>
        <item x="536"/>
        <item x="575"/>
        <item x="643"/>
        <item x="618"/>
        <item x="321"/>
        <item x="908"/>
        <item x="862"/>
        <item x="882"/>
        <item x="689"/>
        <item x="293"/>
        <item x="203"/>
        <item x="53"/>
        <item x="958"/>
        <item x="613"/>
        <item x="729"/>
        <item x="195"/>
        <item x="276"/>
        <item x="624"/>
        <item x="226"/>
        <item x="144"/>
        <item x="579"/>
        <item x="454"/>
        <item x="796"/>
        <item x="531"/>
        <item x="518"/>
        <item x="175"/>
        <item x="124"/>
        <item x="487"/>
        <item x="901"/>
        <item x="129"/>
        <item x="834"/>
        <item x="466"/>
        <item x="154"/>
        <item x="99"/>
        <item x="70"/>
        <item x="716"/>
        <item x="430"/>
        <item x="257"/>
        <item x="182"/>
        <item x="408"/>
        <item x="509"/>
        <item x="896"/>
        <item x="35"/>
        <item x="111"/>
        <item x="347"/>
        <item x="872"/>
        <item x="67"/>
        <item x="661"/>
        <item x="489"/>
        <item x="286"/>
        <item x="731"/>
        <item x="184"/>
        <item x="367"/>
        <item x="304"/>
        <item x="65"/>
        <item x="1"/>
        <item x="835"/>
        <item x="38"/>
        <item x="725"/>
        <item x="483"/>
        <item x="413"/>
        <item x="793"/>
        <item x="905"/>
        <item x="615"/>
        <item x="535"/>
        <item x="116"/>
        <item x="828"/>
        <item x="107"/>
        <item x="926"/>
        <item x="385"/>
        <item x="461"/>
        <item x="604"/>
        <item x="860"/>
        <item x="452"/>
        <item x="273"/>
        <item x="939"/>
        <item x="565"/>
        <item x="765"/>
        <item x="85"/>
        <item x="753"/>
        <item x="404"/>
        <item x="636"/>
        <item x="811"/>
        <item x="249"/>
        <item x="893"/>
        <item x="520"/>
        <item x="133"/>
        <item x="749"/>
        <item x="100"/>
        <item x="701"/>
        <item x="888"/>
        <item x="550"/>
        <item x="456"/>
        <item x="963"/>
        <item x="467"/>
        <item x="559"/>
        <item x="20"/>
        <item x="171"/>
        <item x="180"/>
        <item x="179"/>
        <item x="6"/>
        <item x="663"/>
        <item x="929"/>
        <item x="940"/>
        <item x="549"/>
        <item x="484"/>
        <item x="802"/>
        <item x="880"/>
        <item x="482"/>
        <item x="975"/>
        <item x="256"/>
        <item x="391"/>
        <item x="449"/>
        <item x="653"/>
        <item x="250"/>
        <item x="372"/>
        <item x="598"/>
        <item x="324"/>
        <item x="272"/>
        <item x="935"/>
        <item x="710"/>
        <item x="34"/>
        <item x="97"/>
        <item x="245"/>
        <item x="351"/>
        <item x="63"/>
        <item x="972"/>
        <item x="235"/>
        <item x="117"/>
        <item x="735"/>
        <item x="599"/>
        <item x="395"/>
        <item x="879"/>
        <item x="44"/>
        <item x="174"/>
        <item x="964"/>
        <item x="837"/>
        <item x="469"/>
        <item x="416"/>
        <item x="789"/>
        <item x="340"/>
        <item x="510"/>
        <item x="432"/>
        <item x="684"/>
        <item x="358"/>
        <item x="173"/>
        <item x="233"/>
        <item x="490"/>
        <item x="14"/>
        <item x="307"/>
        <item x="22"/>
        <item x="277"/>
        <item x="820"/>
        <item x="125"/>
        <item x="631"/>
        <item x="110"/>
        <item x="571"/>
        <item x="278"/>
        <item x="72"/>
        <item x="507"/>
        <item x="700"/>
        <item x="585"/>
        <item x="8"/>
        <item x="301"/>
        <item x="288"/>
        <item x="341"/>
        <item x="746"/>
        <item x="165"/>
        <item x="420"/>
        <item x="950"/>
        <item x="415"/>
        <item x="667"/>
        <item x="727"/>
        <item x="3"/>
        <item x="149"/>
        <item x="722"/>
        <item x="629"/>
        <item x="717"/>
        <item x="621"/>
        <item x="622"/>
        <item x="822"/>
        <item x="225"/>
        <item x="524"/>
        <item x="281"/>
        <item x="665"/>
        <item x="168"/>
        <item x="669"/>
        <item x="448"/>
        <item x="523"/>
        <item x="275"/>
        <item x="379"/>
        <item x="190"/>
        <item x="145"/>
        <item x="158"/>
        <item x="61"/>
        <item x="485"/>
        <item x="91"/>
        <item x="666"/>
        <item x="329"/>
        <item x="146"/>
        <item x="237"/>
        <item x="228"/>
        <item x="785"/>
        <item x="104"/>
        <item x="728"/>
        <item x="403"/>
        <item x="187"/>
        <item x="798"/>
        <item x="473"/>
        <item x="707"/>
        <item x="418"/>
        <item x="503"/>
        <item x="848"/>
        <item x="891"/>
        <item x="303"/>
        <item x="951"/>
        <item x="595"/>
        <item x="916"/>
        <item x="591"/>
        <item x="387"/>
        <item x="327"/>
        <item x="56"/>
        <item x="434"/>
        <item x="827"/>
        <item x="458"/>
        <item x="563"/>
        <item x="584"/>
        <item x="609"/>
        <item x="966"/>
        <item x="445"/>
        <item x="833"/>
        <item x="441"/>
        <item x="268"/>
        <item x="118"/>
        <item x="782"/>
        <item x="641"/>
        <item x="196"/>
        <item x="847"/>
        <item x="334"/>
        <item x="217"/>
        <item x="732"/>
        <item x="162"/>
        <item x="895"/>
        <item x="411"/>
        <item x="296"/>
        <item x="675"/>
        <item x="719"/>
        <item x="682"/>
        <item x="881"/>
        <item x="812"/>
        <item x="498"/>
        <item x="15"/>
        <item x="66"/>
        <item x="472"/>
        <item x="336"/>
        <item x="886"/>
        <item x="356"/>
        <item x="914"/>
        <item x="883"/>
        <item x="627"/>
        <item x="502"/>
        <item x="363"/>
        <item x="734"/>
        <item x="794"/>
        <item x="345"/>
        <item x="759"/>
        <item x="869"/>
        <item x="933"/>
        <item x="954"/>
        <item x="639"/>
        <item x="660"/>
        <item x="754"/>
        <item x="970"/>
        <item x="870"/>
        <item x="315"/>
        <item x="596"/>
        <item x="282"/>
        <item x="625"/>
        <item x="29"/>
        <item x="114"/>
        <item x="825"/>
        <item x="662"/>
        <item x="962"/>
        <item x="814"/>
        <item x="39"/>
        <item x="841"/>
        <item x="861"/>
        <item x="223"/>
        <item x="371"/>
        <item x="54"/>
        <item x="555"/>
        <item x="540"/>
        <item x="326"/>
        <item x="346"/>
        <item x="686"/>
        <item x="169"/>
        <item x="172"/>
        <item x="704"/>
        <item x="712"/>
        <item x="724"/>
        <item x="702"/>
        <item x="638"/>
        <item x="741"/>
        <item x="527"/>
        <item x="960"/>
        <item x="671"/>
        <item x="505"/>
        <item x="703"/>
        <item x="409"/>
        <item x="606"/>
        <item x="681"/>
        <item x="780"/>
        <item x="818"/>
        <item x="427"/>
        <item x="779"/>
        <item x="843"/>
        <item x="640"/>
        <item x="298"/>
        <item x="375"/>
        <item x="297"/>
        <item x="819"/>
        <item x="95"/>
        <item x="602"/>
        <item x="88"/>
        <item x="343"/>
        <item x="566"/>
        <item x="560"/>
        <item x="337"/>
        <item x="437"/>
        <item x="86"/>
        <item x="368"/>
        <item x="687"/>
        <item x="422"/>
        <item x="462"/>
        <item x="128"/>
        <item x="890"/>
        <item x="511"/>
        <item x="850"/>
        <item x="260"/>
        <item x="219"/>
        <item x="821"/>
        <item x="497"/>
        <item x="137"/>
        <item x="651"/>
        <item x="556"/>
        <item x="106"/>
        <item x="197"/>
        <item x="300"/>
        <item x="601"/>
        <item x="852"/>
        <item x="911"/>
        <item x="113"/>
        <item x="316"/>
        <item x="33"/>
        <item x="31"/>
        <item x="90"/>
        <item x="390"/>
        <item x="771"/>
        <item x="40"/>
        <item x="612"/>
        <item x="632"/>
        <item x="577"/>
        <item x="94"/>
        <item x="578"/>
        <item x="757"/>
        <item x="817"/>
        <item x="594"/>
        <item x="355"/>
        <item x="859"/>
        <item x="808"/>
        <item x="62"/>
        <item x="410"/>
        <item x="159"/>
        <item x="0"/>
        <item x="600"/>
        <item x="815"/>
        <item x="909"/>
        <item x="597"/>
        <item x="112"/>
        <item x="858"/>
        <item x="397"/>
        <item x="132"/>
        <item x="876"/>
        <item x="790"/>
        <item x="108"/>
        <item x="189"/>
        <item x="706"/>
        <item x="457"/>
        <item x="202"/>
        <item x="80"/>
        <item x="959"/>
        <item x="530"/>
        <item x="894"/>
        <item x="918"/>
        <item x="564"/>
        <item x="900"/>
        <item x="405"/>
        <item x="267"/>
        <item x="957"/>
        <item x="443"/>
        <item x="673"/>
        <item x="289"/>
        <item x="634"/>
        <item x="644"/>
        <item x="365"/>
        <item x="956"/>
        <item x="619"/>
        <item x="333"/>
        <item x="696"/>
        <item x="191"/>
        <item x="439"/>
        <item x="567"/>
        <item x="654"/>
        <item x="649"/>
        <item x="378"/>
        <item x="949"/>
        <item x="199"/>
        <item x="254"/>
        <item x="475"/>
        <item x="803"/>
        <item x="230"/>
        <item x="537"/>
        <item x="792"/>
        <item x="207"/>
        <item x="205"/>
        <item x="465"/>
        <item x="10"/>
        <item x="953"/>
        <item x="755"/>
        <item x="927"/>
        <item x="740"/>
        <item x="816"/>
        <item x="874"/>
        <item x="84"/>
        <item x="576"/>
        <item x="50"/>
        <item x="221"/>
        <item x="561"/>
        <item x="186"/>
        <item x="767"/>
        <item x="913"/>
        <item x="496"/>
        <item x="868"/>
        <item x="101"/>
        <item x="89"/>
        <item x="854"/>
        <item x="352"/>
        <item x="917"/>
        <item x="610"/>
        <item x="139"/>
        <item x="691"/>
        <item x="572"/>
        <item x="428"/>
        <item x="838"/>
        <item x="488"/>
        <item x="628"/>
        <item x="406"/>
        <item x="713"/>
        <item x="74"/>
        <item x="32"/>
        <item x="252"/>
        <item x="699"/>
        <item x="313"/>
        <item x="69"/>
        <item x="570"/>
        <item x="705"/>
        <item x="311"/>
        <item x="569"/>
        <item x="583"/>
        <item x="907"/>
        <item x="438"/>
        <item x="274"/>
        <item x="247"/>
        <item x="176"/>
        <item x="57"/>
        <item x="770"/>
        <item x="27"/>
        <item x="255"/>
        <item x="580"/>
        <item x="5"/>
        <item x="587"/>
        <item x="967"/>
        <item x="974"/>
        <item x="244"/>
        <item x="486"/>
        <item x="925"/>
        <item x="421"/>
        <item x="444"/>
        <item x="642"/>
        <item x="377"/>
        <item x="241"/>
        <item x="593"/>
        <item x="18"/>
        <item x="193"/>
        <item x="122"/>
        <item x="777"/>
        <item x="271"/>
        <item x="938"/>
        <item x="849"/>
        <item x="299"/>
        <item x="4"/>
        <item x="229"/>
        <item x="776"/>
        <item x="140"/>
        <item x="156"/>
        <item x="130"/>
        <item x="942"/>
        <item x="522"/>
        <item x="12"/>
        <item x="645"/>
        <item x="2"/>
        <item x="478"/>
        <item x="750"/>
        <item x="21"/>
        <item x="539"/>
        <item x="775"/>
        <item x="961"/>
        <item x="685"/>
        <item x="607"/>
        <item x="216"/>
        <item x="359"/>
        <item x="474"/>
        <item x="943"/>
        <item x="544"/>
        <item x="674"/>
        <item x="236"/>
        <item x="214"/>
        <item x="781"/>
        <item x="744"/>
        <item x="150"/>
        <item x="143"/>
        <item x="739"/>
        <item x="198"/>
        <item x="46"/>
        <item x="542"/>
        <item x="670"/>
        <item x="414"/>
        <item x="573"/>
        <item x="826"/>
        <item x="919"/>
        <item x="525"/>
        <item x="240"/>
        <item x="824"/>
        <item x="768"/>
        <item x="429"/>
        <item x="431"/>
        <item x="386"/>
        <item x="715"/>
        <item x="155"/>
        <item x="635"/>
        <item x="285"/>
        <item x="266"/>
        <item x="419"/>
        <item x="424"/>
        <item x="541"/>
        <item x="291"/>
        <item x="769"/>
        <item x="952"/>
        <item x="758"/>
        <item x="138"/>
        <item x="92"/>
        <item x="262"/>
        <item x="603"/>
        <item x="242"/>
        <item x="766"/>
        <item x="121"/>
        <item x="201"/>
        <item x="851"/>
        <item x="396"/>
        <item x="344"/>
        <item x="648"/>
        <item x="320"/>
        <item x="369"/>
        <item x="554"/>
        <item x="658"/>
        <item x="568"/>
        <item x="668"/>
        <item x="325"/>
        <item x="863"/>
        <item x="167"/>
        <item x="626"/>
        <item x="968"/>
        <item x="78"/>
        <item x="756"/>
        <item x="302"/>
        <item x="98"/>
        <item x="737"/>
        <item x="384"/>
        <item x="912"/>
        <item x="887"/>
        <item x="832"/>
        <item x="969"/>
        <item x="884"/>
        <item x="204"/>
        <item x="243"/>
        <item x="672"/>
        <item x="784"/>
        <item x="745"/>
        <item x="586"/>
        <item x="477"/>
        <item x="897"/>
        <item x="306"/>
        <item x="318"/>
        <item x="392"/>
        <item x="864"/>
        <item x="965"/>
        <item x="683"/>
        <item x="680"/>
        <item x="709"/>
        <item x="259"/>
        <item x="614"/>
        <item x="383"/>
        <item x="928"/>
        <item x="23"/>
        <item x="774"/>
        <item x="941"/>
        <item x="944"/>
        <item x="915"/>
        <item x="845"/>
      </items>
    </pivotField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5"/>
  </rowFields>
  <rowItems count="9">
    <i>
      <x v="7"/>
    </i>
    <i>
      <x v="2"/>
    </i>
    <i>
      <x v="5"/>
    </i>
    <i>
      <x v="8"/>
    </i>
    <i>
      <x v="3"/>
    </i>
    <i>
      <x v="6"/>
    </i>
    <i>
      <x v="4"/>
    </i>
    <i>
      <x v="1"/>
    </i>
    <i>
      <x/>
    </i>
  </rowItems>
  <colFields count="1">
    <field x="-2"/>
  </colFields>
  <colItems count="2">
    <i>
      <x/>
    </i>
    <i i="1">
      <x v="1"/>
    </i>
  </colItems>
  <pageFields count="1">
    <pageField fld="8" item="1" hier="-1"/>
  </pageFields>
  <dataFields count="2">
    <dataField name="합계 : M&amp;A Deal Value ($M)" fld="6" baseField="0" baseItem="0" numFmtId="3"/>
    <dataField name="합계 : M&amp;A Deal Value ($M)2" fld="6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5FD85D-11A1-4472-A3DB-D4A223BB8141}" name="M&amp;A비율" cacheId="7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4">
  <location ref="A13:B15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>
      <items count="977">
        <item x="7"/>
        <item x="711"/>
        <item x="836"/>
        <item x="513"/>
        <item x="800"/>
        <item x="55"/>
        <item x="515"/>
        <item x="400"/>
        <item x="258"/>
        <item x="309"/>
        <item x="147"/>
        <item x="79"/>
        <item x="973"/>
        <item x="512"/>
        <item x="519"/>
        <item x="733"/>
        <item x="43"/>
        <item x="676"/>
        <item x="743"/>
        <item x="393"/>
        <item x="494"/>
        <item x="623"/>
        <item x="831"/>
        <item x="747"/>
        <item x="192"/>
        <item x="136"/>
        <item x="264"/>
        <item x="657"/>
        <item x="903"/>
        <item x="222"/>
        <item x="52"/>
        <item x="920"/>
        <item x="366"/>
        <item x="71"/>
        <item x="380"/>
        <item x="772"/>
        <item x="160"/>
        <item x="51"/>
        <item x="332"/>
        <item x="937"/>
        <item x="215"/>
        <item x="499"/>
        <item x="73"/>
        <item x="495"/>
        <item x="574"/>
        <item x="778"/>
        <item x="83"/>
        <item x="865"/>
        <item x="813"/>
        <item x="279"/>
        <item x="49"/>
        <item x="209"/>
        <item x="786"/>
        <item x="407"/>
        <item x="762"/>
        <item x="105"/>
        <item x="871"/>
        <item x="797"/>
        <item x="269"/>
        <item x="878"/>
        <item x="399"/>
        <item x="423"/>
        <item x="178"/>
        <item x="690"/>
        <item x="263"/>
        <item x="557"/>
        <item x="590"/>
        <item x="447"/>
        <item x="310"/>
        <item x="514"/>
        <item x="806"/>
        <item x="308"/>
        <item x="844"/>
        <item x="528"/>
        <item x="248"/>
        <item x="218"/>
        <item x="120"/>
        <item x="208"/>
        <item x="417"/>
        <item x="389"/>
        <item x="945"/>
        <item x="955"/>
        <item x="708"/>
        <item x="533"/>
        <item x="206"/>
        <item x="213"/>
        <item x="931"/>
        <item x="922"/>
        <item x="398"/>
        <item x="543"/>
        <item x="637"/>
        <item x="388"/>
        <item x="401"/>
        <item x="317"/>
        <item x="647"/>
        <item x="693"/>
        <item x="476"/>
        <item x="470"/>
        <item x="493"/>
        <item x="688"/>
        <item x="889"/>
        <item x="135"/>
        <item x="646"/>
        <item x="471"/>
        <item x="382"/>
        <item x="857"/>
        <item x="742"/>
        <item x="96"/>
        <item x="738"/>
        <item x="783"/>
        <item x="546"/>
        <item x="788"/>
        <item x="127"/>
        <item x="328"/>
        <item x="829"/>
        <item x="839"/>
        <item x="932"/>
        <item x="463"/>
        <item x="115"/>
        <item x="516"/>
        <item x="948"/>
        <item x="338"/>
        <item x="898"/>
        <item x="68"/>
        <item x="748"/>
        <item x="552"/>
        <item x="678"/>
        <item x="350"/>
        <item x="109"/>
        <item x="521"/>
        <item x="16"/>
        <item x="971"/>
        <item x="76"/>
        <item x="791"/>
        <item x="287"/>
        <item x="312"/>
        <item x="357"/>
        <item x="26"/>
        <item x="659"/>
        <item x="442"/>
        <item x="153"/>
        <item x="362"/>
        <item x="795"/>
        <item x="830"/>
        <item x="28"/>
        <item x="904"/>
        <item x="582"/>
        <item x="553"/>
        <item x="331"/>
        <item x="319"/>
        <item x="436"/>
        <item x="9"/>
        <item x="425"/>
        <item x="720"/>
        <item x="611"/>
        <item x="164"/>
        <item x="451"/>
        <item x="231"/>
        <item x="450"/>
        <item x="468"/>
        <item x="373"/>
        <item x="460"/>
        <item x="103"/>
        <item x="161"/>
        <item x="807"/>
        <item x="376"/>
        <item x="82"/>
        <item x="47"/>
        <item x="885"/>
        <item x="348"/>
        <item x="224"/>
        <item x="220"/>
        <item x="730"/>
        <item x="270"/>
        <item x="238"/>
        <item x="36"/>
        <item x="853"/>
        <item x="148"/>
        <item x="59"/>
        <item x="547"/>
        <item x="17"/>
        <item x="246"/>
        <item x="804"/>
        <item x="805"/>
        <item x="500"/>
        <item x="151"/>
        <item x="102"/>
        <item x="305"/>
        <item x="81"/>
        <item x="30"/>
        <item x="650"/>
        <item x="652"/>
        <item x="856"/>
        <item x="761"/>
        <item x="185"/>
        <item x="364"/>
        <item x="846"/>
        <item x="764"/>
        <item x="721"/>
        <item x="677"/>
        <item x="692"/>
        <item x="210"/>
        <item x="446"/>
        <item x="773"/>
        <item x="323"/>
        <item x="526"/>
        <item x="394"/>
        <item x="592"/>
        <item x="698"/>
        <item x="455"/>
        <item x="119"/>
        <item x="440"/>
        <item x="353"/>
        <item x="48"/>
        <item x="726"/>
        <item x="75"/>
        <item x="855"/>
        <item x="506"/>
        <item x="589"/>
        <item x="19"/>
        <item x="166"/>
        <item x="126"/>
        <item x="426"/>
        <item x="875"/>
        <item x="923"/>
        <item x="232"/>
        <item x="13"/>
        <item x="899"/>
        <item x="697"/>
        <item x="24"/>
        <item x="491"/>
        <item x="694"/>
        <item x="616"/>
        <item x="867"/>
        <item x="664"/>
        <item x="930"/>
        <item x="163"/>
        <item x="194"/>
        <item x="723"/>
        <item x="412"/>
        <item x="921"/>
        <item x="11"/>
        <item x="588"/>
        <item x="714"/>
        <item x="809"/>
        <item x="265"/>
        <item x="183"/>
        <item x="934"/>
        <item x="152"/>
        <item x="718"/>
        <item x="142"/>
        <item x="330"/>
        <item x="481"/>
        <item x="562"/>
        <item x="433"/>
        <item x="479"/>
        <item x="532"/>
        <item x="354"/>
        <item x="633"/>
        <item x="538"/>
        <item x="342"/>
        <item x="504"/>
        <item x="253"/>
        <item x="131"/>
        <item x="946"/>
        <item x="435"/>
        <item x="294"/>
        <item x="290"/>
        <item x="93"/>
        <item x="134"/>
        <item x="251"/>
        <item x="873"/>
        <item x="25"/>
        <item x="902"/>
        <item x="381"/>
        <item x="787"/>
        <item x="936"/>
        <item x="284"/>
        <item x="177"/>
        <item x="501"/>
        <item x="295"/>
        <item x="335"/>
        <item x="751"/>
        <item x="910"/>
        <item x="892"/>
        <item x="64"/>
        <item x="608"/>
        <item x="620"/>
        <item x="314"/>
        <item x="361"/>
        <item x="212"/>
        <item x="906"/>
        <item x="261"/>
        <item x="374"/>
        <item x="459"/>
        <item x="37"/>
        <item x="656"/>
        <item x="239"/>
        <item x="141"/>
        <item x="60"/>
        <item x="545"/>
        <item x="170"/>
        <item x="87"/>
        <item x="211"/>
        <item x="529"/>
        <item x="679"/>
        <item x="801"/>
        <item x="866"/>
        <item x="157"/>
        <item x="548"/>
        <item x="551"/>
        <item x="181"/>
        <item x="558"/>
        <item x="630"/>
        <item x="349"/>
        <item x="508"/>
        <item x="360"/>
        <item x="947"/>
        <item x="517"/>
        <item x="736"/>
        <item x="976"/>
        <item x="123"/>
        <item x="760"/>
        <item x="402"/>
        <item x="339"/>
        <item x="799"/>
        <item x="924"/>
        <item x="752"/>
        <item x="283"/>
        <item x="280"/>
        <item x="534"/>
        <item x="655"/>
        <item x="810"/>
        <item x="480"/>
        <item x="877"/>
        <item x="200"/>
        <item x="605"/>
        <item x="492"/>
        <item x="188"/>
        <item x="823"/>
        <item x="45"/>
        <item x="227"/>
        <item x="42"/>
        <item x="464"/>
        <item x="77"/>
        <item x="322"/>
        <item x="842"/>
        <item x="234"/>
        <item x="41"/>
        <item x="370"/>
        <item x="58"/>
        <item x="763"/>
        <item x="453"/>
        <item x="840"/>
        <item x="292"/>
        <item x="617"/>
        <item x="581"/>
        <item x="695"/>
        <item x="536"/>
        <item x="575"/>
        <item x="643"/>
        <item x="618"/>
        <item x="321"/>
        <item x="908"/>
        <item x="862"/>
        <item x="882"/>
        <item x="689"/>
        <item x="293"/>
        <item x="203"/>
        <item x="53"/>
        <item x="958"/>
        <item x="613"/>
        <item x="729"/>
        <item x="195"/>
        <item x="276"/>
        <item x="624"/>
        <item x="226"/>
        <item x="144"/>
        <item x="579"/>
        <item x="454"/>
        <item x="796"/>
        <item x="531"/>
        <item x="518"/>
        <item x="175"/>
        <item x="124"/>
        <item x="487"/>
        <item x="901"/>
        <item x="129"/>
        <item x="834"/>
        <item x="466"/>
        <item x="154"/>
        <item x="99"/>
        <item x="70"/>
        <item x="716"/>
        <item x="430"/>
        <item x="257"/>
        <item x="182"/>
        <item x="408"/>
        <item x="509"/>
        <item x="896"/>
        <item x="35"/>
        <item x="111"/>
        <item x="347"/>
        <item x="872"/>
        <item x="67"/>
        <item x="661"/>
        <item x="489"/>
        <item x="286"/>
        <item x="731"/>
        <item x="184"/>
        <item x="367"/>
        <item x="304"/>
        <item x="65"/>
        <item x="1"/>
        <item x="835"/>
        <item x="38"/>
        <item x="725"/>
        <item x="483"/>
        <item x="413"/>
        <item x="793"/>
        <item x="905"/>
        <item x="615"/>
        <item x="535"/>
        <item x="116"/>
        <item x="828"/>
        <item x="107"/>
        <item x="926"/>
        <item x="385"/>
        <item x="461"/>
        <item x="604"/>
        <item x="860"/>
        <item x="452"/>
        <item x="273"/>
        <item x="939"/>
        <item x="565"/>
        <item x="765"/>
        <item x="85"/>
        <item x="753"/>
        <item x="404"/>
        <item x="636"/>
        <item x="811"/>
        <item x="249"/>
        <item x="893"/>
        <item x="520"/>
        <item x="133"/>
        <item x="749"/>
        <item x="100"/>
        <item x="701"/>
        <item x="888"/>
        <item x="550"/>
        <item x="456"/>
        <item x="963"/>
        <item x="467"/>
        <item x="559"/>
        <item x="20"/>
        <item x="171"/>
        <item x="180"/>
        <item x="179"/>
        <item x="6"/>
        <item x="663"/>
        <item x="929"/>
        <item x="940"/>
        <item x="549"/>
        <item x="484"/>
        <item x="802"/>
        <item x="880"/>
        <item x="482"/>
        <item x="975"/>
        <item x="256"/>
        <item x="391"/>
        <item x="449"/>
        <item x="653"/>
        <item x="250"/>
        <item x="372"/>
        <item x="598"/>
        <item x="324"/>
        <item x="272"/>
        <item x="935"/>
        <item x="710"/>
        <item x="34"/>
        <item x="97"/>
        <item x="245"/>
        <item x="351"/>
        <item x="63"/>
        <item x="972"/>
        <item x="235"/>
        <item x="117"/>
        <item x="735"/>
        <item x="599"/>
        <item x="395"/>
        <item x="879"/>
        <item x="44"/>
        <item x="174"/>
        <item x="964"/>
        <item x="837"/>
        <item x="469"/>
        <item x="416"/>
        <item x="789"/>
        <item x="340"/>
        <item x="510"/>
        <item x="432"/>
        <item x="684"/>
        <item x="358"/>
        <item x="173"/>
        <item x="233"/>
        <item x="490"/>
        <item x="14"/>
        <item x="307"/>
        <item x="22"/>
        <item x="277"/>
        <item x="820"/>
        <item x="125"/>
        <item x="631"/>
        <item x="110"/>
        <item x="571"/>
        <item x="278"/>
        <item x="72"/>
        <item x="507"/>
        <item x="700"/>
        <item x="585"/>
        <item x="8"/>
        <item x="301"/>
        <item x="288"/>
        <item x="341"/>
        <item x="746"/>
        <item x="165"/>
        <item x="420"/>
        <item x="950"/>
        <item x="415"/>
        <item x="667"/>
        <item x="727"/>
        <item x="3"/>
        <item x="149"/>
        <item x="722"/>
        <item x="629"/>
        <item x="717"/>
        <item x="621"/>
        <item x="622"/>
        <item x="822"/>
        <item x="225"/>
        <item x="524"/>
        <item x="281"/>
        <item x="665"/>
        <item x="168"/>
        <item x="669"/>
        <item x="448"/>
        <item x="523"/>
        <item x="275"/>
        <item x="379"/>
        <item x="190"/>
        <item x="145"/>
        <item x="158"/>
        <item x="61"/>
        <item x="485"/>
        <item x="91"/>
        <item x="666"/>
        <item x="329"/>
        <item x="146"/>
        <item x="237"/>
        <item x="228"/>
        <item x="785"/>
        <item x="104"/>
        <item x="728"/>
        <item x="403"/>
        <item x="187"/>
        <item x="798"/>
        <item x="473"/>
        <item x="707"/>
        <item x="418"/>
        <item x="503"/>
        <item x="848"/>
        <item x="891"/>
        <item x="303"/>
        <item x="951"/>
        <item x="595"/>
        <item x="916"/>
        <item x="591"/>
        <item x="387"/>
        <item x="327"/>
        <item x="56"/>
        <item x="434"/>
        <item x="827"/>
        <item x="458"/>
        <item x="563"/>
        <item x="584"/>
        <item x="609"/>
        <item x="966"/>
        <item x="445"/>
        <item x="833"/>
        <item x="441"/>
        <item x="268"/>
        <item x="118"/>
        <item x="782"/>
        <item x="641"/>
        <item x="196"/>
        <item x="847"/>
        <item x="334"/>
        <item x="217"/>
        <item x="732"/>
        <item x="162"/>
        <item x="895"/>
        <item x="411"/>
        <item x="296"/>
        <item x="675"/>
        <item x="719"/>
        <item x="682"/>
        <item x="881"/>
        <item x="812"/>
        <item x="498"/>
        <item x="15"/>
        <item x="66"/>
        <item x="472"/>
        <item x="336"/>
        <item x="886"/>
        <item x="356"/>
        <item x="914"/>
        <item x="883"/>
        <item x="627"/>
        <item x="502"/>
        <item x="363"/>
        <item x="734"/>
        <item x="794"/>
        <item x="345"/>
        <item x="759"/>
        <item x="869"/>
        <item x="933"/>
        <item x="954"/>
        <item x="639"/>
        <item x="660"/>
        <item x="754"/>
        <item x="970"/>
        <item x="870"/>
        <item x="315"/>
        <item x="596"/>
        <item x="282"/>
        <item x="625"/>
        <item x="29"/>
        <item x="114"/>
        <item x="825"/>
        <item x="662"/>
        <item x="962"/>
        <item x="814"/>
        <item x="39"/>
        <item x="841"/>
        <item x="861"/>
        <item x="223"/>
        <item x="371"/>
        <item x="54"/>
        <item x="555"/>
        <item x="540"/>
        <item x="326"/>
        <item x="346"/>
        <item x="686"/>
        <item x="169"/>
        <item x="172"/>
        <item x="704"/>
        <item x="712"/>
        <item x="724"/>
        <item x="702"/>
        <item x="638"/>
        <item x="741"/>
        <item x="527"/>
        <item x="960"/>
        <item x="671"/>
        <item x="505"/>
        <item x="703"/>
        <item x="409"/>
        <item x="606"/>
        <item x="681"/>
        <item x="780"/>
        <item x="818"/>
        <item x="427"/>
        <item x="779"/>
        <item x="843"/>
        <item x="640"/>
        <item x="298"/>
        <item x="375"/>
        <item x="297"/>
        <item x="819"/>
        <item x="95"/>
        <item x="602"/>
        <item x="88"/>
        <item x="343"/>
        <item x="566"/>
        <item x="560"/>
        <item x="337"/>
        <item x="437"/>
        <item x="86"/>
        <item x="368"/>
        <item x="687"/>
        <item x="422"/>
        <item x="462"/>
        <item x="128"/>
        <item x="890"/>
        <item x="511"/>
        <item x="850"/>
        <item x="260"/>
        <item x="219"/>
        <item x="821"/>
        <item x="497"/>
        <item x="137"/>
        <item x="651"/>
        <item x="556"/>
        <item x="106"/>
        <item x="197"/>
        <item x="300"/>
        <item x="601"/>
        <item x="852"/>
        <item x="911"/>
        <item x="113"/>
        <item x="316"/>
        <item x="33"/>
        <item x="31"/>
        <item x="90"/>
        <item x="390"/>
        <item x="771"/>
        <item x="40"/>
        <item x="612"/>
        <item x="632"/>
        <item x="577"/>
        <item x="94"/>
        <item x="578"/>
        <item x="757"/>
        <item x="817"/>
        <item x="594"/>
        <item x="355"/>
        <item x="859"/>
        <item x="808"/>
        <item x="62"/>
        <item x="410"/>
        <item x="159"/>
        <item x="0"/>
        <item x="600"/>
        <item x="815"/>
        <item x="909"/>
        <item x="597"/>
        <item x="112"/>
        <item x="858"/>
        <item x="397"/>
        <item x="132"/>
        <item x="876"/>
        <item x="790"/>
        <item x="108"/>
        <item x="189"/>
        <item x="706"/>
        <item x="457"/>
        <item x="202"/>
        <item x="80"/>
        <item x="959"/>
        <item x="530"/>
        <item x="894"/>
        <item x="918"/>
        <item x="564"/>
        <item x="900"/>
        <item x="405"/>
        <item x="267"/>
        <item x="957"/>
        <item x="443"/>
        <item x="673"/>
        <item x="289"/>
        <item x="634"/>
        <item x="644"/>
        <item x="365"/>
        <item x="956"/>
        <item x="619"/>
        <item x="333"/>
        <item x="696"/>
        <item x="191"/>
        <item x="439"/>
        <item x="567"/>
        <item x="654"/>
        <item x="649"/>
        <item x="378"/>
        <item x="949"/>
        <item x="199"/>
        <item x="254"/>
        <item x="475"/>
        <item x="803"/>
        <item x="230"/>
        <item x="537"/>
        <item x="792"/>
        <item x="207"/>
        <item x="205"/>
        <item x="465"/>
        <item x="10"/>
        <item x="953"/>
        <item x="755"/>
        <item x="927"/>
        <item x="740"/>
        <item x="816"/>
        <item x="874"/>
        <item x="84"/>
        <item x="576"/>
        <item x="50"/>
        <item x="221"/>
        <item x="561"/>
        <item x="186"/>
        <item x="767"/>
        <item x="913"/>
        <item x="496"/>
        <item x="868"/>
        <item x="101"/>
        <item x="89"/>
        <item x="854"/>
        <item x="352"/>
        <item x="917"/>
        <item x="610"/>
        <item x="139"/>
        <item x="691"/>
        <item x="572"/>
        <item x="428"/>
        <item x="838"/>
        <item x="488"/>
        <item x="628"/>
        <item x="406"/>
        <item x="713"/>
        <item x="74"/>
        <item x="32"/>
        <item x="252"/>
        <item x="699"/>
        <item x="313"/>
        <item x="69"/>
        <item x="570"/>
        <item x="705"/>
        <item x="311"/>
        <item x="569"/>
        <item x="583"/>
        <item x="907"/>
        <item x="438"/>
        <item x="274"/>
        <item x="247"/>
        <item x="176"/>
        <item x="57"/>
        <item x="770"/>
        <item x="27"/>
        <item x="255"/>
        <item x="580"/>
        <item x="5"/>
        <item x="587"/>
        <item x="967"/>
        <item x="974"/>
        <item x="244"/>
        <item x="486"/>
        <item x="925"/>
        <item x="421"/>
        <item x="444"/>
        <item x="642"/>
        <item x="377"/>
        <item x="241"/>
        <item x="593"/>
        <item x="18"/>
        <item x="193"/>
        <item x="122"/>
        <item x="777"/>
        <item x="271"/>
        <item x="938"/>
        <item x="849"/>
        <item x="299"/>
        <item x="4"/>
        <item x="229"/>
        <item x="776"/>
        <item x="140"/>
        <item x="156"/>
        <item x="130"/>
        <item x="942"/>
        <item x="522"/>
        <item x="12"/>
        <item x="645"/>
        <item x="2"/>
        <item x="478"/>
        <item x="750"/>
        <item x="21"/>
        <item x="539"/>
        <item x="775"/>
        <item x="961"/>
        <item x="685"/>
        <item x="607"/>
        <item x="216"/>
        <item x="359"/>
        <item x="474"/>
        <item x="943"/>
        <item x="544"/>
        <item x="674"/>
        <item x="236"/>
        <item x="214"/>
        <item x="781"/>
        <item x="744"/>
        <item x="150"/>
        <item x="143"/>
        <item x="739"/>
        <item x="198"/>
        <item x="46"/>
        <item x="542"/>
        <item x="670"/>
        <item x="414"/>
        <item x="573"/>
        <item x="826"/>
        <item x="919"/>
        <item x="525"/>
        <item x="240"/>
        <item x="824"/>
        <item x="768"/>
        <item x="429"/>
        <item x="431"/>
        <item x="386"/>
        <item x="715"/>
        <item x="155"/>
        <item x="635"/>
        <item x="285"/>
        <item x="266"/>
        <item x="419"/>
        <item x="424"/>
        <item x="541"/>
        <item x="291"/>
        <item x="769"/>
        <item x="952"/>
        <item x="758"/>
        <item x="138"/>
        <item x="92"/>
        <item x="262"/>
        <item x="603"/>
        <item x="242"/>
        <item x="766"/>
        <item x="121"/>
        <item x="201"/>
        <item x="851"/>
        <item x="396"/>
        <item x="344"/>
        <item x="648"/>
        <item x="320"/>
        <item x="369"/>
        <item x="554"/>
        <item x="658"/>
        <item x="568"/>
        <item x="668"/>
        <item x="325"/>
        <item x="863"/>
        <item x="167"/>
        <item x="626"/>
        <item x="968"/>
        <item x="78"/>
        <item x="756"/>
        <item x="302"/>
        <item x="98"/>
        <item x="737"/>
        <item x="384"/>
        <item x="912"/>
        <item x="887"/>
        <item x="832"/>
        <item x="969"/>
        <item x="884"/>
        <item x="204"/>
        <item x="243"/>
        <item x="672"/>
        <item x="784"/>
        <item x="745"/>
        <item x="586"/>
        <item x="477"/>
        <item x="897"/>
        <item x="306"/>
        <item x="318"/>
        <item x="392"/>
        <item x="864"/>
        <item x="965"/>
        <item x="683"/>
        <item x="680"/>
        <item x="709"/>
        <item x="259"/>
        <item x="614"/>
        <item x="383"/>
        <item x="928"/>
        <item x="23"/>
        <item x="774"/>
        <item x="941"/>
        <item x="944"/>
        <item x="915"/>
        <item x="845"/>
      </items>
    </pivotField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11E1367D-B3EF-4360-AEAB-6C723D95FA37}" sourceName="Detail Sector">
  <pivotTables>
    <pivotTable tabId="5" name="피벗 테이블1"/>
    <pivotTable tabId="5" name="합병사유"/>
    <pivotTable tabId="5" name="국가별연도현황"/>
    <pivotTable tabId="5" name="피벗 테이블7"/>
    <pivotTable tabId="7" name="M&amp;A비율"/>
  </pivotTables>
  <data>
    <tabular pivotCacheId="936938713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948FAB08-50BB-4BAC-A88A-014C385A9075}" sourceName="Financing Method">
  <pivotTables>
    <pivotTable tabId="5" name="피벗 테이블1"/>
    <pivotTable tabId="5" name="합병사유"/>
    <pivotTable tabId="5" name="국가별연도현황"/>
    <pivotTable tabId="5" name="피벗 테이블7"/>
    <pivotTable tabId="7" name="M&amp;A비율"/>
    <pivotTable tabId="7" name="섹터별현황"/>
  </pivotTables>
  <data>
    <tabular pivotCacheId="936938713">
      <items count="4">
        <i x="3" s="1"/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7F8D5D4F-0256-4F05-A21D-88F07238E8CD}" sourceName="Primary Reason for M&amp;A">
  <pivotTables>
    <pivotTable tabId="5" name="합병사유"/>
    <pivotTable tabId="5" name="국가별연도현황"/>
    <pivotTable tabId="5" name="피벗 테이블1"/>
    <pivotTable tabId="5" name="피벗 테이블7"/>
    <pivotTable tabId="7" name="M&amp;A비율"/>
    <pivotTable tabId="7" name="섹터별현황"/>
  </pivotTables>
  <data>
    <tabular pivotCacheId="936938713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49F5DEAD-807F-4BF1-AF80-B2C425B9F514}" cache="슬라이서_Detail_Sector" caption="Detail Sector" columnCount="2" rowHeight="273050"/>
  <slicer name="Financing Method" xr10:uid="{AC83A308-60D6-4D29-9D9D-8A88C13A0711}" cache="슬라이서_Financing_Method" caption="Financing Method" rowHeight="273050"/>
  <slicer name="Primary Reason for M&amp;A" xr10:uid="{7B0BBD17-B125-4599-BAB4-2DCC2D8D8150}" cache="슬라이서_Primary_Reason_for_M_A" caption="Primary Reason for M&amp;A" columnCount="2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color.adobe.com/ko/create/image" TargetMode="External"/><Relationship Id="rId1" Type="http://schemas.openxmlformats.org/officeDocument/2006/relationships/hyperlink" Target="https://coolors.co/gradient-palett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3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6B74-AC86-4E6A-9671-2D3B773A3AFD}">
  <dimension ref="B2:I3"/>
  <sheetViews>
    <sheetView showGridLines="0" topLeftCell="A19" zoomScale="85" zoomScaleNormal="85" workbookViewId="0"/>
  </sheetViews>
  <sheetFormatPr defaultRowHeight="16.5" x14ac:dyDescent="0.3"/>
  <cols>
    <col min="1" max="1" width="8.75" customWidth="1"/>
    <col min="18" max="18" width="9.375" customWidth="1"/>
  </cols>
  <sheetData>
    <row r="2" spans="2:9" ht="26.25" customHeight="1" x14ac:dyDescent="0.3">
      <c r="B2" s="27" t="s">
        <v>1232</v>
      </c>
      <c r="C2" s="27"/>
      <c r="D2" s="28" t="s">
        <v>1230</v>
      </c>
      <c r="E2" s="28"/>
      <c r="F2" s="28"/>
      <c r="G2" s="28"/>
      <c r="H2" s="28"/>
      <c r="I2" s="28"/>
    </row>
    <row r="3" spans="2:9" ht="26.25" customHeight="1" x14ac:dyDescent="0.3">
      <c r="B3" s="27" t="s">
        <v>1233</v>
      </c>
      <c r="C3" s="27"/>
      <c r="D3" s="28" t="s">
        <v>1231</v>
      </c>
      <c r="E3" s="28"/>
      <c r="F3" s="28"/>
      <c r="G3" s="28"/>
      <c r="H3" s="28"/>
      <c r="I3" s="28"/>
    </row>
  </sheetData>
  <mergeCells count="4">
    <mergeCell ref="B2:C2"/>
    <mergeCell ref="B3:C3"/>
    <mergeCell ref="D2:I2"/>
    <mergeCell ref="D3:I3"/>
  </mergeCells>
  <phoneticPr fontId="18" type="noConversion"/>
  <hyperlinks>
    <hyperlink ref="D2:I2" r:id="rId1" display="https://coolors.co/gradient-palette" xr:uid="{A3E0D596-CF39-4343-9550-41DE45DE26CC}"/>
    <hyperlink ref="D3:I3" r:id="rId2" display="https://color.adobe.com/ko/create/image" xr:uid="{00D5868D-F755-44FB-B547-84B6488892E6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sheetPr codeName="Sheet2"/>
  <dimension ref="A1"/>
  <sheetViews>
    <sheetView showGridLines="0" tabSelected="1" zoomScale="85" zoomScaleNormal="85" workbookViewId="0">
      <selection activeCell="N19" sqref="N19"/>
    </sheetView>
  </sheetViews>
  <sheetFormatPr defaultRowHeight="16.5" x14ac:dyDescent="0.3"/>
  <sheetData/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sheetPr codeName="Sheet3"/>
  <dimension ref="A1:BK1116"/>
  <sheetViews>
    <sheetView topLeftCell="F1" zoomScale="70" zoomScaleNormal="70" workbookViewId="0">
      <selection activeCell="N13" sqref="N13:O23"/>
    </sheetView>
  </sheetViews>
  <sheetFormatPr defaultColWidth="10.25" defaultRowHeight="16.899999999999999" customHeight="1" outlineLevelRow="1" x14ac:dyDescent="0.3"/>
  <cols>
    <col min="1" max="7" width="12.5" style="5" customWidth="1"/>
    <col min="8" max="12" width="10.25" style="5"/>
    <col min="13" max="13" width="4.125" style="5" customWidth="1"/>
    <col min="14" max="14" width="19.25" style="5" bestFit="1" customWidth="1"/>
    <col min="15" max="15" width="14.75" style="5" customWidth="1"/>
    <col min="16" max="16" width="8.625" style="5" customWidth="1"/>
    <col min="17" max="27" width="10.25" style="5"/>
    <col min="28" max="28" width="2.875" style="5" customWidth="1"/>
    <col min="29" max="29" width="15.125" style="5" customWidth="1"/>
    <col min="30" max="40" width="10.25" style="5"/>
    <col min="41" max="41" width="4.5" style="5" customWidth="1"/>
    <col min="42" max="49" width="10.25" style="5"/>
    <col min="50" max="57" width="11" style="5" customWidth="1"/>
    <col min="58" max="16384" width="10.25" style="5"/>
  </cols>
  <sheetData>
    <row r="1" spans="1:63" ht="16.899999999999999" customHeight="1" x14ac:dyDescent="0.3">
      <c r="A1" s="3" t="s">
        <v>1168</v>
      </c>
      <c r="B1" s="4"/>
      <c r="C1" s="4"/>
      <c r="D1" s="4"/>
      <c r="E1" s="4"/>
      <c r="F1" s="4"/>
      <c r="G1" s="4"/>
      <c r="N1" s="3" t="s">
        <v>1188</v>
      </c>
      <c r="O1" s="4"/>
      <c r="P1" s="4"/>
      <c r="Q1" s="4"/>
      <c r="R1" s="4"/>
      <c r="S1" s="4"/>
      <c r="T1" s="4"/>
      <c r="U1" s="4"/>
      <c r="V1" s="4"/>
      <c r="AC1" s="3" t="s">
        <v>1176</v>
      </c>
      <c r="AD1" s="4"/>
      <c r="AE1" s="4"/>
      <c r="AF1" s="4"/>
      <c r="AG1" s="4"/>
      <c r="AH1" s="4"/>
      <c r="AI1" s="4"/>
      <c r="AP1" s="3" t="s">
        <v>1180</v>
      </c>
      <c r="AQ1" s="4"/>
      <c r="AR1" s="4"/>
      <c r="AS1" s="4"/>
      <c r="AT1" s="4"/>
      <c r="AU1" s="4"/>
      <c r="AV1" s="4"/>
    </row>
    <row r="2" spans="1:63" ht="16.899999999999999" hidden="1" customHeight="1" outlineLevel="1" x14ac:dyDescent="0.3">
      <c r="A2" s="6" t="s">
        <v>1175</v>
      </c>
      <c r="B2" s="6" t="s">
        <v>1189</v>
      </c>
      <c r="N2" s="6" t="s">
        <v>1175</v>
      </c>
      <c r="O2" s="6" t="s">
        <v>1189</v>
      </c>
      <c r="AC2" s="6" t="s">
        <v>1175</v>
      </c>
      <c r="AD2" s="6" t="s">
        <v>1123</v>
      </c>
      <c r="AP2" s="6" t="s">
        <v>1175</v>
      </c>
      <c r="AQ2" s="6" t="s">
        <v>1123</v>
      </c>
    </row>
    <row r="3" spans="1:63" ht="16.899999999999999" hidden="1" customHeight="1" outlineLevel="1" thickBot="1" x14ac:dyDescent="0.35">
      <c r="A3" s="6" t="s">
        <v>1170</v>
      </c>
      <c r="B3" s="6" t="s">
        <v>1123</v>
      </c>
      <c r="D3" s="7"/>
      <c r="E3" s="8" t="s">
        <v>1173</v>
      </c>
      <c r="F3" s="8"/>
      <c r="G3" s="8"/>
      <c r="N3" s="6" t="s">
        <v>1170</v>
      </c>
      <c r="O3" s="6" t="s">
        <v>1189</v>
      </c>
      <c r="Q3" s="9"/>
      <c r="R3" s="8"/>
      <c r="S3" s="8"/>
      <c r="T3" s="8"/>
      <c r="AC3" s="6" t="s">
        <v>1170</v>
      </c>
      <c r="AD3" s="6" t="s">
        <v>1147</v>
      </c>
      <c r="AF3" s="9" t="s">
        <v>1181</v>
      </c>
      <c r="AG3" s="8" t="s">
        <v>1171</v>
      </c>
      <c r="AH3" s="8"/>
      <c r="AI3" s="8"/>
      <c r="AP3" s="6" t="s">
        <v>1170</v>
      </c>
      <c r="AQ3" s="6" t="s">
        <v>1193</v>
      </c>
      <c r="AS3" s="9" t="s">
        <v>1181</v>
      </c>
      <c r="AT3" s="8" t="s">
        <v>1177</v>
      </c>
      <c r="AU3" s="8"/>
      <c r="AV3" s="8"/>
    </row>
    <row r="4" spans="1:63" ht="16.899999999999999" hidden="1" customHeight="1" outlineLevel="1" x14ac:dyDescent="0.3">
      <c r="A4" s="6" t="s">
        <v>1169</v>
      </c>
      <c r="B4" s="6" t="s">
        <v>1190</v>
      </c>
      <c r="D4" s="10" t="s">
        <v>1171</v>
      </c>
      <c r="E4" s="11" t="s">
        <v>1174</v>
      </c>
      <c r="F4" s="11"/>
      <c r="G4" s="11"/>
      <c r="N4" s="6" t="s">
        <v>1169</v>
      </c>
      <c r="O4" s="6" t="s">
        <v>1192</v>
      </c>
      <c r="Q4" s="10" t="s">
        <v>1178</v>
      </c>
      <c r="R4" s="11" t="s">
        <v>1174</v>
      </c>
      <c r="S4" s="11"/>
      <c r="T4" s="11"/>
      <c r="AC4" s="6" t="s">
        <v>1169</v>
      </c>
      <c r="AD4" s="6" t="s">
        <v>1193</v>
      </c>
      <c r="AF4" s="10" t="s">
        <v>1177</v>
      </c>
      <c r="AG4" s="11" t="s">
        <v>1174</v>
      </c>
      <c r="AH4" s="11"/>
      <c r="AI4" s="11"/>
      <c r="AP4" s="6" t="s">
        <v>1169</v>
      </c>
      <c r="AQ4" s="6" t="s">
        <v>1190</v>
      </c>
      <c r="AS4" s="10" t="s">
        <v>1171</v>
      </c>
      <c r="AT4" s="11" t="s">
        <v>1174</v>
      </c>
      <c r="AU4" s="11"/>
      <c r="AV4" s="11"/>
    </row>
    <row r="5" spans="1:63" ht="16.899999999999999" hidden="1" customHeight="1" outlineLevel="1" x14ac:dyDescent="0.3">
      <c r="A5" s="6" t="s">
        <v>1153</v>
      </c>
      <c r="B5" s="6" t="s">
        <v>1191</v>
      </c>
      <c r="D5" s="12" t="s">
        <v>1172</v>
      </c>
      <c r="E5" s="13"/>
      <c r="F5" s="13"/>
      <c r="G5" s="13"/>
      <c r="N5" s="6" t="s">
        <v>1153</v>
      </c>
      <c r="O5" s="6" t="s">
        <v>1191</v>
      </c>
      <c r="Q5" s="12" t="s">
        <v>1179</v>
      </c>
      <c r="R5" s="13"/>
      <c r="S5" s="13"/>
      <c r="T5" s="13"/>
      <c r="AC5" s="6" t="s">
        <v>1153</v>
      </c>
      <c r="AD5" s="6" t="s">
        <v>1191</v>
      </c>
      <c r="AF5" s="12"/>
      <c r="AG5" s="13"/>
      <c r="AH5" s="13"/>
      <c r="AI5" s="13"/>
      <c r="AP5" s="6" t="s">
        <v>1153</v>
      </c>
      <c r="AQ5" s="6" t="s">
        <v>1194</v>
      </c>
      <c r="AS5" s="12" t="s">
        <v>1172</v>
      </c>
      <c r="AT5" s="13"/>
      <c r="AU5" s="13"/>
      <c r="AV5" s="13"/>
    </row>
    <row r="6" spans="1:63" ht="7.9" customHeight="1" collapsed="1" x14ac:dyDescent="0.3"/>
    <row r="7" spans="1:63" ht="16.899999999999999" customHeight="1" x14ac:dyDescent="0.3">
      <c r="A7" s="14" t="s">
        <v>1182</v>
      </c>
      <c r="B7" s="15" t="str">
        <f>"2022년의 기업 M&amp;A 건수는 총 " &amp; D8 &amp; "건으로, 2018년부터 2021년까지의 연평균 대비 " &amp; TEXT(B9,"0.0%") &amp; " " &amp; D9</f>
        <v>2022년의 기업 M&amp;A 건수는 총 182건으로, 2018년부터 2021년까지의 연평균 대비 24.9% 증가</v>
      </c>
      <c r="N7" s="14" t="s">
        <v>1182</v>
      </c>
      <c r="O7" s="15" t="str">
        <f>"상위 3개 M&amp;A 사유가 전체 10개 항목 중 " &amp; TEXT(Q9,"0.0%") &amp; "를 점유"</f>
        <v>상위 3개 M&amp;A 사유가 전체 10개 항목 중 47.6%를 점유</v>
      </c>
      <c r="AC7" s="14" t="s">
        <v>1182</v>
      </c>
      <c r="AD7" s="15" t="str">
        <f>"2021년 대비, 2022년 기업의 M&amp;A 활동이 " &amp; TEXT(AH8,"0.0%") &amp; " 증가/감소"</f>
        <v>2021년 대비, 2022년 기업의 M&amp;A 활동이 -0.4% 증가/감소</v>
      </c>
      <c r="AP7" s="14" t="s">
        <v>1182</v>
      </c>
      <c r="AQ7" s="15" t="str">
        <f>"2020년 3분기 이후, 기업 M&amp;A 활동이 " &amp; TEXT(AQ9,"0.0%") &amp; " " &amp; AS9</f>
        <v>2020년 3분기 이후, 기업 M&amp;A 활동이 25.4% 증가</v>
      </c>
    </row>
    <row r="8" spans="1:63" ht="16.899999999999999" customHeight="1" x14ac:dyDescent="0.3">
      <c r="A8" s="14" t="s">
        <v>1187</v>
      </c>
      <c r="B8" s="16">
        <f>AVERAGE(E15:E27)</f>
        <v>145.75</v>
      </c>
      <c r="C8" s="14" t="s">
        <v>1197</v>
      </c>
      <c r="D8" s="16">
        <f>E31</f>
        <v>182</v>
      </c>
      <c r="N8" s="14" t="s">
        <v>1186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1184</v>
      </c>
      <c r="AD8" s="15">
        <f>SUM(AG15:AG23)</f>
        <v>240</v>
      </c>
      <c r="AE8" s="14" t="s">
        <v>1185</v>
      </c>
      <c r="AF8" s="17">
        <f>SUM(AH15:AH23)</f>
        <v>239</v>
      </c>
      <c r="AG8" s="14" t="s">
        <v>1202</v>
      </c>
      <c r="AH8" s="23">
        <f>(AF8-AD8)/AD8</f>
        <v>-4.1666666666666666E-3</v>
      </c>
      <c r="AP8" s="20" t="s">
        <v>1195</v>
      </c>
      <c r="AQ8" s="15">
        <f>SUM(BE17:BE26)</f>
        <v>469</v>
      </c>
      <c r="AR8" s="20" t="s">
        <v>1196</v>
      </c>
      <c r="AS8" s="15">
        <f>SUM(BE27:BE36)</f>
        <v>588</v>
      </c>
    </row>
    <row r="9" spans="1:63" ht="16.899999999999999" customHeight="1" x14ac:dyDescent="0.3">
      <c r="A9" s="14" t="s">
        <v>1198</v>
      </c>
      <c r="B9" s="21">
        <f>(D8-B8)/B8</f>
        <v>0.24871355060034306</v>
      </c>
      <c r="C9" s="14" t="s">
        <v>1183</v>
      </c>
      <c r="D9" s="16" t="str">
        <f>IF(B9&gt;=0,"증가","감소")</f>
        <v>증가</v>
      </c>
      <c r="N9" s="14" t="s">
        <v>1199</v>
      </c>
      <c r="O9" s="21">
        <f>R14/SUM(R14:R23)</f>
        <v>0.18676337262012693</v>
      </c>
      <c r="P9" s="14" t="s">
        <v>1200</v>
      </c>
      <c r="Q9" s="21">
        <f>SUM(R14:R16)/SUM(R14:R23)</f>
        <v>0.47597461468721669</v>
      </c>
      <c r="R9" s="14" t="s">
        <v>1201</v>
      </c>
      <c r="S9" s="16" t="str">
        <f>Q14</f>
        <v>비용 시너지</v>
      </c>
      <c r="AC9" s="14" t="s">
        <v>1183</v>
      </c>
      <c r="AD9" s="15" t="str">
        <f>IF(AH8&gt;=0,"증가","감소")</f>
        <v>감소</v>
      </c>
      <c r="AE9" s="14" t="s">
        <v>1203</v>
      </c>
      <c r="AF9" s="15" t="str">
        <f>VLOOKUP(AC15,표1[#All],2,0)</f>
        <v>중국</v>
      </c>
      <c r="AG9" s="14" t="s">
        <v>1204</v>
      </c>
      <c r="AH9" s="22">
        <f>AI15/SUM(AI16:AI22)</f>
        <v>0.32124999999999998</v>
      </c>
      <c r="AP9" s="20" t="s">
        <v>1205</v>
      </c>
      <c r="AQ9" s="22">
        <f>(AS8-AQ8)/AQ8</f>
        <v>0.2537313432835821</v>
      </c>
      <c r="AR9" s="20" t="s">
        <v>1183</v>
      </c>
      <c r="AS9" s="15" t="str">
        <f>IF(AQ9&gt;=0,"증가","감소")</f>
        <v>증가</v>
      </c>
    </row>
    <row r="10" spans="1:63" ht="16.899999999999999" customHeight="1" x14ac:dyDescent="0.3">
      <c r="AC10" s="14" t="s">
        <v>1186</v>
      </c>
      <c r="AD10" s="15" t="str">
        <f>"기업 M&amp;A 활동이 가장 활발한 " &amp; AF9 &amp; "이 전체의 " &amp; TEXT(AH9,"0.0%") &amp; "를 차지"</f>
        <v>기업 M&amp;A 활동이 가장 활발한 중국이 전체의 32.1%를 차지</v>
      </c>
    </row>
    <row r="11" spans="1:63" ht="17.25" thickBot="1" x14ac:dyDescent="0.35">
      <c r="AC11" s="25" t="s">
        <v>1237</v>
      </c>
      <c r="AD11" t="s">
        <v>1248</v>
      </c>
    </row>
    <row r="12" spans="1:63" ht="9" customHeight="1" x14ac:dyDescent="0.3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18"/>
      <c r="AQ12" s="18"/>
      <c r="AR12" s="18"/>
      <c r="AS12" s="18"/>
      <c r="AT12" s="18"/>
      <c r="AU12" s="18"/>
      <c r="AV12" s="18"/>
      <c r="BD12"/>
      <c r="BE12"/>
      <c r="BF12"/>
      <c r="BG12"/>
      <c r="BH12"/>
      <c r="BI12"/>
      <c r="BJ12"/>
      <c r="BK12"/>
    </row>
    <row r="13" spans="1:63" ht="17.25" thickBot="1" x14ac:dyDescent="0.35">
      <c r="A13" s="25" t="s">
        <v>1236</v>
      </c>
      <c r="B13"/>
      <c r="C13" s="25" t="s">
        <v>1237</v>
      </c>
      <c r="D13"/>
      <c r="E13"/>
      <c r="N13" s="25" t="s">
        <v>1241</v>
      </c>
      <c r="O13" t="s">
        <v>1240</v>
      </c>
      <c r="P13"/>
      <c r="Q13" t="s">
        <v>1247</v>
      </c>
      <c r="R13" s="5" t="s">
        <v>1242</v>
      </c>
      <c r="S13" s="5" t="s">
        <v>1243</v>
      </c>
      <c r="T13" s="5" t="s">
        <v>1244</v>
      </c>
      <c r="U13" s="5" t="s">
        <v>1245</v>
      </c>
      <c r="V13" s="5">
        <f>R14+R14*10%</f>
        <v>226.6</v>
      </c>
      <c r="AC13" s="25" t="s">
        <v>1240</v>
      </c>
      <c r="AD13" s="25" t="s">
        <v>1238</v>
      </c>
      <c r="AE13"/>
      <c r="AF13"/>
      <c r="AG13"/>
      <c r="AH13"/>
      <c r="AI13"/>
      <c r="AP13" s="25" t="s">
        <v>1237</v>
      </c>
      <c r="AQ13" t="s">
        <v>1248</v>
      </c>
      <c r="BD13"/>
      <c r="BE13"/>
      <c r="BF13"/>
      <c r="BG13"/>
      <c r="BH13"/>
      <c r="BI13"/>
      <c r="BJ13"/>
      <c r="BK13"/>
    </row>
    <row r="14" spans="1:63" ht="16.5" x14ac:dyDescent="0.3">
      <c r="A14" s="25" t="s">
        <v>1238</v>
      </c>
      <c r="B14" s="25" t="s">
        <v>1239</v>
      </c>
      <c r="C14" t="s">
        <v>1167</v>
      </c>
      <c r="D14" t="s">
        <v>1235</v>
      </c>
      <c r="E14"/>
      <c r="N14" t="s">
        <v>1137</v>
      </c>
      <c r="O14" s="29">
        <v>206</v>
      </c>
      <c r="P14"/>
      <c r="Q14" t="str">
        <f>N14</f>
        <v>비용 시너지</v>
      </c>
      <c r="R14">
        <f>O14</f>
        <v>206</v>
      </c>
      <c r="S14" s="5">
        <f>V13</f>
        <v>226.6</v>
      </c>
      <c r="T14" s="5">
        <f>S14-R14</f>
        <v>20.599999999999994</v>
      </c>
      <c r="U14" s="5" t="s">
        <v>1246</v>
      </c>
      <c r="V14" s="5">
        <f>R23+R14*5%</f>
        <v>60.3</v>
      </c>
      <c r="AC14" s="25" t="s">
        <v>0</v>
      </c>
      <c r="AD14">
        <v>2018</v>
      </c>
      <c r="AE14">
        <v>2019</v>
      </c>
      <c r="AF14">
        <v>2020</v>
      </c>
      <c r="AG14">
        <v>2021</v>
      </c>
      <c r="AH14">
        <v>2022</v>
      </c>
      <c r="AI14" t="s">
        <v>1234</v>
      </c>
      <c r="AP14" s="18"/>
      <c r="AQ14" s="18"/>
      <c r="AR14" s="18"/>
      <c r="AS14" s="18"/>
      <c r="AT14" s="18"/>
      <c r="AU14" s="18"/>
      <c r="AV14" s="18"/>
      <c r="BD14"/>
      <c r="BE14"/>
      <c r="BF14"/>
      <c r="BG14"/>
      <c r="BH14"/>
      <c r="BI14"/>
      <c r="BJ14"/>
      <c r="BK14"/>
    </row>
    <row r="15" spans="1:63" ht="16.5" x14ac:dyDescent="0.3">
      <c r="A15">
        <v>2018</v>
      </c>
      <c r="B15" t="s">
        <v>1149</v>
      </c>
      <c r="C15" s="29">
        <v>16</v>
      </c>
      <c r="D15" s="29">
        <v>35</v>
      </c>
      <c r="E15">
        <f>SUM(D15:D18)</f>
        <v>151</v>
      </c>
      <c r="N15" t="s">
        <v>1134</v>
      </c>
      <c r="O15" s="29">
        <v>169</v>
      </c>
      <c r="P15"/>
      <c r="Q15" t="str">
        <f t="shared" ref="Q15:R23" si="0">N15</f>
        <v>시장 확장</v>
      </c>
      <c r="R15">
        <f t="shared" si="0"/>
        <v>169</v>
      </c>
      <c r="S15" s="5">
        <f>S14-($V$13-$V$14)/9</f>
        <v>208.12222222222221</v>
      </c>
      <c r="T15" s="5">
        <f t="shared" ref="T15:T23" si="1">S15-R15</f>
        <v>39.122222222222206</v>
      </c>
      <c r="AC15" t="s">
        <v>5</v>
      </c>
      <c r="AD15" s="29">
        <v>59</v>
      </c>
      <c r="AE15" s="29">
        <v>47</v>
      </c>
      <c r="AF15" s="29">
        <v>37</v>
      </c>
      <c r="AG15" s="29">
        <v>58</v>
      </c>
      <c r="AH15" s="29">
        <v>56</v>
      </c>
      <c r="AI15" s="29">
        <v>257</v>
      </c>
      <c r="AP15" s="25" t="s">
        <v>1240</v>
      </c>
      <c r="AQ15"/>
      <c r="AR15" s="25" t="s">
        <v>0</v>
      </c>
      <c r="AS15"/>
      <c r="AT15"/>
      <c r="AU15"/>
      <c r="AV15"/>
      <c r="AW15"/>
      <c r="BD15"/>
      <c r="BE15"/>
      <c r="BF15"/>
      <c r="BG15"/>
      <c r="BH15"/>
      <c r="BI15"/>
      <c r="BJ15"/>
      <c r="BK15"/>
    </row>
    <row r="16" spans="1:63" ht="16.5" x14ac:dyDescent="0.3">
      <c r="A16"/>
      <c r="B16" t="s">
        <v>1150</v>
      </c>
      <c r="C16" s="29">
        <v>12</v>
      </c>
      <c r="D16" s="29">
        <v>32</v>
      </c>
      <c r="E16"/>
      <c r="N16" t="s">
        <v>1136</v>
      </c>
      <c r="O16" s="29">
        <v>150</v>
      </c>
      <c r="P16"/>
      <c r="Q16" t="str">
        <f t="shared" si="0"/>
        <v>인재 및 전문성 획득</v>
      </c>
      <c r="R16">
        <f t="shared" si="0"/>
        <v>150</v>
      </c>
      <c r="S16" s="5">
        <f t="shared" ref="S16:S23" si="2">S15-($V$13-$V$14)/9</f>
        <v>189.64444444444442</v>
      </c>
      <c r="T16" s="5">
        <f t="shared" si="1"/>
        <v>39.644444444444417</v>
      </c>
      <c r="AC16" t="s">
        <v>54</v>
      </c>
      <c r="AD16" s="29">
        <v>23</v>
      </c>
      <c r="AE16" s="29">
        <v>24</v>
      </c>
      <c r="AF16" s="29">
        <v>20</v>
      </c>
      <c r="AG16" s="29">
        <v>34</v>
      </c>
      <c r="AH16" s="29">
        <v>17</v>
      </c>
      <c r="AI16" s="29">
        <v>118</v>
      </c>
      <c r="AP16" s="25" t="s">
        <v>1238</v>
      </c>
      <c r="AQ16" s="25" t="s">
        <v>1239</v>
      </c>
      <c r="AR16" t="s">
        <v>5</v>
      </c>
      <c r="AS16" t="s">
        <v>54</v>
      </c>
      <c r="AT16" t="s">
        <v>27</v>
      </c>
      <c r="AU16" t="s">
        <v>1158</v>
      </c>
      <c r="AV16" t="s">
        <v>21</v>
      </c>
      <c r="AW16"/>
      <c r="AX16" s="5" t="str">
        <f>AP16</f>
        <v>Year</v>
      </c>
      <c r="AY16" s="5" t="str">
        <f t="shared" ref="AY16:BD31" si="3">AQ16</f>
        <v>Quarter</v>
      </c>
      <c r="AZ16" s="5" t="str">
        <f t="shared" si="3"/>
        <v>China</v>
      </c>
      <c r="BA16" s="5" t="str">
        <f t="shared" si="3"/>
        <v>Germany</v>
      </c>
      <c r="BB16" s="5" t="str">
        <f t="shared" si="3"/>
        <v>India</v>
      </c>
      <c r="BC16" s="5" t="str">
        <f t="shared" si="3"/>
        <v>Korea</v>
      </c>
      <c r="BD16" s="5" t="str">
        <f t="shared" si="3"/>
        <v>USA</v>
      </c>
      <c r="BE16" t="s">
        <v>1249</v>
      </c>
      <c r="BF16"/>
      <c r="BG16"/>
      <c r="BH16"/>
      <c r="BI16"/>
      <c r="BJ16"/>
      <c r="BK16"/>
    </row>
    <row r="17" spans="1:63" ht="16.5" x14ac:dyDescent="0.3">
      <c r="A17"/>
      <c r="B17" t="s">
        <v>1151</v>
      </c>
      <c r="C17" s="29">
        <v>23</v>
      </c>
      <c r="D17" s="29">
        <v>38</v>
      </c>
      <c r="E17"/>
      <c r="N17" t="s">
        <v>1140</v>
      </c>
      <c r="O17" s="29">
        <v>127</v>
      </c>
      <c r="P17"/>
      <c r="Q17" t="str">
        <f t="shared" si="0"/>
        <v>수직 통합</v>
      </c>
      <c r="R17">
        <f t="shared" si="0"/>
        <v>127</v>
      </c>
      <c r="S17" s="5">
        <f t="shared" si="2"/>
        <v>171.16666666666663</v>
      </c>
      <c r="T17" s="5">
        <f t="shared" si="1"/>
        <v>44.166666666666629</v>
      </c>
      <c r="AC17" t="s">
        <v>27</v>
      </c>
      <c r="AD17" s="29">
        <v>35</v>
      </c>
      <c r="AE17" s="29">
        <v>20</v>
      </c>
      <c r="AF17" s="29">
        <v>25</v>
      </c>
      <c r="AG17" s="29">
        <v>36</v>
      </c>
      <c r="AH17" s="29">
        <v>24</v>
      </c>
      <c r="AI17" s="29">
        <v>140</v>
      </c>
      <c r="AP17">
        <v>2018</v>
      </c>
      <c r="AQ17" t="s">
        <v>1149</v>
      </c>
      <c r="AR17" s="29">
        <v>9</v>
      </c>
      <c r="AS17" s="29">
        <v>3</v>
      </c>
      <c r="AT17" s="29">
        <v>9</v>
      </c>
      <c r="AU17" s="29">
        <v>13</v>
      </c>
      <c r="AV17" s="29">
        <v>17</v>
      </c>
      <c r="AW17"/>
      <c r="AX17" s="26">
        <f>AP17</f>
        <v>2018</v>
      </c>
      <c r="AY17" s="5" t="str">
        <f t="shared" si="3"/>
        <v>Q1</v>
      </c>
      <c r="AZ17" s="5">
        <f t="shared" si="3"/>
        <v>9</v>
      </c>
      <c r="BA17" s="5">
        <f t="shared" si="3"/>
        <v>3</v>
      </c>
      <c r="BB17" s="5">
        <f t="shared" si="3"/>
        <v>9</v>
      </c>
      <c r="BC17" s="5">
        <f t="shared" si="3"/>
        <v>13</v>
      </c>
      <c r="BD17" s="5">
        <f t="shared" si="3"/>
        <v>17</v>
      </c>
      <c r="BE17" s="5">
        <f>SUM(AZ17:BD17)</f>
        <v>51</v>
      </c>
      <c r="BF17"/>
      <c r="BG17"/>
      <c r="BH17"/>
      <c r="BI17"/>
      <c r="BJ17"/>
      <c r="BK17"/>
    </row>
    <row r="18" spans="1:63" ht="16.5" x14ac:dyDescent="0.3">
      <c r="A18"/>
      <c r="B18" t="s">
        <v>1152</v>
      </c>
      <c r="C18" s="29">
        <v>12</v>
      </c>
      <c r="D18" s="29">
        <v>46</v>
      </c>
      <c r="E18"/>
      <c r="N18" t="s">
        <v>1133</v>
      </c>
      <c r="O18" s="29">
        <v>116</v>
      </c>
      <c r="P18"/>
      <c r="Q18" t="str">
        <f t="shared" si="0"/>
        <v>기술 획득</v>
      </c>
      <c r="R18">
        <f t="shared" si="0"/>
        <v>116</v>
      </c>
      <c r="S18" s="5">
        <f t="shared" si="2"/>
        <v>152.68888888888884</v>
      </c>
      <c r="T18" s="5">
        <f t="shared" si="1"/>
        <v>36.68888888888884</v>
      </c>
      <c r="AC18" t="s">
        <v>1158</v>
      </c>
      <c r="AD18" s="29">
        <v>45</v>
      </c>
      <c r="AE18" s="29">
        <v>39</v>
      </c>
      <c r="AF18" s="29">
        <v>30</v>
      </c>
      <c r="AG18" s="29">
        <v>70</v>
      </c>
      <c r="AH18" s="29">
        <v>75</v>
      </c>
      <c r="AI18" s="29">
        <v>259</v>
      </c>
      <c r="AP18"/>
      <c r="AQ18" t="s">
        <v>1150</v>
      </c>
      <c r="AR18" s="29">
        <v>11</v>
      </c>
      <c r="AS18" s="29">
        <v>6</v>
      </c>
      <c r="AT18" s="29">
        <v>8</v>
      </c>
      <c r="AU18" s="29">
        <v>10</v>
      </c>
      <c r="AV18" s="29">
        <v>9</v>
      </c>
      <c r="AW18"/>
      <c r="AX18" s="26">
        <f t="shared" ref="AX18:BD36" si="4">AP18</f>
        <v>0</v>
      </c>
      <c r="AY18" s="5" t="str">
        <f t="shared" si="3"/>
        <v>Q2</v>
      </c>
      <c r="AZ18" s="5">
        <f t="shared" si="3"/>
        <v>11</v>
      </c>
      <c r="BA18" s="5">
        <f t="shared" si="3"/>
        <v>6</v>
      </c>
      <c r="BB18" s="5">
        <f t="shared" si="3"/>
        <v>8</v>
      </c>
      <c r="BC18" s="5">
        <f t="shared" si="3"/>
        <v>10</v>
      </c>
      <c r="BD18" s="5">
        <f t="shared" si="3"/>
        <v>9</v>
      </c>
      <c r="BE18" s="5">
        <f t="shared" ref="BE18:BE36" si="5">SUM(AZ18:BD18)</f>
        <v>44</v>
      </c>
      <c r="BF18"/>
      <c r="BG18"/>
      <c r="BH18"/>
      <c r="BI18"/>
      <c r="BJ18"/>
      <c r="BK18"/>
    </row>
    <row r="19" spans="1:63" ht="16.5" x14ac:dyDescent="0.3">
      <c r="A19">
        <v>2019</v>
      </c>
      <c r="B19" t="s">
        <v>1149</v>
      </c>
      <c r="C19" s="29">
        <v>9</v>
      </c>
      <c r="D19" s="29">
        <v>32</v>
      </c>
      <c r="E19">
        <f>SUM(D19:D22)</f>
        <v>144</v>
      </c>
      <c r="N19" t="s">
        <v>1138</v>
      </c>
      <c r="O19" s="29">
        <v>90</v>
      </c>
      <c r="P19"/>
      <c r="Q19" t="str">
        <f t="shared" si="0"/>
        <v>수익 시너지</v>
      </c>
      <c r="R19">
        <f t="shared" si="0"/>
        <v>90</v>
      </c>
      <c r="S19" s="5">
        <f t="shared" si="2"/>
        <v>134.21111111111105</v>
      </c>
      <c r="T19" s="5">
        <f t="shared" si="1"/>
        <v>44.211111111111052</v>
      </c>
      <c r="AC19" t="s">
        <v>21</v>
      </c>
      <c r="AD19" s="29">
        <v>52</v>
      </c>
      <c r="AE19" s="29">
        <v>64</v>
      </c>
      <c r="AF19" s="29">
        <v>58</v>
      </c>
      <c r="AG19" s="29">
        <v>42</v>
      </c>
      <c r="AH19" s="29">
        <v>67</v>
      </c>
      <c r="AI19" s="29">
        <v>283</v>
      </c>
      <c r="AP19"/>
      <c r="AQ19" t="s">
        <v>1151</v>
      </c>
      <c r="AR19" s="29">
        <v>20</v>
      </c>
      <c r="AS19" s="29">
        <v>7</v>
      </c>
      <c r="AT19" s="29">
        <v>9</v>
      </c>
      <c r="AU19" s="29">
        <v>11</v>
      </c>
      <c r="AV19" s="29">
        <v>14</v>
      </c>
      <c r="AW19"/>
      <c r="AX19" s="26">
        <f t="shared" si="4"/>
        <v>0</v>
      </c>
      <c r="AY19" s="5" t="str">
        <f t="shared" si="3"/>
        <v>Q3</v>
      </c>
      <c r="AZ19" s="5">
        <f t="shared" si="3"/>
        <v>20</v>
      </c>
      <c r="BA19" s="5">
        <f t="shared" si="3"/>
        <v>7</v>
      </c>
      <c r="BB19" s="5">
        <f t="shared" si="3"/>
        <v>9</v>
      </c>
      <c r="BC19" s="5">
        <f t="shared" si="3"/>
        <v>11</v>
      </c>
      <c r="BD19" s="5">
        <f t="shared" si="3"/>
        <v>14</v>
      </c>
      <c r="BE19" s="5">
        <f t="shared" si="5"/>
        <v>61</v>
      </c>
      <c r="BF19"/>
      <c r="BG19"/>
      <c r="BH19"/>
      <c r="BI19"/>
      <c r="BJ19"/>
      <c r="BK19"/>
    </row>
    <row r="20" spans="1:63" ht="16.5" x14ac:dyDescent="0.3">
      <c r="A20"/>
      <c r="B20" t="s">
        <v>1150</v>
      </c>
      <c r="C20" s="29">
        <v>12</v>
      </c>
      <c r="D20" s="29">
        <v>36</v>
      </c>
      <c r="E20"/>
      <c r="N20" t="s">
        <v>1139</v>
      </c>
      <c r="O20" s="29">
        <v>72</v>
      </c>
      <c r="P20"/>
      <c r="Q20" t="str">
        <f t="shared" si="0"/>
        <v>경쟁 업체 제거</v>
      </c>
      <c r="R20">
        <f t="shared" si="0"/>
        <v>72</v>
      </c>
      <c r="S20" s="5">
        <f t="shared" si="2"/>
        <v>115.73333333333328</v>
      </c>
      <c r="T20" s="5">
        <f t="shared" si="1"/>
        <v>43.733333333333277</v>
      </c>
      <c r="AC20"/>
      <c r="AD20"/>
      <c r="AE20"/>
      <c r="AP20"/>
      <c r="AQ20" t="s">
        <v>1152</v>
      </c>
      <c r="AR20" s="29">
        <v>19</v>
      </c>
      <c r="AS20" s="29">
        <v>7</v>
      </c>
      <c r="AT20" s="29">
        <v>9</v>
      </c>
      <c r="AU20" s="29">
        <v>11</v>
      </c>
      <c r="AV20" s="29">
        <v>12</v>
      </c>
      <c r="AW20"/>
      <c r="AX20" s="26">
        <f t="shared" si="4"/>
        <v>0</v>
      </c>
      <c r="AY20" s="5" t="str">
        <f t="shared" si="3"/>
        <v>Q4</v>
      </c>
      <c r="AZ20" s="5">
        <f t="shared" si="3"/>
        <v>19</v>
      </c>
      <c r="BA20" s="5">
        <f t="shared" si="3"/>
        <v>7</v>
      </c>
      <c r="BB20" s="5">
        <f t="shared" si="3"/>
        <v>9</v>
      </c>
      <c r="BC20" s="5">
        <f t="shared" si="3"/>
        <v>11</v>
      </c>
      <c r="BD20" s="5">
        <f t="shared" si="3"/>
        <v>12</v>
      </c>
      <c r="BE20" s="5">
        <f t="shared" si="5"/>
        <v>58</v>
      </c>
      <c r="BF20"/>
      <c r="BG20"/>
      <c r="BH20"/>
      <c r="BI20"/>
      <c r="BJ20"/>
      <c r="BK20"/>
    </row>
    <row r="21" spans="1:63" ht="16.5" x14ac:dyDescent="0.3">
      <c r="A21"/>
      <c r="B21" t="s">
        <v>1151</v>
      </c>
      <c r="C21" s="29">
        <v>9</v>
      </c>
      <c r="D21" s="29">
        <v>36</v>
      </c>
      <c r="E21"/>
      <c r="N21" t="s">
        <v>1132</v>
      </c>
      <c r="O21" s="29">
        <v>69</v>
      </c>
      <c r="P21"/>
      <c r="Q21" t="str">
        <f t="shared" si="0"/>
        <v>제품 다양화</v>
      </c>
      <c r="R21">
        <f t="shared" si="0"/>
        <v>69</v>
      </c>
      <c r="S21" s="5">
        <f t="shared" si="2"/>
        <v>97.255555555555503</v>
      </c>
      <c r="T21" s="5">
        <f t="shared" si="1"/>
        <v>28.255555555555503</v>
      </c>
      <c r="AC21"/>
      <c r="AD21"/>
      <c r="AE21"/>
      <c r="AP21">
        <v>2019</v>
      </c>
      <c r="AQ21" t="s">
        <v>1149</v>
      </c>
      <c r="AR21" s="29">
        <v>6</v>
      </c>
      <c r="AS21" s="29">
        <v>8</v>
      </c>
      <c r="AT21" s="29">
        <v>1</v>
      </c>
      <c r="AU21" s="29">
        <v>11</v>
      </c>
      <c r="AV21" s="29">
        <v>15</v>
      </c>
      <c r="AW21"/>
      <c r="AX21" s="26">
        <f t="shared" si="4"/>
        <v>2019</v>
      </c>
      <c r="AY21" s="5" t="str">
        <f t="shared" si="3"/>
        <v>Q1</v>
      </c>
      <c r="AZ21" s="5">
        <f t="shared" si="3"/>
        <v>6</v>
      </c>
      <c r="BA21" s="5">
        <f t="shared" si="3"/>
        <v>8</v>
      </c>
      <c r="BB21" s="5">
        <f t="shared" si="3"/>
        <v>1</v>
      </c>
      <c r="BC21" s="5">
        <f t="shared" si="3"/>
        <v>11</v>
      </c>
      <c r="BD21" s="5">
        <f t="shared" si="3"/>
        <v>15</v>
      </c>
      <c r="BE21" s="5">
        <f t="shared" si="5"/>
        <v>41</v>
      </c>
      <c r="BF21"/>
      <c r="BG21"/>
      <c r="BH21"/>
      <c r="BI21"/>
      <c r="BJ21"/>
      <c r="BK21"/>
    </row>
    <row r="22" spans="1:63" ht="16.5" x14ac:dyDescent="0.3">
      <c r="A22"/>
      <c r="B22" t="s">
        <v>1152</v>
      </c>
      <c r="C22" s="29">
        <v>20</v>
      </c>
      <c r="D22" s="29">
        <v>40</v>
      </c>
      <c r="E22"/>
      <c r="N22" t="s">
        <v>1135</v>
      </c>
      <c r="O22" s="29">
        <v>54</v>
      </c>
      <c r="P22"/>
      <c r="Q22" t="str">
        <f t="shared" si="0"/>
        <v>재무지표 개선</v>
      </c>
      <c r="R22">
        <f t="shared" si="0"/>
        <v>54</v>
      </c>
      <c r="S22" s="5">
        <f t="shared" si="2"/>
        <v>78.777777777777729</v>
      </c>
      <c r="T22" s="5">
        <f t="shared" si="1"/>
        <v>24.777777777777729</v>
      </c>
      <c r="AC22"/>
      <c r="AD22"/>
      <c r="AE22"/>
      <c r="AP22"/>
      <c r="AQ22" t="s">
        <v>1150</v>
      </c>
      <c r="AR22" s="29">
        <v>13</v>
      </c>
      <c r="AS22" s="29">
        <v>5</v>
      </c>
      <c r="AT22" s="29">
        <v>8</v>
      </c>
      <c r="AU22" s="29">
        <v>6</v>
      </c>
      <c r="AV22" s="29">
        <v>16</v>
      </c>
      <c r="AW22"/>
      <c r="AX22" s="26">
        <f t="shared" si="4"/>
        <v>0</v>
      </c>
      <c r="AY22" s="5" t="str">
        <f t="shared" si="3"/>
        <v>Q2</v>
      </c>
      <c r="AZ22" s="5">
        <f t="shared" si="3"/>
        <v>13</v>
      </c>
      <c r="BA22" s="5">
        <f t="shared" si="3"/>
        <v>5</v>
      </c>
      <c r="BB22" s="5">
        <f t="shared" si="3"/>
        <v>8</v>
      </c>
      <c r="BC22" s="5">
        <f t="shared" si="3"/>
        <v>6</v>
      </c>
      <c r="BD22" s="5">
        <f t="shared" si="3"/>
        <v>16</v>
      </c>
      <c r="BE22" s="5">
        <f t="shared" si="5"/>
        <v>48</v>
      </c>
      <c r="BF22"/>
      <c r="BG22"/>
      <c r="BH22"/>
      <c r="BI22"/>
      <c r="BJ22"/>
      <c r="BK22"/>
    </row>
    <row r="23" spans="1:63" ht="16.5" x14ac:dyDescent="0.3">
      <c r="A23">
        <v>2020</v>
      </c>
      <c r="B23" t="s">
        <v>1149</v>
      </c>
      <c r="C23" s="29">
        <v>15</v>
      </c>
      <c r="D23" s="29">
        <v>29</v>
      </c>
      <c r="E23">
        <f>SUM(D23:D26)</f>
        <v>121</v>
      </c>
      <c r="N23" t="s">
        <v>1141</v>
      </c>
      <c r="O23" s="29">
        <v>50</v>
      </c>
      <c r="P23"/>
      <c r="Q23" t="str">
        <f t="shared" si="0"/>
        <v>전략적 개편</v>
      </c>
      <c r="R23">
        <f t="shared" si="0"/>
        <v>50</v>
      </c>
      <c r="S23" s="5">
        <f t="shared" si="2"/>
        <v>60.299999999999955</v>
      </c>
      <c r="T23" s="5">
        <f t="shared" si="1"/>
        <v>10.299999999999955</v>
      </c>
      <c r="AC23"/>
      <c r="AD23"/>
      <c r="AE23"/>
      <c r="AP23"/>
      <c r="AQ23" t="s">
        <v>1151</v>
      </c>
      <c r="AR23" s="29">
        <v>13</v>
      </c>
      <c r="AS23" s="29">
        <v>4</v>
      </c>
      <c r="AT23" s="29">
        <v>5</v>
      </c>
      <c r="AU23" s="29">
        <v>7</v>
      </c>
      <c r="AV23" s="29">
        <v>16</v>
      </c>
      <c r="AW23"/>
      <c r="AX23" s="26">
        <f t="shared" si="4"/>
        <v>0</v>
      </c>
      <c r="AY23" s="5" t="str">
        <f t="shared" si="3"/>
        <v>Q3</v>
      </c>
      <c r="AZ23" s="5">
        <f t="shared" si="3"/>
        <v>13</v>
      </c>
      <c r="BA23" s="5">
        <f t="shared" si="3"/>
        <v>4</v>
      </c>
      <c r="BB23" s="5">
        <f t="shared" si="3"/>
        <v>5</v>
      </c>
      <c r="BC23" s="5">
        <f t="shared" si="3"/>
        <v>7</v>
      </c>
      <c r="BD23" s="5">
        <f t="shared" si="3"/>
        <v>16</v>
      </c>
      <c r="BE23" s="5">
        <f t="shared" si="5"/>
        <v>45</v>
      </c>
      <c r="BF23"/>
      <c r="BG23"/>
      <c r="BH23"/>
      <c r="BI23"/>
      <c r="BJ23"/>
      <c r="BK23"/>
    </row>
    <row r="24" spans="1:63" ht="16.5" x14ac:dyDescent="0.3">
      <c r="A24"/>
      <c r="B24" t="s">
        <v>1150</v>
      </c>
      <c r="C24" s="29">
        <v>5</v>
      </c>
      <c r="D24" s="29">
        <v>12</v>
      </c>
      <c r="E24"/>
      <c r="N24"/>
      <c r="O24"/>
      <c r="P24"/>
      <c r="Q24"/>
      <c r="AC24"/>
      <c r="AD24"/>
      <c r="AE24"/>
      <c r="AP24"/>
      <c r="AQ24" t="s">
        <v>1152</v>
      </c>
      <c r="AR24" s="29">
        <v>15</v>
      </c>
      <c r="AS24" s="29">
        <v>7</v>
      </c>
      <c r="AT24" s="29">
        <v>6</v>
      </c>
      <c r="AU24" s="29">
        <v>15</v>
      </c>
      <c r="AV24" s="29">
        <v>17</v>
      </c>
      <c r="AW24"/>
      <c r="AX24" s="26">
        <f t="shared" si="4"/>
        <v>0</v>
      </c>
      <c r="AY24" s="5" t="str">
        <f t="shared" si="3"/>
        <v>Q4</v>
      </c>
      <c r="AZ24" s="5">
        <f t="shared" si="3"/>
        <v>15</v>
      </c>
      <c r="BA24" s="5">
        <f t="shared" si="3"/>
        <v>7</v>
      </c>
      <c r="BB24" s="5">
        <f t="shared" si="3"/>
        <v>6</v>
      </c>
      <c r="BC24" s="5">
        <f t="shared" si="3"/>
        <v>15</v>
      </c>
      <c r="BD24" s="5">
        <f t="shared" si="3"/>
        <v>17</v>
      </c>
      <c r="BE24" s="5">
        <f t="shared" si="5"/>
        <v>60</v>
      </c>
      <c r="BF24"/>
      <c r="BG24"/>
      <c r="BH24"/>
      <c r="BI24"/>
      <c r="BJ24"/>
      <c r="BK24"/>
    </row>
    <row r="25" spans="1:63" ht="16.5" x14ac:dyDescent="0.3">
      <c r="A25"/>
      <c r="B25" t="s">
        <v>1151</v>
      </c>
      <c r="C25" s="29">
        <v>14</v>
      </c>
      <c r="D25" s="29">
        <v>39</v>
      </c>
      <c r="E25"/>
      <c r="N25"/>
      <c r="O25"/>
      <c r="P25"/>
      <c r="Q25"/>
      <c r="AC25"/>
      <c r="AD25"/>
      <c r="AE25"/>
      <c r="AP25">
        <v>2020</v>
      </c>
      <c r="AQ25" t="s">
        <v>1149</v>
      </c>
      <c r="AR25" s="29">
        <v>12</v>
      </c>
      <c r="AS25" s="29">
        <v>7</v>
      </c>
      <c r="AT25" s="29">
        <v>3</v>
      </c>
      <c r="AU25" s="29">
        <v>9</v>
      </c>
      <c r="AV25" s="29">
        <v>13</v>
      </c>
      <c r="AW25"/>
      <c r="AX25" s="26">
        <f t="shared" si="4"/>
        <v>2020</v>
      </c>
      <c r="AY25" s="5" t="str">
        <f t="shared" si="3"/>
        <v>Q1</v>
      </c>
      <c r="AZ25" s="5">
        <f t="shared" si="3"/>
        <v>12</v>
      </c>
      <c r="BA25" s="5">
        <f t="shared" si="3"/>
        <v>7</v>
      </c>
      <c r="BB25" s="5">
        <f t="shared" si="3"/>
        <v>3</v>
      </c>
      <c r="BC25" s="5">
        <f t="shared" si="3"/>
        <v>9</v>
      </c>
      <c r="BD25" s="5">
        <f t="shared" si="3"/>
        <v>13</v>
      </c>
      <c r="BE25" s="5">
        <f t="shared" si="5"/>
        <v>44</v>
      </c>
      <c r="BF25"/>
      <c r="BG25"/>
      <c r="BH25"/>
      <c r="BI25"/>
      <c r="BJ25"/>
      <c r="BK25"/>
    </row>
    <row r="26" spans="1:63" ht="16.5" x14ac:dyDescent="0.3">
      <c r="A26"/>
      <c r="B26" t="s">
        <v>1152</v>
      </c>
      <c r="C26" s="29">
        <v>15</v>
      </c>
      <c r="D26" s="29">
        <v>41</v>
      </c>
      <c r="E26"/>
      <c r="N26"/>
      <c r="O26"/>
      <c r="P26"/>
      <c r="Q26"/>
      <c r="AC26"/>
      <c r="AD26"/>
      <c r="AE26"/>
      <c r="AP26"/>
      <c r="AQ26" t="s">
        <v>1150</v>
      </c>
      <c r="AR26" s="29">
        <v>1</v>
      </c>
      <c r="AS26" s="29">
        <v>4</v>
      </c>
      <c r="AT26" s="29">
        <v>1</v>
      </c>
      <c r="AU26" s="29">
        <v>2</v>
      </c>
      <c r="AV26" s="29">
        <v>9</v>
      </c>
      <c r="AW26"/>
      <c r="AX26" s="26">
        <f t="shared" si="4"/>
        <v>0</v>
      </c>
      <c r="AY26" s="5" t="str">
        <f t="shared" si="3"/>
        <v>Q2</v>
      </c>
      <c r="AZ26" s="5">
        <f t="shared" si="3"/>
        <v>1</v>
      </c>
      <c r="BA26" s="5">
        <f t="shared" si="3"/>
        <v>4</v>
      </c>
      <c r="BB26" s="5">
        <f t="shared" si="3"/>
        <v>1</v>
      </c>
      <c r="BC26" s="5">
        <f t="shared" si="3"/>
        <v>2</v>
      </c>
      <c r="BD26" s="5">
        <f t="shared" si="3"/>
        <v>9</v>
      </c>
      <c r="BE26" s="5">
        <f t="shared" si="5"/>
        <v>17</v>
      </c>
      <c r="BF26"/>
      <c r="BG26"/>
      <c r="BH26"/>
      <c r="BI26"/>
      <c r="BJ26"/>
      <c r="BK26"/>
    </row>
    <row r="27" spans="1:63" ht="16.5" x14ac:dyDescent="0.3">
      <c r="A27">
        <v>2021</v>
      </c>
      <c r="B27" t="s">
        <v>1149</v>
      </c>
      <c r="C27" s="29">
        <v>13</v>
      </c>
      <c r="D27" s="29">
        <v>33</v>
      </c>
      <c r="E27">
        <f>SUM(D27:D30)</f>
        <v>167</v>
      </c>
      <c r="N27"/>
      <c r="O27"/>
      <c r="P27"/>
      <c r="Q27"/>
      <c r="AC27"/>
      <c r="AD27"/>
      <c r="AE27"/>
      <c r="AP27"/>
      <c r="AQ27" t="s">
        <v>1151</v>
      </c>
      <c r="AR27" s="29">
        <v>7</v>
      </c>
      <c r="AS27" s="29">
        <v>3</v>
      </c>
      <c r="AT27" s="29">
        <v>11</v>
      </c>
      <c r="AU27" s="29">
        <v>11</v>
      </c>
      <c r="AV27" s="29">
        <v>21</v>
      </c>
      <c r="AW27"/>
      <c r="AX27" s="26">
        <f t="shared" si="4"/>
        <v>0</v>
      </c>
      <c r="AY27" s="5" t="str">
        <f t="shared" si="3"/>
        <v>Q3</v>
      </c>
      <c r="AZ27" s="5">
        <f t="shared" si="3"/>
        <v>7</v>
      </c>
      <c r="BA27" s="5">
        <f t="shared" si="3"/>
        <v>3</v>
      </c>
      <c r="BB27" s="5">
        <f t="shared" si="3"/>
        <v>11</v>
      </c>
      <c r="BC27" s="5">
        <f t="shared" si="3"/>
        <v>11</v>
      </c>
      <c r="BD27" s="5">
        <f t="shared" si="3"/>
        <v>21</v>
      </c>
      <c r="BE27" s="5">
        <f t="shared" si="5"/>
        <v>53</v>
      </c>
      <c r="BF27"/>
      <c r="BG27"/>
      <c r="BH27"/>
      <c r="BI27"/>
      <c r="BJ27"/>
      <c r="BK27"/>
    </row>
    <row r="28" spans="1:63" ht="16.5" x14ac:dyDescent="0.3">
      <c r="A28"/>
      <c r="B28" t="s">
        <v>1150</v>
      </c>
      <c r="C28" s="29">
        <v>20</v>
      </c>
      <c r="D28" s="29">
        <v>36</v>
      </c>
      <c r="E28"/>
      <c r="N28"/>
      <c r="O28"/>
      <c r="P28"/>
      <c r="Q28"/>
      <c r="AC28"/>
      <c r="AD28"/>
      <c r="AE28"/>
      <c r="AP28"/>
      <c r="AQ28" t="s">
        <v>1152</v>
      </c>
      <c r="AR28" s="29">
        <v>17</v>
      </c>
      <c r="AS28" s="29">
        <v>6</v>
      </c>
      <c r="AT28" s="29">
        <v>10</v>
      </c>
      <c r="AU28" s="29">
        <v>8</v>
      </c>
      <c r="AV28" s="29">
        <v>15</v>
      </c>
      <c r="AW28"/>
      <c r="AX28" s="26">
        <f t="shared" si="4"/>
        <v>0</v>
      </c>
      <c r="AY28" s="5" t="str">
        <f t="shared" si="3"/>
        <v>Q4</v>
      </c>
      <c r="AZ28" s="5">
        <f t="shared" si="3"/>
        <v>17</v>
      </c>
      <c r="BA28" s="5">
        <f t="shared" si="3"/>
        <v>6</v>
      </c>
      <c r="BB28" s="5">
        <f t="shared" si="3"/>
        <v>10</v>
      </c>
      <c r="BC28" s="5">
        <f t="shared" si="3"/>
        <v>8</v>
      </c>
      <c r="BD28" s="5">
        <f t="shared" si="3"/>
        <v>15</v>
      </c>
      <c r="BE28" s="5">
        <f t="shared" si="5"/>
        <v>56</v>
      </c>
      <c r="BF28"/>
      <c r="BG28"/>
      <c r="BH28"/>
      <c r="BI28"/>
      <c r="BJ28"/>
      <c r="BK28"/>
    </row>
    <row r="29" spans="1:63" ht="16.5" x14ac:dyDescent="0.3">
      <c r="A29"/>
      <c r="B29" t="s">
        <v>1151</v>
      </c>
      <c r="C29" s="29">
        <v>19</v>
      </c>
      <c r="D29" s="29">
        <v>58</v>
      </c>
      <c r="E29"/>
      <c r="N29"/>
      <c r="O29"/>
      <c r="P29"/>
      <c r="Q29"/>
      <c r="AC29"/>
      <c r="AD29"/>
      <c r="AE29"/>
      <c r="AP29">
        <v>2021</v>
      </c>
      <c r="AQ29" t="s">
        <v>1149</v>
      </c>
      <c r="AR29" s="29">
        <v>12</v>
      </c>
      <c r="AS29" s="29">
        <v>7</v>
      </c>
      <c r="AT29" s="29">
        <v>9</v>
      </c>
      <c r="AU29" s="29">
        <v>4</v>
      </c>
      <c r="AV29" s="29">
        <v>14</v>
      </c>
      <c r="AW29"/>
      <c r="AX29" s="26">
        <f t="shared" si="4"/>
        <v>2021</v>
      </c>
      <c r="AY29" s="5" t="str">
        <f t="shared" si="3"/>
        <v>Q1</v>
      </c>
      <c r="AZ29" s="5">
        <f t="shared" si="3"/>
        <v>12</v>
      </c>
      <c r="BA29" s="5">
        <f t="shared" si="3"/>
        <v>7</v>
      </c>
      <c r="BB29" s="5">
        <f t="shared" si="3"/>
        <v>9</v>
      </c>
      <c r="BC29" s="5">
        <f t="shared" si="3"/>
        <v>4</v>
      </c>
      <c r="BD29" s="5">
        <f t="shared" si="3"/>
        <v>14</v>
      </c>
      <c r="BE29" s="5">
        <f t="shared" si="5"/>
        <v>46</v>
      </c>
      <c r="BF29"/>
      <c r="BG29"/>
      <c r="BH29"/>
      <c r="BI29"/>
      <c r="BJ29"/>
      <c r="BK29"/>
    </row>
    <row r="30" spans="1:63" ht="16.5" x14ac:dyDescent="0.3">
      <c r="A30"/>
      <c r="B30" t="s">
        <v>1152</v>
      </c>
      <c r="C30" s="29">
        <v>21</v>
      </c>
      <c r="D30" s="29">
        <v>40</v>
      </c>
      <c r="E30"/>
      <c r="N30"/>
      <c r="O30"/>
      <c r="P30"/>
      <c r="Q30"/>
      <c r="AC30"/>
      <c r="AD30"/>
      <c r="AE30"/>
      <c r="AP30"/>
      <c r="AQ30" t="s">
        <v>1150</v>
      </c>
      <c r="AR30" s="29">
        <v>13</v>
      </c>
      <c r="AS30" s="29">
        <v>13</v>
      </c>
      <c r="AT30" s="29">
        <v>13</v>
      </c>
      <c r="AU30" s="29">
        <v>13</v>
      </c>
      <c r="AV30" s="29">
        <v>4</v>
      </c>
      <c r="AW30"/>
      <c r="AX30" s="26">
        <f t="shared" si="4"/>
        <v>0</v>
      </c>
      <c r="AY30" s="5" t="str">
        <f t="shared" si="3"/>
        <v>Q2</v>
      </c>
      <c r="AZ30" s="5">
        <f t="shared" si="3"/>
        <v>13</v>
      </c>
      <c r="BA30" s="5">
        <f t="shared" si="3"/>
        <v>13</v>
      </c>
      <c r="BB30" s="5">
        <f t="shared" si="3"/>
        <v>13</v>
      </c>
      <c r="BC30" s="5">
        <f t="shared" si="3"/>
        <v>13</v>
      </c>
      <c r="BD30" s="5">
        <f t="shared" si="3"/>
        <v>4</v>
      </c>
      <c r="BE30" s="5">
        <f t="shared" si="5"/>
        <v>56</v>
      </c>
      <c r="BF30"/>
      <c r="BG30"/>
      <c r="BH30"/>
      <c r="BI30"/>
      <c r="BJ30"/>
      <c r="BK30"/>
    </row>
    <row r="31" spans="1:63" ht="16.5" x14ac:dyDescent="0.3">
      <c r="A31">
        <v>2022</v>
      </c>
      <c r="B31" t="s">
        <v>1149</v>
      </c>
      <c r="C31" s="29">
        <v>12</v>
      </c>
      <c r="D31" s="29">
        <v>25</v>
      </c>
      <c r="E31">
        <f>SUM(D31:D34)</f>
        <v>182</v>
      </c>
      <c r="N31"/>
      <c r="O31"/>
      <c r="P31"/>
      <c r="Q31"/>
      <c r="AC31"/>
      <c r="AD31"/>
      <c r="AE31"/>
      <c r="AP31"/>
      <c r="AQ31" t="s">
        <v>1151</v>
      </c>
      <c r="AR31" s="29">
        <v>19</v>
      </c>
      <c r="AS31" s="29">
        <v>6</v>
      </c>
      <c r="AT31" s="29">
        <v>9</v>
      </c>
      <c r="AU31" s="29">
        <v>30</v>
      </c>
      <c r="AV31" s="29">
        <v>13</v>
      </c>
      <c r="AW31"/>
      <c r="AX31" s="26">
        <f t="shared" si="4"/>
        <v>0</v>
      </c>
      <c r="AY31" s="5" t="str">
        <f t="shared" si="3"/>
        <v>Q3</v>
      </c>
      <c r="AZ31" s="5">
        <f t="shared" si="3"/>
        <v>19</v>
      </c>
      <c r="BA31" s="5">
        <f t="shared" si="3"/>
        <v>6</v>
      </c>
      <c r="BB31" s="5">
        <f t="shared" si="3"/>
        <v>9</v>
      </c>
      <c r="BC31" s="5">
        <f t="shared" si="3"/>
        <v>30</v>
      </c>
      <c r="BD31" s="5">
        <f t="shared" si="3"/>
        <v>13</v>
      </c>
      <c r="BE31" s="5">
        <f t="shared" si="5"/>
        <v>77</v>
      </c>
      <c r="BF31"/>
      <c r="BG31"/>
      <c r="BH31"/>
      <c r="BI31"/>
      <c r="BJ31"/>
      <c r="BK31"/>
    </row>
    <row r="32" spans="1:63" ht="16.5" x14ac:dyDescent="0.3">
      <c r="A32"/>
      <c r="B32" t="s">
        <v>1150</v>
      </c>
      <c r="C32" s="29">
        <v>18</v>
      </c>
      <c r="D32" s="29">
        <v>47</v>
      </c>
      <c r="E32"/>
      <c r="N32"/>
      <c r="O32"/>
      <c r="P32"/>
      <c r="Q32"/>
      <c r="AC32"/>
      <c r="AD32"/>
      <c r="AE32"/>
      <c r="AP32"/>
      <c r="AQ32" t="s">
        <v>1152</v>
      </c>
      <c r="AR32" s="29">
        <v>14</v>
      </c>
      <c r="AS32" s="29">
        <v>8</v>
      </c>
      <c r="AT32" s="29">
        <v>5</v>
      </c>
      <c r="AU32" s="29">
        <v>23</v>
      </c>
      <c r="AV32" s="29">
        <v>11</v>
      </c>
      <c r="AW32"/>
      <c r="AX32" s="26">
        <f t="shared" si="4"/>
        <v>0</v>
      </c>
      <c r="AY32" s="5" t="str">
        <f t="shared" si="4"/>
        <v>Q4</v>
      </c>
      <c r="AZ32" s="5">
        <f t="shared" si="4"/>
        <v>14</v>
      </c>
      <c r="BA32" s="5">
        <f t="shared" si="4"/>
        <v>8</v>
      </c>
      <c r="BB32" s="5">
        <f t="shared" si="4"/>
        <v>5</v>
      </c>
      <c r="BC32" s="5">
        <f t="shared" si="4"/>
        <v>23</v>
      </c>
      <c r="BD32" s="5">
        <f t="shared" si="4"/>
        <v>11</v>
      </c>
      <c r="BE32" s="5">
        <f t="shared" si="5"/>
        <v>61</v>
      </c>
      <c r="BF32"/>
      <c r="BG32"/>
      <c r="BH32"/>
      <c r="BI32"/>
      <c r="BJ32"/>
      <c r="BK32"/>
    </row>
    <row r="33" spans="1:63" ht="16.5" x14ac:dyDescent="0.3">
      <c r="A33"/>
      <c r="B33" t="s">
        <v>1151</v>
      </c>
      <c r="C33" s="29">
        <v>13</v>
      </c>
      <c r="D33" s="29">
        <v>51</v>
      </c>
      <c r="E33"/>
      <c r="N33"/>
      <c r="O33"/>
      <c r="P33"/>
      <c r="Q33"/>
      <c r="AC33"/>
      <c r="AD33"/>
      <c r="AE33"/>
      <c r="AP33">
        <v>2022</v>
      </c>
      <c r="AQ33" t="s">
        <v>1149</v>
      </c>
      <c r="AR33" s="29">
        <v>13</v>
      </c>
      <c r="AS33" s="29">
        <v>2</v>
      </c>
      <c r="AT33" s="29"/>
      <c r="AU33" s="29">
        <v>10</v>
      </c>
      <c r="AV33" s="29">
        <v>12</v>
      </c>
      <c r="AW33"/>
      <c r="AX33" s="26">
        <f t="shared" si="4"/>
        <v>2022</v>
      </c>
      <c r="AY33" s="5" t="str">
        <f t="shared" si="4"/>
        <v>Q1</v>
      </c>
      <c r="AZ33" s="5">
        <f t="shared" si="4"/>
        <v>13</v>
      </c>
      <c r="BA33" s="5">
        <f t="shared" si="4"/>
        <v>2</v>
      </c>
      <c r="BB33" s="5">
        <f t="shared" si="4"/>
        <v>0</v>
      </c>
      <c r="BC33" s="5">
        <f t="shared" si="4"/>
        <v>10</v>
      </c>
      <c r="BD33" s="5">
        <f t="shared" si="4"/>
        <v>12</v>
      </c>
      <c r="BE33" s="5">
        <f t="shared" si="5"/>
        <v>37</v>
      </c>
      <c r="BF33"/>
      <c r="BG33"/>
      <c r="BH33"/>
      <c r="BI33"/>
      <c r="BJ33"/>
      <c r="BK33"/>
    </row>
    <row r="34" spans="1:63" ht="16.5" x14ac:dyDescent="0.3">
      <c r="A34"/>
      <c r="B34" t="s">
        <v>1152</v>
      </c>
      <c r="C34" s="29">
        <v>14</v>
      </c>
      <c r="D34" s="29">
        <v>59</v>
      </c>
      <c r="E34"/>
      <c r="N34"/>
      <c r="O34"/>
      <c r="P34"/>
      <c r="Q34"/>
      <c r="AC34"/>
      <c r="AD34"/>
      <c r="AE34"/>
      <c r="AP34"/>
      <c r="AQ34" t="s">
        <v>1150</v>
      </c>
      <c r="AR34" s="29">
        <v>13</v>
      </c>
      <c r="AS34" s="29">
        <v>3</v>
      </c>
      <c r="AT34" s="29">
        <v>10</v>
      </c>
      <c r="AU34" s="29">
        <v>23</v>
      </c>
      <c r="AV34" s="29">
        <v>16</v>
      </c>
      <c r="AW34"/>
      <c r="AX34" s="26">
        <f t="shared" si="4"/>
        <v>0</v>
      </c>
      <c r="AY34" s="5" t="str">
        <f t="shared" si="4"/>
        <v>Q2</v>
      </c>
      <c r="AZ34" s="5">
        <f t="shared" si="4"/>
        <v>13</v>
      </c>
      <c r="BA34" s="5">
        <f t="shared" si="4"/>
        <v>3</v>
      </c>
      <c r="BB34" s="5">
        <f t="shared" si="4"/>
        <v>10</v>
      </c>
      <c r="BC34" s="5">
        <f t="shared" si="4"/>
        <v>23</v>
      </c>
      <c r="BD34" s="5">
        <f t="shared" si="4"/>
        <v>16</v>
      </c>
      <c r="BE34" s="5">
        <f t="shared" si="5"/>
        <v>65</v>
      </c>
      <c r="BF34"/>
      <c r="BG34"/>
      <c r="BH34"/>
      <c r="BI34"/>
      <c r="BJ34"/>
      <c r="BK34"/>
    </row>
    <row r="35" spans="1:63" ht="16.5" x14ac:dyDescent="0.3">
      <c r="A35"/>
      <c r="B35"/>
      <c r="C35"/>
      <c r="D35"/>
      <c r="E35"/>
      <c r="N35"/>
      <c r="O35"/>
      <c r="P35"/>
      <c r="Q35"/>
      <c r="AC35"/>
      <c r="AD35"/>
      <c r="AE35"/>
      <c r="AP35"/>
      <c r="AQ35" t="s">
        <v>1151</v>
      </c>
      <c r="AR35" s="29">
        <v>14</v>
      </c>
      <c r="AS35" s="29">
        <v>5</v>
      </c>
      <c r="AT35" s="29">
        <v>4</v>
      </c>
      <c r="AU35" s="29">
        <v>18</v>
      </c>
      <c r="AV35" s="29">
        <v>23</v>
      </c>
      <c r="AW35"/>
      <c r="AX35" s="26">
        <f t="shared" si="4"/>
        <v>0</v>
      </c>
      <c r="AY35" s="5" t="str">
        <f t="shared" si="4"/>
        <v>Q3</v>
      </c>
      <c r="AZ35" s="5">
        <f t="shared" si="4"/>
        <v>14</v>
      </c>
      <c r="BA35" s="5">
        <f t="shared" si="4"/>
        <v>5</v>
      </c>
      <c r="BB35" s="5">
        <f t="shared" si="4"/>
        <v>4</v>
      </c>
      <c r="BC35" s="5">
        <f t="shared" si="4"/>
        <v>18</v>
      </c>
      <c r="BD35" s="5">
        <f t="shared" si="4"/>
        <v>23</v>
      </c>
      <c r="BE35" s="5">
        <f t="shared" si="5"/>
        <v>64</v>
      </c>
      <c r="BF35"/>
      <c r="BG35"/>
      <c r="BH35"/>
      <c r="BI35"/>
      <c r="BJ35"/>
      <c r="BK35"/>
    </row>
    <row r="36" spans="1:63" ht="16.5" x14ac:dyDescent="0.3">
      <c r="A36"/>
      <c r="B36"/>
      <c r="C36"/>
      <c r="D36"/>
      <c r="E36"/>
      <c r="N36"/>
      <c r="O36"/>
      <c r="P36"/>
      <c r="Q36"/>
      <c r="AC36"/>
      <c r="AD36"/>
      <c r="AE36"/>
      <c r="AP36"/>
      <c r="AQ36" t="s">
        <v>1152</v>
      </c>
      <c r="AR36" s="29">
        <v>16</v>
      </c>
      <c r="AS36" s="29">
        <v>7</v>
      </c>
      <c r="AT36" s="29">
        <v>10</v>
      </c>
      <c r="AU36" s="29">
        <v>24</v>
      </c>
      <c r="AV36" s="29">
        <v>16</v>
      </c>
      <c r="AW36"/>
      <c r="AX36" s="26">
        <f t="shared" si="4"/>
        <v>0</v>
      </c>
      <c r="AY36" s="5" t="str">
        <f t="shared" si="4"/>
        <v>Q4</v>
      </c>
      <c r="AZ36" s="5">
        <f t="shared" si="4"/>
        <v>16</v>
      </c>
      <c r="BA36" s="5">
        <f t="shared" si="4"/>
        <v>7</v>
      </c>
      <c r="BB36" s="5">
        <f t="shared" si="4"/>
        <v>10</v>
      </c>
      <c r="BC36" s="5">
        <f t="shared" si="4"/>
        <v>24</v>
      </c>
      <c r="BD36" s="5">
        <f t="shared" si="4"/>
        <v>16</v>
      </c>
      <c r="BE36" s="5">
        <f t="shared" si="5"/>
        <v>73</v>
      </c>
      <c r="BF36"/>
      <c r="BG36"/>
      <c r="BH36"/>
      <c r="BI36"/>
      <c r="BJ36"/>
      <c r="BK36"/>
    </row>
    <row r="37" spans="1:63" ht="16.5" x14ac:dyDescent="0.3">
      <c r="A37"/>
      <c r="B37"/>
      <c r="C37"/>
      <c r="D37"/>
      <c r="E37"/>
      <c r="N37"/>
      <c r="O37"/>
      <c r="P37"/>
      <c r="Q37"/>
      <c r="AC37"/>
      <c r="AD37"/>
      <c r="AE37"/>
      <c r="AP37"/>
      <c r="AQ37"/>
      <c r="AR37"/>
      <c r="AS37"/>
      <c r="AT37"/>
      <c r="AU37"/>
      <c r="AV37"/>
      <c r="BD37"/>
      <c r="BE37"/>
      <c r="BF37"/>
      <c r="BG37"/>
      <c r="BH37"/>
      <c r="BI37"/>
      <c r="BJ37"/>
      <c r="BK37"/>
    </row>
    <row r="38" spans="1:63" ht="16.5" x14ac:dyDescent="0.3">
      <c r="A38"/>
      <c r="B38"/>
      <c r="C38"/>
      <c r="D38"/>
      <c r="E38"/>
      <c r="N38"/>
      <c r="O38"/>
      <c r="P38"/>
      <c r="Q38"/>
      <c r="AC38"/>
      <c r="AD38"/>
      <c r="AE38"/>
      <c r="AP38"/>
      <c r="AQ38"/>
      <c r="AR38"/>
      <c r="AS38"/>
      <c r="AT38"/>
      <c r="AU38"/>
      <c r="AV38"/>
      <c r="BD38"/>
      <c r="BE38"/>
      <c r="BF38"/>
      <c r="BG38"/>
      <c r="BH38"/>
      <c r="BI38"/>
      <c r="BJ38"/>
      <c r="BK38"/>
    </row>
    <row r="39" spans="1:63" ht="16.5" x14ac:dyDescent="0.3">
      <c r="A39"/>
      <c r="B39"/>
      <c r="C39"/>
      <c r="D39"/>
      <c r="E39"/>
      <c r="AC39"/>
      <c r="AD39"/>
      <c r="AE39"/>
      <c r="BD39"/>
      <c r="BE39"/>
      <c r="BF39"/>
      <c r="BG39"/>
      <c r="BH39"/>
      <c r="BI39"/>
      <c r="BJ39"/>
      <c r="BK39"/>
    </row>
    <row r="40" spans="1:63" ht="16.5" x14ac:dyDescent="0.3">
      <c r="A40"/>
      <c r="B40"/>
      <c r="C40"/>
      <c r="D40"/>
      <c r="E40"/>
      <c r="AC40"/>
      <c r="AD40"/>
      <c r="AE40"/>
      <c r="BD40"/>
      <c r="BE40"/>
      <c r="BF40"/>
      <c r="BG40"/>
      <c r="BH40"/>
      <c r="BI40"/>
      <c r="BJ40"/>
      <c r="BK40"/>
    </row>
    <row r="41" spans="1:63" ht="16.5" x14ac:dyDescent="0.3">
      <c r="A41"/>
      <c r="B41"/>
      <c r="C41"/>
      <c r="D41"/>
      <c r="E41"/>
      <c r="AC41"/>
      <c r="AD41"/>
      <c r="AE41"/>
      <c r="BD41"/>
      <c r="BE41"/>
      <c r="BF41"/>
      <c r="BG41"/>
      <c r="BH41"/>
      <c r="BI41"/>
      <c r="BJ41"/>
      <c r="BK41"/>
    </row>
    <row r="42" spans="1:63" ht="16.5" x14ac:dyDescent="0.3">
      <c r="A42"/>
      <c r="B42"/>
      <c r="C42"/>
      <c r="D42"/>
      <c r="E42"/>
      <c r="AC42"/>
      <c r="AD42"/>
      <c r="AE42"/>
      <c r="BD42"/>
      <c r="BE42"/>
      <c r="BF42"/>
      <c r="BG42"/>
      <c r="BH42"/>
      <c r="BI42"/>
      <c r="BJ42"/>
      <c r="BK42"/>
    </row>
    <row r="43" spans="1:63" ht="16.5" x14ac:dyDescent="0.3">
      <c r="A43"/>
      <c r="B43"/>
      <c r="C43"/>
      <c r="D43"/>
      <c r="AC43"/>
      <c r="AD43"/>
      <c r="AE43"/>
      <c r="BD43"/>
      <c r="BE43"/>
      <c r="BF43"/>
      <c r="BG43"/>
      <c r="BH43"/>
      <c r="BI43"/>
      <c r="BJ43"/>
      <c r="BK43"/>
    </row>
    <row r="44" spans="1:63" ht="16.5" x14ac:dyDescent="0.3">
      <c r="A44"/>
      <c r="B44"/>
      <c r="C44"/>
      <c r="D44"/>
      <c r="AC44"/>
      <c r="AD44"/>
      <c r="AE44"/>
      <c r="BD44"/>
      <c r="BE44"/>
      <c r="BF44"/>
      <c r="BG44"/>
      <c r="BH44"/>
      <c r="BI44"/>
      <c r="BJ44"/>
      <c r="BK44"/>
    </row>
    <row r="45" spans="1:63" ht="16.5" x14ac:dyDescent="0.3">
      <c r="A45"/>
      <c r="B45"/>
      <c r="C45"/>
      <c r="D45"/>
      <c r="AC45"/>
      <c r="AD45"/>
      <c r="AE45"/>
      <c r="BD45"/>
      <c r="BE45"/>
      <c r="BF45"/>
      <c r="BG45"/>
      <c r="BH45"/>
      <c r="BI45"/>
      <c r="BJ45"/>
      <c r="BK45"/>
    </row>
    <row r="46" spans="1:63" ht="16.5" x14ac:dyDescent="0.3">
      <c r="A46"/>
      <c r="B46"/>
      <c r="C46"/>
      <c r="D46"/>
      <c r="AC46"/>
      <c r="AD46"/>
      <c r="AE46"/>
      <c r="BD46"/>
      <c r="BE46"/>
      <c r="BF46"/>
      <c r="BG46"/>
      <c r="BH46"/>
      <c r="BI46"/>
      <c r="BJ46"/>
      <c r="BK46"/>
    </row>
    <row r="47" spans="1:63" ht="16.5" x14ac:dyDescent="0.3">
      <c r="A47"/>
      <c r="B47"/>
      <c r="C47"/>
      <c r="D47"/>
      <c r="AC47"/>
      <c r="AD47"/>
      <c r="AE47"/>
      <c r="BD47"/>
      <c r="BE47"/>
      <c r="BF47"/>
      <c r="BG47"/>
      <c r="BH47"/>
      <c r="BI47"/>
      <c r="BJ47"/>
      <c r="BK47"/>
    </row>
    <row r="48" spans="1:63" ht="16.5" x14ac:dyDescent="0.3">
      <c r="A48"/>
      <c r="B48"/>
      <c r="C48"/>
      <c r="D48"/>
      <c r="AC48"/>
      <c r="AD48"/>
      <c r="AE48"/>
      <c r="BD48"/>
      <c r="BE48"/>
      <c r="BF48"/>
      <c r="BG48"/>
      <c r="BH48"/>
      <c r="BI48"/>
      <c r="BJ48"/>
      <c r="BK48"/>
    </row>
    <row r="49" spans="1:63" ht="16.5" x14ac:dyDescent="0.3">
      <c r="A49"/>
      <c r="B49"/>
      <c r="C49"/>
      <c r="D49"/>
      <c r="AC49"/>
      <c r="AD49"/>
      <c r="AE49"/>
      <c r="BD49"/>
      <c r="BE49"/>
      <c r="BF49"/>
      <c r="BG49"/>
      <c r="BH49"/>
      <c r="BI49"/>
      <c r="BJ49"/>
      <c r="BK49"/>
    </row>
    <row r="50" spans="1:63" ht="16.5" x14ac:dyDescent="0.3">
      <c r="A50"/>
      <c r="B50"/>
      <c r="C50"/>
      <c r="D50"/>
      <c r="AC50"/>
      <c r="AD50"/>
      <c r="AE50"/>
      <c r="BD50"/>
      <c r="BE50"/>
      <c r="BF50"/>
      <c r="BG50"/>
      <c r="BH50"/>
      <c r="BI50"/>
      <c r="BJ50"/>
      <c r="BK50"/>
    </row>
    <row r="51" spans="1:63" ht="16.5" x14ac:dyDescent="0.3">
      <c r="A51"/>
      <c r="B51"/>
      <c r="C51"/>
      <c r="D51"/>
      <c r="AC51"/>
      <c r="AD51"/>
      <c r="AE51"/>
      <c r="BD51"/>
      <c r="BE51"/>
      <c r="BF51"/>
      <c r="BG51"/>
      <c r="BH51"/>
      <c r="BI51"/>
      <c r="BJ51"/>
      <c r="BK51"/>
    </row>
    <row r="52" spans="1:63" ht="16.5" x14ac:dyDescent="0.3">
      <c r="A52"/>
      <c r="B52"/>
      <c r="C52"/>
      <c r="D52"/>
      <c r="AC52"/>
      <c r="AD52"/>
      <c r="AE52"/>
      <c r="BD52"/>
      <c r="BE52"/>
      <c r="BF52"/>
      <c r="BG52"/>
      <c r="BH52"/>
      <c r="BI52"/>
      <c r="BJ52"/>
      <c r="BK52"/>
    </row>
    <row r="53" spans="1:63" ht="16.5" x14ac:dyDescent="0.3">
      <c r="A53"/>
      <c r="B53"/>
      <c r="C53"/>
      <c r="D53"/>
      <c r="AC53"/>
      <c r="AD53"/>
      <c r="AE53"/>
      <c r="BD53"/>
      <c r="BE53"/>
      <c r="BF53"/>
      <c r="BG53"/>
      <c r="BH53"/>
      <c r="BI53"/>
      <c r="BJ53"/>
      <c r="BK53"/>
    </row>
    <row r="54" spans="1:63" ht="16.5" x14ac:dyDescent="0.3">
      <c r="A54"/>
      <c r="B54"/>
      <c r="C54"/>
      <c r="D54"/>
      <c r="AC54"/>
      <c r="AD54"/>
      <c r="AE54"/>
      <c r="BD54"/>
      <c r="BE54"/>
      <c r="BF54"/>
      <c r="BG54"/>
      <c r="BH54"/>
      <c r="BI54"/>
      <c r="BJ54"/>
      <c r="BK54"/>
    </row>
    <row r="55" spans="1:63" ht="16.5" x14ac:dyDescent="0.3">
      <c r="A55"/>
      <c r="B55"/>
      <c r="C55"/>
      <c r="D55"/>
      <c r="AC55"/>
      <c r="AD55"/>
      <c r="AE55"/>
      <c r="BD55"/>
      <c r="BE55"/>
      <c r="BF55"/>
      <c r="BG55"/>
      <c r="BH55"/>
      <c r="BI55"/>
      <c r="BJ55"/>
      <c r="BK55"/>
    </row>
    <row r="56" spans="1:63" ht="16.5" x14ac:dyDescent="0.3">
      <c r="A56"/>
      <c r="B56"/>
      <c r="C56"/>
      <c r="D56"/>
      <c r="AC56"/>
      <c r="AD56"/>
      <c r="AE56"/>
      <c r="BD56"/>
      <c r="BE56"/>
      <c r="BF56"/>
      <c r="BG56"/>
      <c r="BH56"/>
      <c r="BI56"/>
      <c r="BJ56"/>
      <c r="BK56"/>
    </row>
    <row r="57" spans="1:63" ht="16.5" x14ac:dyDescent="0.3">
      <c r="A57"/>
      <c r="B57"/>
      <c r="C57"/>
      <c r="D57"/>
      <c r="AC57"/>
      <c r="AD57"/>
      <c r="AE57"/>
      <c r="BD57"/>
      <c r="BE57"/>
      <c r="BF57"/>
      <c r="BG57"/>
      <c r="BH57"/>
      <c r="BI57"/>
      <c r="BJ57"/>
      <c r="BK57"/>
    </row>
    <row r="58" spans="1:63" ht="16.5" x14ac:dyDescent="0.3">
      <c r="A58"/>
      <c r="B58"/>
      <c r="C58"/>
      <c r="D58"/>
      <c r="AC58"/>
      <c r="AD58"/>
      <c r="AE58"/>
      <c r="BD58"/>
      <c r="BE58"/>
      <c r="BF58"/>
      <c r="BG58"/>
      <c r="BH58"/>
      <c r="BI58"/>
      <c r="BJ58"/>
      <c r="BK58"/>
    </row>
    <row r="59" spans="1:63" ht="16.5" x14ac:dyDescent="0.3">
      <c r="A59"/>
      <c r="B59"/>
      <c r="C59"/>
      <c r="D59"/>
      <c r="AC59"/>
      <c r="AD59"/>
      <c r="AE59"/>
      <c r="BD59"/>
      <c r="BE59"/>
      <c r="BF59"/>
      <c r="BG59"/>
      <c r="BH59"/>
      <c r="BI59"/>
      <c r="BJ59"/>
      <c r="BK59"/>
    </row>
    <row r="60" spans="1:63" ht="16.5" x14ac:dyDescent="0.3">
      <c r="A60"/>
      <c r="B60"/>
      <c r="C60"/>
      <c r="D60"/>
      <c r="AC60"/>
      <c r="AD60"/>
      <c r="AE60"/>
      <c r="BD60"/>
      <c r="BE60"/>
      <c r="BF60"/>
      <c r="BG60"/>
      <c r="BH60"/>
      <c r="BI60"/>
      <c r="BJ60"/>
      <c r="BK60"/>
    </row>
    <row r="61" spans="1:63" ht="16.5" x14ac:dyDescent="0.3">
      <c r="A61"/>
      <c r="B61"/>
      <c r="C61"/>
      <c r="D61"/>
      <c r="AC61"/>
      <c r="AD61"/>
      <c r="AE61"/>
      <c r="BD61"/>
      <c r="BE61"/>
      <c r="BF61"/>
      <c r="BG61"/>
      <c r="BH61"/>
      <c r="BI61"/>
      <c r="BJ61"/>
      <c r="BK61"/>
    </row>
    <row r="62" spans="1:63" ht="16.5" x14ac:dyDescent="0.3">
      <c r="A62"/>
      <c r="B62"/>
      <c r="C62"/>
      <c r="D62"/>
      <c r="AC62"/>
      <c r="AD62"/>
      <c r="AE62"/>
      <c r="BD62"/>
      <c r="BE62"/>
      <c r="BF62"/>
      <c r="BG62"/>
      <c r="BH62"/>
      <c r="BI62"/>
      <c r="BJ62"/>
      <c r="BK62"/>
    </row>
    <row r="63" spans="1:63" ht="16.5" x14ac:dyDescent="0.3">
      <c r="A63"/>
      <c r="B63"/>
      <c r="C63"/>
      <c r="D63"/>
      <c r="AC63"/>
      <c r="AD63"/>
      <c r="AE63"/>
      <c r="BD63"/>
      <c r="BE63"/>
      <c r="BF63"/>
      <c r="BG63"/>
      <c r="BH63"/>
      <c r="BI63"/>
      <c r="BJ63"/>
      <c r="BK63"/>
    </row>
    <row r="64" spans="1:63" ht="16.5" x14ac:dyDescent="0.3">
      <c r="A64"/>
      <c r="B64"/>
      <c r="C64"/>
      <c r="D64"/>
      <c r="BD64"/>
      <c r="BE64"/>
      <c r="BF64"/>
      <c r="BG64"/>
      <c r="BH64"/>
      <c r="BI64"/>
      <c r="BJ64"/>
      <c r="BK64"/>
    </row>
    <row r="65" spans="1:63" ht="16.5" x14ac:dyDescent="0.3">
      <c r="A65"/>
      <c r="B65"/>
      <c r="C65"/>
      <c r="D65"/>
      <c r="BD65"/>
      <c r="BE65"/>
      <c r="BF65"/>
      <c r="BG65"/>
      <c r="BH65"/>
      <c r="BI65"/>
      <c r="BJ65"/>
      <c r="BK65"/>
    </row>
    <row r="66" spans="1:63" ht="16.5" x14ac:dyDescent="0.3">
      <c r="A66"/>
      <c r="B66"/>
      <c r="C66"/>
      <c r="D66"/>
      <c r="BD66"/>
      <c r="BE66"/>
      <c r="BF66"/>
      <c r="BG66"/>
      <c r="BH66"/>
      <c r="BI66"/>
      <c r="BJ66"/>
      <c r="BK66"/>
    </row>
    <row r="67" spans="1:63" ht="16.5" x14ac:dyDescent="0.3">
      <c r="A67"/>
      <c r="B67"/>
      <c r="C67"/>
      <c r="D67"/>
      <c r="BD67"/>
      <c r="BE67"/>
      <c r="BF67"/>
      <c r="BG67"/>
      <c r="BH67"/>
      <c r="BI67"/>
      <c r="BJ67"/>
      <c r="BK67"/>
    </row>
    <row r="68" spans="1:63" ht="16.5" x14ac:dyDescent="0.3">
      <c r="A68"/>
      <c r="B68"/>
      <c r="C68"/>
      <c r="D68"/>
      <c r="BD68"/>
      <c r="BE68"/>
      <c r="BF68"/>
      <c r="BG68"/>
      <c r="BH68"/>
      <c r="BI68"/>
      <c r="BJ68"/>
      <c r="BK68"/>
    </row>
    <row r="69" spans="1:63" ht="16.5" x14ac:dyDescent="0.3">
      <c r="A69"/>
      <c r="B69"/>
      <c r="C69"/>
      <c r="D69"/>
      <c r="BD69"/>
      <c r="BE69"/>
      <c r="BF69"/>
      <c r="BG69"/>
      <c r="BH69"/>
      <c r="BI69"/>
      <c r="BJ69"/>
      <c r="BK69"/>
    </row>
    <row r="70" spans="1:63" ht="16.5" x14ac:dyDescent="0.3">
      <c r="A70"/>
      <c r="B70"/>
      <c r="C70"/>
      <c r="D70"/>
      <c r="BD70"/>
      <c r="BE70"/>
      <c r="BF70"/>
      <c r="BG70"/>
      <c r="BH70"/>
      <c r="BI70"/>
      <c r="BJ70"/>
      <c r="BK70"/>
    </row>
    <row r="71" spans="1:63" ht="16.5" x14ac:dyDescent="0.3">
      <c r="A71"/>
      <c r="B71"/>
      <c r="C71"/>
      <c r="D71"/>
      <c r="BD71"/>
      <c r="BE71"/>
      <c r="BF71"/>
      <c r="BG71"/>
      <c r="BH71"/>
      <c r="BI71"/>
      <c r="BJ71"/>
      <c r="BK71"/>
    </row>
    <row r="72" spans="1:63" ht="16.5" x14ac:dyDescent="0.3">
      <c r="A72"/>
      <c r="B72"/>
      <c r="C72"/>
      <c r="D72"/>
      <c r="BD72"/>
      <c r="BE72"/>
      <c r="BF72"/>
      <c r="BG72"/>
      <c r="BH72"/>
      <c r="BI72"/>
      <c r="BJ72"/>
      <c r="BK72"/>
    </row>
    <row r="73" spans="1:63" ht="16.5" x14ac:dyDescent="0.3">
      <c r="A73"/>
      <c r="B73"/>
      <c r="C73"/>
      <c r="D73"/>
      <c r="BD73"/>
      <c r="BE73"/>
      <c r="BF73"/>
      <c r="BG73"/>
      <c r="BH73"/>
      <c r="BI73"/>
      <c r="BJ73"/>
      <c r="BK73"/>
    </row>
    <row r="74" spans="1:63" ht="16.5" x14ac:dyDescent="0.3">
      <c r="A74"/>
      <c r="B74"/>
      <c r="C74"/>
      <c r="D74"/>
      <c r="BD74"/>
      <c r="BE74"/>
      <c r="BF74"/>
      <c r="BG74"/>
      <c r="BH74"/>
      <c r="BI74"/>
      <c r="BJ74"/>
      <c r="BK74"/>
    </row>
    <row r="75" spans="1:63" ht="16.5" x14ac:dyDescent="0.3">
      <c r="A75"/>
      <c r="B75"/>
      <c r="C75"/>
      <c r="D75"/>
      <c r="BD75"/>
      <c r="BE75"/>
      <c r="BF75"/>
      <c r="BG75"/>
      <c r="BH75"/>
      <c r="BI75"/>
      <c r="BJ75"/>
      <c r="BK75"/>
    </row>
    <row r="76" spans="1:63" ht="16.5" x14ac:dyDescent="0.3">
      <c r="A76"/>
      <c r="B76"/>
      <c r="C76"/>
      <c r="D76"/>
      <c r="BD76"/>
      <c r="BE76"/>
      <c r="BF76"/>
      <c r="BG76"/>
      <c r="BH76"/>
      <c r="BI76"/>
      <c r="BJ76"/>
      <c r="BK76"/>
    </row>
    <row r="77" spans="1:63" ht="16.5" x14ac:dyDescent="0.3">
      <c r="A77"/>
      <c r="B77"/>
      <c r="C77"/>
      <c r="D77"/>
      <c r="BD77"/>
      <c r="BE77"/>
      <c r="BF77"/>
      <c r="BG77"/>
      <c r="BH77"/>
      <c r="BI77"/>
      <c r="BJ77"/>
      <c r="BK77"/>
    </row>
    <row r="78" spans="1:63" ht="16.5" x14ac:dyDescent="0.3">
      <c r="A78"/>
      <c r="B78"/>
      <c r="C78"/>
      <c r="D78"/>
      <c r="BD78"/>
      <c r="BE78"/>
      <c r="BF78"/>
      <c r="BG78"/>
      <c r="BH78"/>
      <c r="BI78"/>
      <c r="BJ78"/>
      <c r="BK78"/>
    </row>
    <row r="79" spans="1:63" ht="16.5" x14ac:dyDescent="0.3">
      <c r="A79"/>
      <c r="B79"/>
      <c r="C79"/>
      <c r="D79"/>
      <c r="BD79"/>
      <c r="BE79"/>
      <c r="BF79"/>
      <c r="BG79"/>
      <c r="BH79"/>
      <c r="BI79"/>
      <c r="BJ79"/>
      <c r="BK79"/>
    </row>
    <row r="80" spans="1:63" ht="16.5" x14ac:dyDescent="0.3">
      <c r="A80"/>
      <c r="B80"/>
      <c r="C80"/>
      <c r="D80"/>
      <c r="BD80"/>
      <c r="BE80"/>
      <c r="BF80"/>
      <c r="BG80"/>
      <c r="BH80"/>
      <c r="BI80"/>
      <c r="BJ80"/>
      <c r="BK80"/>
    </row>
    <row r="81" spans="1:63" ht="16.5" x14ac:dyDescent="0.3">
      <c r="A81"/>
      <c r="B81"/>
      <c r="C81"/>
      <c r="D81"/>
      <c r="BD81"/>
      <c r="BE81"/>
      <c r="BF81"/>
      <c r="BG81"/>
      <c r="BH81"/>
      <c r="BI81"/>
      <c r="BJ81"/>
      <c r="BK81"/>
    </row>
    <row r="82" spans="1:63" ht="16.5" x14ac:dyDescent="0.3">
      <c r="A82"/>
      <c r="B82"/>
      <c r="C82"/>
      <c r="D82"/>
      <c r="BD82"/>
      <c r="BE82"/>
      <c r="BF82"/>
      <c r="BG82"/>
      <c r="BH82"/>
      <c r="BI82"/>
      <c r="BJ82"/>
      <c r="BK82"/>
    </row>
    <row r="83" spans="1:63" ht="16.5" x14ac:dyDescent="0.3">
      <c r="A83"/>
      <c r="B83"/>
      <c r="C83"/>
      <c r="D83"/>
      <c r="BD83"/>
      <c r="BE83"/>
      <c r="BF83"/>
      <c r="BG83"/>
      <c r="BH83"/>
      <c r="BI83"/>
      <c r="BJ83"/>
      <c r="BK83"/>
    </row>
    <row r="84" spans="1:63" ht="16.5" x14ac:dyDescent="0.3">
      <c r="A84"/>
      <c r="B84"/>
      <c r="C84"/>
      <c r="D84"/>
      <c r="BD84"/>
      <c r="BE84"/>
      <c r="BF84"/>
      <c r="BG84"/>
      <c r="BH84"/>
      <c r="BI84"/>
      <c r="BJ84"/>
      <c r="BK84"/>
    </row>
    <row r="85" spans="1:63" ht="16.5" x14ac:dyDescent="0.3">
      <c r="A85"/>
      <c r="B85"/>
      <c r="C85"/>
      <c r="D85"/>
      <c r="BD85"/>
      <c r="BE85"/>
      <c r="BF85"/>
      <c r="BG85"/>
      <c r="BH85"/>
      <c r="BI85"/>
      <c r="BJ85"/>
      <c r="BK85"/>
    </row>
    <row r="86" spans="1:63" ht="16.5" x14ac:dyDescent="0.3">
      <c r="A86"/>
      <c r="B86"/>
      <c r="C86"/>
      <c r="D86"/>
      <c r="BD86"/>
      <c r="BE86"/>
      <c r="BF86"/>
      <c r="BG86"/>
      <c r="BH86"/>
      <c r="BI86"/>
      <c r="BJ86"/>
      <c r="BK86"/>
    </row>
    <row r="87" spans="1:63" ht="16.5" x14ac:dyDescent="0.3">
      <c r="A87"/>
      <c r="B87"/>
      <c r="C87"/>
      <c r="D87"/>
      <c r="BD87"/>
      <c r="BE87"/>
      <c r="BF87"/>
      <c r="BG87"/>
      <c r="BH87"/>
      <c r="BI87"/>
      <c r="BJ87"/>
      <c r="BK87"/>
    </row>
    <row r="88" spans="1:63" ht="16.5" x14ac:dyDescent="0.3">
      <c r="A88"/>
      <c r="B88"/>
      <c r="C88"/>
      <c r="D88"/>
      <c r="BD88"/>
      <c r="BE88"/>
      <c r="BF88"/>
      <c r="BG88"/>
      <c r="BH88"/>
      <c r="BI88"/>
      <c r="BJ88"/>
      <c r="BK88"/>
    </row>
    <row r="89" spans="1:63" ht="16.5" x14ac:dyDescent="0.3">
      <c r="A89"/>
      <c r="B89"/>
      <c r="C89"/>
      <c r="D89"/>
      <c r="BD89"/>
      <c r="BE89"/>
      <c r="BF89"/>
      <c r="BG89"/>
      <c r="BH89"/>
      <c r="BI89"/>
      <c r="BJ89"/>
      <c r="BK89"/>
    </row>
    <row r="90" spans="1:63" ht="16.5" x14ac:dyDescent="0.3">
      <c r="A90"/>
      <c r="B90"/>
      <c r="C90"/>
      <c r="D90"/>
      <c r="BD90"/>
      <c r="BE90"/>
      <c r="BF90"/>
      <c r="BG90"/>
      <c r="BH90"/>
      <c r="BI90"/>
      <c r="BJ90"/>
      <c r="BK90"/>
    </row>
    <row r="91" spans="1:63" ht="16.5" x14ac:dyDescent="0.3">
      <c r="A91"/>
      <c r="B91"/>
      <c r="C91"/>
      <c r="D91"/>
      <c r="BD91"/>
      <c r="BE91"/>
      <c r="BF91"/>
      <c r="BG91"/>
      <c r="BH91"/>
      <c r="BI91"/>
      <c r="BJ91"/>
      <c r="BK91"/>
    </row>
    <row r="92" spans="1:63" ht="16.5" x14ac:dyDescent="0.3">
      <c r="A92"/>
      <c r="B92"/>
      <c r="C92"/>
      <c r="D92"/>
      <c r="BD92"/>
      <c r="BE92"/>
      <c r="BF92"/>
      <c r="BG92"/>
      <c r="BH92"/>
      <c r="BI92"/>
      <c r="BJ92"/>
      <c r="BK92"/>
    </row>
    <row r="93" spans="1:63" ht="16.5" x14ac:dyDescent="0.3">
      <c r="A93"/>
      <c r="B93"/>
      <c r="C93"/>
      <c r="D93"/>
      <c r="BD93"/>
      <c r="BE93"/>
      <c r="BF93"/>
      <c r="BG93"/>
      <c r="BH93"/>
      <c r="BI93"/>
      <c r="BJ93"/>
      <c r="BK93"/>
    </row>
    <row r="94" spans="1:63" ht="16.5" x14ac:dyDescent="0.3">
      <c r="A94"/>
      <c r="B94"/>
      <c r="C94"/>
      <c r="D94"/>
      <c r="BD94"/>
      <c r="BE94"/>
      <c r="BF94"/>
      <c r="BG94"/>
      <c r="BH94"/>
      <c r="BI94"/>
      <c r="BJ94"/>
      <c r="BK94"/>
    </row>
    <row r="95" spans="1:63" ht="16.5" x14ac:dyDescent="0.3">
      <c r="A95"/>
      <c r="B95"/>
      <c r="C95"/>
      <c r="D95"/>
      <c r="BD95"/>
      <c r="BE95"/>
      <c r="BF95"/>
      <c r="BG95"/>
      <c r="BH95"/>
      <c r="BI95"/>
      <c r="BJ95"/>
      <c r="BK95"/>
    </row>
    <row r="96" spans="1:63" ht="16.5" x14ac:dyDescent="0.3">
      <c r="A96"/>
      <c r="B96"/>
      <c r="C96"/>
      <c r="D96"/>
      <c r="BD96"/>
      <c r="BE96"/>
      <c r="BF96"/>
      <c r="BG96"/>
      <c r="BH96"/>
      <c r="BI96"/>
      <c r="BJ96"/>
      <c r="BK96"/>
    </row>
    <row r="97" spans="1:63" ht="16.5" x14ac:dyDescent="0.3">
      <c r="A97"/>
      <c r="B97"/>
      <c r="C97"/>
      <c r="D97"/>
      <c r="BD97"/>
      <c r="BE97"/>
      <c r="BF97"/>
      <c r="BG97"/>
      <c r="BH97"/>
      <c r="BI97"/>
      <c r="BJ97"/>
      <c r="BK97"/>
    </row>
    <row r="98" spans="1:63" ht="16.5" x14ac:dyDescent="0.3">
      <c r="A98"/>
      <c r="B98"/>
      <c r="C98"/>
      <c r="D98"/>
      <c r="BD98"/>
      <c r="BE98"/>
      <c r="BF98"/>
      <c r="BG98"/>
      <c r="BH98"/>
      <c r="BI98"/>
      <c r="BJ98"/>
      <c r="BK98"/>
    </row>
    <row r="99" spans="1:63" ht="16.5" x14ac:dyDescent="0.3">
      <c r="A99"/>
      <c r="B99"/>
      <c r="C99"/>
      <c r="D99"/>
      <c r="BD99"/>
      <c r="BE99"/>
      <c r="BF99"/>
      <c r="BG99"/>
      <c r="BH99"/>
      <c r="BI99"/>
      <c r="BJ99"/>
      <c r="BK99"/>
    </row>
    <row r="100" spans="1:63" ht="16.5" x14ac:dyDescent="0.3">
      <c r="A100"/>
      <c r="B100"/>
      <c r="C100"/>
      <c r="D100"/>
      <c r="BD100"/>
      <c r="BE100"/>
      <c r="BF100"/>
      <c r="BG100"/>
      <c r="BH100"/>
      <c r="BI100"/>
      <c r="BJ100"/>
      <c r="BK100"/>
    </row>
    <row r="101" spans="1:63" ht="16.5" x14ac:dyDescent="0.3">
      <c r="A101"/>
      <c r="B101"/>
      <c r="C101"/>
      <c r="D101"/>
      <c r="BD101"/>
      <c r="BE101"/>
      <c r="BF101"/>
      <c r="BG101"/>
      <c r="BH101"/>
      <c r="BI101"/>
      <c r="BJ101"/>
      <c r="BK101"/>
    </row>
    <row r="102" spans="1:63" ht="16.5" x14ac:dyDescent="0.3">
      <c r="A102"/>
      <c r="B102"/>
      <c r="C102"/>
      <c r="D102"/>
      <c r="BD102"/>
      <c r="BE102"/>
      <c r="BF102"/>
      <c r="BG102"/>
      <c r="BH102"/>
      <c r="BI102"/>
      <c r="BJ102"/>
      <c r="BK102"/>
    </row>
    <row r="103" spans="1:63" ht="16.5" x14ac:dyDescent="0.3">
      <c r="A103"/>
      <c r="B103"/>
      <c r="C103"/>
      <c r="D103"/>
      <c r="BD103"/>
      <c r="BE103"/>
      <c r="BF103"/>
      <c r="BG103"/>
      <c r="BH103"/>
      <c r="BI103"/>
      <c r="BJ103"/>
      <c r="BK103"/>
    </row>
    <row r="104" spans="1:63" ht="16.5" x14ac:dyDescent="0.3">
      <c r="A104"/>
      <c r="B104"/>
      <c r="C104"/>
      <c r="D104"/>
      <c r="BD104"/>
      <c r="BE104"/>
      <c r="BF104"/>
      <c r="BG104"/>
      <c r="BH104"/>
      <c r="BI104"/>
      <c r="BJ104"/>
      <c r="BK104"/>
    </row>
    <row r="105" spans="1:63" ht="16.5" x14ac:dyDescent="0.3">
      <c r="A105"/>
      <c r="B105"/>
      <c r="C105"/>
      <c r="D105"/>
      <c r="BD105"/>
      <c r="BE105"/>
      <c r="BF105"/>
      <c r="BG105"/>
      <c r="BH105"/>
      <c r="BI105"/>
      <c r="BJ105"/>
      <c r="BK105"/>
    </row>
    <row r="106" spans="1:63" ht="16.5" x14ac:dyDescent="0.3">
      <c r="A106"/>
      <c r="B106"/>
      <c r="C106"/>
      <c r="D106"/>
      <c r="BD106"/>
      <c r="BE106"/>
      <c r="BF106"/>
      <c r="BG106"/>
      <c r="BH106"/>
      <c r="BI106"/>
      <c r="BJ106"/>
      <c r="BK106"/>
    </row>
    <row r="107" spans="1:63" ht="16.5" x14ac:dyDescent="0.3">
      <c r="A107"/>
      <c r="B107"/>
      <c r="C107"/>
      <c r="D107"/>
      <c r="BD107"/>
      <c r="BE107"/>
      <c r="BF107"/>
      <c r="BG107"/>
      <c r="BH107"/>
      <c r="BI107"/>
      <c r="BJ107"/>
      <c r="BK107"/>
    </row>
    <row r="108" spans="1:63" ht="16.5" x14ac:dyDescent="0.3">
      <c r="A108"/>
      <c r="B108"/>
      <c r="C108"/>
      <c r="D108"/>
      <c r="BD108"/>
      <c r="BE108"/>
      <c r="BF108"/>
      <c r="BG108"/>
      <c r="BH108"/>
      <c r="BI108"/>
      <c r="BJ108"/>
      <c r="BK108"/>
    </row>
    <row r="109" spans="1:63" ht="16.5" x14ac:dyDescent="0.3">
      <c r="A109"/>
      <c r="B109"/>
      <c r="C109"/>
      <c r="D109"/>
      <c r="BD109"/>
      <c r="BE109"/>
      <c r="BF109"/>
      <c r="BG109"/>
      <c r="BH109"/>
      <c r="BI109"/>
      <c r="BJ109"/>
      <c r="BK109"/>
    </row>
    <row r="110" spans="1:63" ht="16.5" x14ac:dyDescent="0.3">
      <c r="A110"/>
      <c r="B110"/>
      <c r="C110"/>
      <c r="D110"/>
      <c r="BD110"/>
      <c r="BE110"/>
      <c r="BF110"/>
      <c r="BG110"/>
      <c r="BH110"/>
      <c r="BI110"/>
      <c r="BJ110"/>
      <c r="BK110"/>
    </row>
    <row r="111" spans="1:63" ht="16.5" x14ac:dyDescent="0.3">
      <c r="A111"/>
      <c r="B111"/>
      <c r="C111"/>
      <c r="D111"/>
      <c r="BD111"/>
      <c r="BE111"/>
      <c r="BF111"/>
      <c r="BG111"/>
      <c r="BH111"/>
      <c r="BI111"/>
      <c r="BJ111"/>
      <c r="BK111"/>
    </row>
    <row r="112" spans="1:63" ht="16.5" x14ac:dyDescent="0.3">
      <c r="A112"/>
      <c r="B112"/>
      <c r="C112"/>
      <c r="D112"/>
      <c r="BD112"/>
      <c r="BE112"/>
      <c r="BF112"/>
      <c r="BG112"/>
      <c r="BH112"/>
      <c r="BI112"/>
      <c r="BJ112"/>
      <c r="BK112"/>
    </row>
    <row r="113" spans="1:63" ht="16.5" x14ac:dyDescent="0.3">
      <c r="A113"/>
      <c r="B113"/>
      <c r="C113"/>
      <c r="D113"/>
      <c r="BD113"/>
      <c r="BE113"/>
      <c r="BF113"/>
      <c r="BG113"/>
      <c r="BH113"/>
      <c r="BI113"/>
      <c r="BJ113"/>
      <c r="BK113"/>
    </row>
    <row r="114" spans="1:63" ht="16.5" x14ac:dyDescent="0.3">
      <c r="A114"/>
      <c r="B114"/>
      <c r="C114"/>
      <c r="D114"/>
      <c r="BD114"/>
      <c r="BE114"/>
      <c r="BF114"/>
      <c r="BG114"/>
      <c r="BH114"/>
      <c r="BI114"/>
      <c r="BJ114"/>
      <c r="BK114"/>
    </row>
    <row r="115" spans="1:63" ht="16.5" x14ac:dyDescent="0.3">
      <c r="A115"/>
      <c r="B115"/>
      <c r="C115"/>
      <c r="D115"/>
      <c r="BD115"/>
      <c r="BE115"/>
      <c r="BF115"/>
      <c r="BG115"/>
      <c r="BH115"/>
      <c r="BI115"/>
      <c r="BJ115"/>
      <c r="BK115"/>
    </row>
    <row r="116" spans="1:63" ht="16.5" x14ac:dyDescent="0.3">
      <c r="A116"/>
      <c r="B116"/>
      <c r="C116"/>
      <c r="D116"/>
      <c r="BD116"/>
      <c r="BE116"/>
      <c r="BF116"/>
      <c r="BG116"/>
      <c r="BH116"/>
      <c r="BI116"/>
      <c r="BJ116"/>
      <c r="BK116"/>
    </row>
    <row r="117" spans="1:63" ht="16.5" x14ac:dyDescent="0.3">
      <c r="A117"/>
      <c r="B117"/>
      <c r="C117"/>
      <c r="D117"/>
      <c r="BD117"/>
      <c r="BE117"/>
      <c r="BF117"/>
      <c r="BG117"/>
      <c r="BH117"/>
      <c r="BI117"/>
      <c r="BJ117"/>
      <c r="BK117"/>
    </row>
    <row r="118" spans="1:63" ht="16.5" x14ac:dyDescent="0.3">
      <c r="A118"/>
      <c r="B118"/>
      <c r="C118"/>
      <c r="D118"/>
      <c r="BD118"/>
      <c r="BE118"/>
      <c r="BF118"/>
      <c r="BG118"/>
      <c r="BH118"/>
      <c r="BI118"/>
      <c r="BJ118"/>
      <c r="BK118"/>
    </row>
    <row r="119" spans="1:63" ht="16.5" x14ac:dyDescent="0.3">
      <c r="A119"/>
      <c r="B119"/>
      <c r="C119"/>
      <c r="D119"/>
      <c r="BD119"/>
      <c r="BE119"/>
      <c r="BF119"/>
      <c r="BG119"/>
      <c r="BH119"/>
      <c r="BI119"/>
      <c r="BJ119"/>
      <c r="BK119"/>
    </row>
    <row r="120" spans="1:63" ht="16.5" x14ac:dyDescent="0.3">
      <c r="A120"/>
      <c r="B120"/>
      <c r="C120"/>
      <c r="D120"/>
      <c r="BD120"/>
      <c r="BE120"/>
      <c r="BF120"/>
      <c r="BG120"/>
      <c r="BH120"/>
      <c r="BI120"/>
      <c r="BJ120"/>
      <c r="BK120"/>
    </row>
    <row r="121" spans="1:63" ht="16.5" x14ac:dyDescent="0.3">
      <c r="A121"/>
      <c r="B121"/>
      <c r="C121"/>
      <c r="D121"/>
      <c r="BD121"/>
      <c r="BE121"/>
      <c r="BF121"/>
      <c r="BG121"/>
      <c r="BH121"/>
      <c r="BI121"/>
      <c r="BJ121"/>
      <c r="BK121"/>
    </row>
    <row r="122" spans="1:63" ht="16.5" x14ac:dyDescent="0.3">
      <c r="A122"/>
      <c r="B122"/>
      <c r="C122"/>
      <c r="D122"/>
      <c r="BD122"/>
      <c r="BE122"/>
      <c r="BF122"/>
      <c r="BG122"/>
      <c r="BH122"/>
      <c r="BI122"/>
      <c r="BJ122"/>
      <c r="BK122"/>
    </row>
    <row r="123" spans="1:63" ht="16.5" x14ac:dyDescent="0.3">
      <c r="A123"/>
      <c r="B123"/>
      <c r="C123"/>
      <c r="D123"/>
      <c r="BD123"/>
      <c r="BE123"/>
      <c r="BF123"/>
      <c r="BG123"/>
      <c r="BH123"/>
      <c r="BI123"/>
      <c r="BJ123"/>
      <c r="BK123"/>
    </row>
    <row r="124" spans="1:63" ht="16.5" x14ac:dyDescent="0.3">
      <c r="A124"/>
      <c r="B124"/>
      <c r="C124"/>
      <c r="D124"/>
      <c r="BD124"/>
      <c r="BE124"/>
      <c r="BF124"/>
      <c r="BG124"/>
      <c r="BH124"/>
      <c r="BI124"/>
      <c r="BJ124"/>
      <c r="BK124"/>
    </row>
    <row r="125" spans="1:63" ht="16.5" x14ac:dyDescent="0.3">
      <c r="A125"/>
      <c r="B125"/>
      <c r="C125"/>
      <c r="D125"/>
      <c r="BD125"/>
      <c r="BE125"/>
      <c r="BF125"/>
      <c r="BG125"/>
      <c r="BH125"/>
      <c r="BI125"/>
      <c r="BJ125"/>
      <c r="BK125"/>
    </row>
    <row r="126" spans="1:63" ht="16.5" x14ac:dyDescent="0.3">
      <c r="A126"/>
      <c r="B126"/>
      <c r="C126"/>
      <c r="D126"/>
      <c r="BD126"/>
      <c r="BE126"/>
      <c r="BF126"/>
      <c r="BG126"/>
      <c r="BH126"/>
      <c r="BI126"/>
      <c r="BJ126"/>
      <c r="BK126"/>
    </row>
    <row r="127" spans="1:63" ht="16.5" x14ac:dyDescent="0.3">
      <c r="A127"/>
      <c r="B127"/>
      <c r="C127"/>
      <c r="D127"/>
      <c r="BD127"/>
      <c r="BE127"/>
      <c r="BF127"/>
      <c r="BG127"/>
      <c r="BH127"/>
      <c r="BI127"/>
      <c r="BJ127"/>
      <c r="BK127"/>
    </row>
    <row r="128" spans="1:63" ht="16.5" x14ac:dyDescent="0.3">
      <c r="A128"/>
      <c r="B128"/>
      <c r="C128"/>
      <c r="D128"/>
      <c r="BD128"/>
      <c r="BE128"/>
      <c r="BF128"/>
      <c r="BG128"/>
      <c r="BH128"/>
      <c r="BI128"/>
      <c r="BJ128"/>
      <c r="BK128"/>
    </row>
    <row r="129" spans="1:63" ht="16.5" x14ac:dyDescent="0.3">
      <c r="A129"/>
      <c r="B129"/>
      <c r="C129"/>
      <c r="D129"/>
      <c r="BD129"/>
      <c r="BE129"/>
      <c r="BF129"/>
      <c r="BG129"/>
      <c r="BH129"/>
      <c r="BI129"/>
      <c r="BJ129"/>
      <c r="BK129"/>
    </row>
    <row r="130" spans="1:63" ht="16.5" x14ac:dyDescent="0.3">
      <c r="A130"/>
      <c r="B130"/>
      <c r="C130"/>
      <c r="D130"/>
      <c r="BD130"/>
      <c r="BE130"/>
      <c r="BF130"/>
      <c r="BG130"/>
      <c r="BH130"/>
      <c r="BI130"/>
      <c r="BJ130"/>
      <c r="BK130"/>
    </row>
    <row r="131" spans="1:63" ht="16.5" x14ac:dyDescent="0.3">
      <c r="A131"/>
      <c r="B131"/>
      <c r="C131"/>
      <c r="D131"/>
      <c r="BD131"/>
      <c r="BE131"/>
      <c r="BF131"/>
      <c r="BG131"/>
      <c r="BH131"/>
      <c r="BI131"/>
      <c r="BJ131"/>
      <c r="BK131"/>
    </row>
    <row r="132" spans="1:63" ht="16.5" x14ac:dyDescent="0.3">
      <c r="A132"/>
      <c r="B132"/>
      <c r="C132"/>
      <c r="D132"/>
      <c r="BD132"/>
      <c r="BE132"/>
      <c r="BF132"/>
      <c r="BG132"/>
      <c r="BH132"/>
      <c r="BI132"/>
      <c r="BJ132"/>
      <c r="BK132"/>
    </row>
    <row r="133" spans="1:63" ht="16.5" x14ac:dyDescent="0.3">
      <c r="A133"/>
      <c r="B133"/>
      <c r="C133"/>
      <c r="D133"/>
      <c r="BD133"/>
      <c r="BE133"/>
      <c r="BF133"/>
      <c r="BG133"/>
      <c r="BH133"/>
      <c r="BI133"/>
      <c r="BJ133"/>
      <c r="BK133"/>
    </row>
    <row r="134" spans="1:63" ht="16.5" x14ac:dyDescent="0.3">
      <c r="A134"/>
      <c r="B134"/>
      <c r="C134"/>
      <c r="D134"/>
      <c r="BD134"/>
      <c r="BE134"/>
      <c r="BF134"/>
      <c r="BG134"/>
      <c r="BH134"/>
      <c r="BI134"/>
      <c r="BJ134"/>
      <c r="BK134"/>
    </row>
    <row r="135" spans="1:63" ht="16.5" x14ac:dyDescent="0.3">
      <c r="A135"/>
      <c r="B135"/>
      <c r="C135"/>
      <c r="D135"/>
      <c r="BD135"/>
      <c r="BE135"/>
      <c r="BF135"/>
      <c r="BG135"/>
      <c r="BH135"/>
      <c r="BI135"/>
      <c r="BJ135"/>
      <c r="BK135"/>
    </row>
    <row r="136" spans="1:63" ht="16.5" x14ac:dyDescent="0.3">
      <c r="A136"/>
      <c r="B136"/>
      <c r="C136"/>
      <c r="D136"/>
      <c r="BD136"/>
      <c r="BE136"/>
      <c r="BF136"/>
      <c r="BG136"/>
      <c r="BH136"/>
      <c r="BI136"/>
      <c r="BJ136"/>
      <c r="BK136"/>
    </row>
    <row r="137" spans="1:63" ht="16.5" x14ac:dyDescent="0.3">
      <c r="A137"/>
      <c r="B137"/>
      <c r="C137"/>
      <c r="D137"/>
      <c r="BD137"/>
      <c r="BE137"/>
      <c r="BF137"/>
      <c r="BG137"/>
      <c r="BH137"/>
      <c r="BI137"/>
      <c r="BJ137"/>
      <c r="BK137"/>
    </row>
    <row r="138" spans="1:63" ht="16.5" x14ac:dyDescent="0.3">
      <c r="A138"/>
      <c r="B138"/>
      <c r="C138"/>
      <c r="D138"/>
      <c r="BD138"/>
      <c r="BE138"/>
      <c r="BF138"/>
      <c r="BG138"/>
      <c r="BH138"/>
      <c r="BI138"/>
      <c r="BJ138"/>
      <c r="BK138"/>
    </row>
    <row r="139" spans="1:63" ht="16.5" x14ac:dyDescent="0.3">
      <c r="A139"/>
      <c r="B139"/>
      <c r="C139"/>
      <c r="D139"/>
      <c r="BD139"/>
      <c r="BE139"/>
      <c r="BF139"/>
      <c r="BG139"/>
      <c r="BH139"/>
      <c r="BI139"/>
      <c r="BJ139"/>
      <c r="BK139"/>
    </row>
    <row r="140" spans="1:63" ht="16.5" x14ac:dyDescent="0.3">
      <c r="A140"/>
      <c r="B140"/>
      <c r="C140"/>
      <c r="D140"/>
      <c r="BD140"/>
      <c r="BE140"/>
      <c r="BF140"/>
      <c r="BG140"/>
      <c r="BH140"/>
      <c r="BI140"/>
      <c r="BJ140"/>
      <c r="BK140"/>
    </row>
    <row r="141" spans="1:63" ht="16.5" x14ac:dyDescent="0.3">
      <c r="A141"/>
      <c r="B141"/>
      <c r="C141"/>
      <c r="D141"/>
      <c r="BD141"/>
      <c r="BE141"/>
      <c r="BF141"/>
      <c r="BG141"/>
      <c r="BH141"/>
      <c r="BI141"/>
      <c r="BJ141"/>
      <c r="BK141"/>
    </row>
    <row r="142" spans="1:63" ht="16.5" x14ac:dyDescent="0.3">
      <c r="A142"/>
      <c r="B142"/>
      <c r="C142"/>
      <c r="D142"/>
      <c r="BD142"/>
      <c r="BE142"/>
      <c r="BF142"/>
      <c r="BG142"/>
      <c r="BH142"/>
      <c r="BI142"/>
      <c r="BJ142"/>
      <c r="BK142"/>
    </row>
    <row r="143" spans="1:63" ht="16.5" x14ac:dyDescent="0.3">
      <c r="A143"/>
      <c r="B143"/>
      <c r="C143"/>
      <c r="D143"/>
      <c r="BD143"/>
      <c r="BE143"/>
      <c r="BF143"/>
      <c r="BG143"/>
      <c r="BH143"/>
      <c r="BI143"/>
      <c r="BJ143"/>
      <c r="BK143"/>
    </row>
    <row r="144" spans="1:63" ht="16.5" x14ac:dyDescent="0.3">
      <c r="A144"/>
      <c r="B144"/>
      <c r="C144"/>
      <c r="D144"/>
      <c r="BD144"/>
      <c r="BE144"/>
      <c r="BF144"/>
      <c r="BG144"/>
      <c r="BH144"/>
      <c r="BI144"/>
      <c r="BJ144"/>
      <c r="BK144"/>
    </row>
    <row r="145" spans="1:63" ht="16.5" x14ac:dyDescent="0.3">
      <c r="A145"/>
      <c r="B145"/>
      <c r="C145"/>
      <c r="D145"/>
      <c r="BD145"/>
      <c r="BE145"/>
      <c r="BF145"/>
      <c r="BG145"/>
      <c r="BH145"/>
      <c r="BI145"/>
      <c r="BJ145"/>
      <c r="BK145"/>
    </row>
    <row r="146" spans="1:63" ht="16.5" x14ac:dyDescent="0.3">
      <c r="A146"/>
      <c r="B146"/>
      <c r="C146"/>
      <c r="D146"/>
      <c r="BD146"/>
      <c r="BE146"/>
      <c r="BF146"/>
      <c r="BG146"/>
      <c r="BH146"/>
      <c r="BI146"/>
      <c r="BJ146"/>
      <c r="BK146"/>
    </row>
    <row r="147" spans="1:63" ht="16.5" x14ac:dyDescent="0.3">
      <c r="BD147"/>
      <c r="BE147"/>
      <c r="BF147"/>
      <c r="BG147"/>
      <c r="BH147"/>
      <c r="BI147"/>
      <c r="BJ147"/>
      <c r="BK147"/>
    </row>
    <row r="148" spans="1:63" ht="16.5" x14ac:dyDescent="0.3">
      <c r="BD148"/>
      <c r="BE148"/>
      <c r="BF148"/>
      <c r="BG148"/>
      <c r="BH148"/>
      <c r="BI148"/>
      <c r="BJ148"/>
      <c r="BK148"/>
    </row>
    <row r="149" spans="1:63" ht="16.5" x14ac:dyDescent="0.3">
      <c r="BD149"/>
      <c r="BE149"/>
      <c r="BF149"/>
      <c r="BG149"/>
      <c r="BH149"/>
      <c r="BI149"/>
      <c r="BJ149"/>
      <c r="BK149"/>
    </row>
    <row r="150" spans="1:63" ht="16.5" x14ac:dyDescent="0.3">
      <c r="BD150"/>
      <c r="BE150"/>
      <c r="BF150"/>
      <c r="BG150"/>
      <c r="BH150"/>
      <c r="BI150"/>
      <c r="BJ150"/>
      <c r="BK150"/>
    </row>
    <row r="151" spans="1:63" ht="16.5" x14ac:dyDescent="0.3">
      <c r="BD151"/>
      <c r="BE151"/>
      <c r="BF151"/>
      <c r="BG151"/>
      <c r="BH151"/>
      <c r="BI151"/>
      <c r="BJ151"/>
      <c r="BK151"/>
    </row>
    <row r="152" spans="1:63" ht="16.5" x14ac:dyDescent="0.3">
      <c r="BD152"/>
      <c r="BE152"/>
      <c r="BF152"/>
      <c r="BG152"/>
      <c r="BH152"/>
      <c r="BI152"/>
      <c r="BJ152"/>
      <c r="BK152"/>
    </row>
    <row r="153" spans="1:63" ht="16.5" x14ac:dyDescent="0.3">
      <c r="BD153"/>
      <c r="BE153"/>
      <c r="BF153"/>
      <c r="BG153"/>
      <c r="BH153"/>
      <c r="BI153"/>
      <c r="BJ153"/>
      <c r="BK153"/>
    </row>
    <row r="154" spans="1:63" ht="16.5" x14ac:dyDescent="0.3">
      <c r="BD154"/>
      <c r="BE154"/>
      <c r="BF154"/>
      <c r="BG154"/>
      <c r="BH154"/>
      <c r="BI154"/>
      <c r="BJ154"/>
      <c r="BK154"/>
    </row>
    <row r="155" spans="1:63" ht="16.5" x14ac:dyDescent="0.3">
      <c r="BD155"/>
      <c r="BE155"/>
      <c r="BF155"/>
      <c r="BG155"/>
      <c r="BH155"/>
      <c r="BI155"/>
      <c r="BJ155"/>
      <c r="BK155"/>
    </row>
    <row r="156" spans="1:63" ht="16.5" x14ac:dyDescent="0.3">
      <c r="BD156"/>
      <c r="BE156"/>
      <c r="BF156"/>
      <c r="BG156"/>
      <c r="BH156"/>
      <c r="BI156"/>
      <c r="BJ156"/>
      <c r="BK156"/>
    </row>
    <row r="157" spans="1:63" ht="16.5" x14ac:dyDescent="0.3">
      <c r="BD157"/>
      <c r="BE157"/>
      <c r="BF157"/>
      <c r="BG157"/>
      <c r="BH157"/>
      <c r="BI157"/>
      <c r="BJ157"/>
      <c r="BK157"/>
    </row>
    <row r="158" spans="1:63" ht="16.5" x14ac:dyDescent="0.3">
      <c r="BD158"/>
      <c r="BE158"/>
      <c r="BF158"/>
      <c r="BG158"/>
      <c r="BH158"/>
      <c r="BI158"/>
      <c r="BJ158"/>
      <c r="BK158"/>
    </row>
    <row r="159" spans="1:63" ht="16.5" x14ac:dyDescent="0.3">
      <c r="BD159"/>
      <c r="BE159"/>
      <c r="BF159"/>
      <c r="BG159"/>
      <c r="BH159"/>
      <c r="BI159"/>
      <c r="BJ159"/>
      <c r="BK159"/>
    </row>
    <row r="160" spans="1:63" ht="16.5" x14ac:dyDescent="0.3">
      <c r="BD160"/>
      <c r="BE160"/>
      <c r="BF160"/>
      <c r="BG160"/>
      <c r="BH160"/>
      <c r="BI160"/>
      <c r="BJ160"/>
      <c r="BK160"/>
    </row>
    <row r="161" spans="56:63" ht="16.5" x14ac:dyDescent="0.3">
      <c r="BD161"/>
      <c r="BE161"/>
      <c r="BF161"/>
      <c r="BG161"/>
      <c r="BH161"/>
      <c r="BI161"/>
      <c r="BJ161"/>
      <c r="BK161"/>
    </row>
    <row r="162" spans="56:63" ht="16.5" x14ac:dyDescent="0.3">
      <c r="BD162"/>
      <c r="BE162"/>
      <c r="BF162"/>
      <c r="BG162"/>
      <c r="BH162"/>
      <c r="BI162"/>
      <c r="BJ162"/>
      <c r="BK162"/>
    </row>
    <row r="163" spans="56:63" ht="16.5" x14ac:dyDescent="0.3">
      <c r="BD163"/>
      <c r="BE163"/>
      <c r="BF163"/>
      <c r="BG163"/>
      <c r="BH163"/>
      <c r="BI163"/>
      <c r="BJ163"/>
      <c r="BK163"/>
    </row>
    <row r="164" spans="56:63" ht="16.5" x14ac:dyDescent="0.3">
      <c r="BD164"/>
      <c r="BE164"/>
      <c r="BF164"/>
      <c r="BG164"/>
      <c r="BH164"/>
      <c r="BI164"/>
      <c r="BJ164"/>
      <c r="BK164"/>
    </row>
    <row r="165" spans="56:63" ht="16.5" x14ac:dyDescent="0.3">
      <c r="BD165"/>
      <c r="BE165"/>
      <c r="BF165"/>
      <c r="BG165"/>
      <c r="BH165"/>
      <c r="BI165"/>
      <c r="BJ165"/>
      <c r="BK165"/>
    </row>
    <row r="166" spans="56:63" ht="16.5" x14ac:dyDescent="0.3">
      <c r="BD166"/>
      <c r="BE166"/>
      <c r="BF166"/>
      <c r="BG166"/>
      <c r="BH166"/>
      <c r="BI166"/>
      <c r="BJ166"/>
      <c r="BK166"/>
    </row>
    <row r="167" spans="56:63" ht="16.5" x14ac:dyDescent="0.3">
      <c r="BD167"/>
      <c r="BE167"/>
      <c r="BF167"/>
      <c r="BG167"/>
      <c r="BH167"/>
      <c r="BI167"/>
      <c r="BJ167"/>
      <c r="BK167"/>
    </row>
    <row r="168" spans="56:63" ht="16.5" x14ac:dyDescent="0.3">
      <c r="BD168"/>
      <c r="BE168"/>
      <c r="BF168"/>
      <c r="BG168"/>
      <c r="BH168"/>
      <c r="BI168"/>
      <c r="BJ168"/>
      <c r="BK168"/>
    </row>
    <row r="169" spans="56:63" ht="16.5" x14ac:dyDescent="0.3">
      <c r="BD169"/>
      <c r="BE169"/>
      <c r="BF169"/>
      <c r="BG169"/>
      <c r="BH169"/>
      <c r="BI169"/>
      <c r="BJ169"/>
      <c r="BK169"/>
    </row>
    <row r="170" spans="56:63" ht="16.5" x14ac:dyDescent="0.3">
      <c r="BD170"/>
      <c r="BE170"/>
      <c r="BF170"/>
      <c r="BG170"/>
      <c r="BH170"/>
      <c r="BI170"/>
      <c r="BJ170"/>
      <c r="BK170"/>
    </row>
    <row r="171" spans="56:63" ht="16.5" x14ac:dyDescent="0.3">
      <c r="BD171"/>
      <c r="BE171"/>
      <c r="BF171"/>
      <c r="BG171"/>
      <c r="BH171"/>
      <c r="BI171"/>
      <c r="BJ171"/>
      <c r="BK171"/>
    </row>
    <row r="172" spans="56:63" ht="16.5" x14ac:dyDescent="0.3">
      <c r="BD172"/>
      <c r="BE172"/>
      <c r="BF172"/>
      <c r="BG172"/>
      <c r="BH172"/>
      <c r="BI172"/>
      <c r="BJ172"/>
      <c r="BK172"/>
    </row>
    <row r="173" spans="56:63" ht="16.5" x14ac:dyDescent="0.3">
      <c r="BD173"/>
      <c r="BE173"/>
      <c r="BF173"/>
      <c r="BG173"/>
      <c r="BH173"/>
      <c r="BI173"/>
      <c r="BJ173"/>
      <c r="BK173"/>
    </row>
    <row r="174" spans="56:63" ht="16.5" x14ac:dyDescent="0.3">
      <c r="BD174"/>
      <c r="BE174"/>
      <c r="BF174"/>
      <c r="BG174"/>
      <c r="BH174"/>
      <c r="BI174"/>
      <c r="BJ174"/>
      <c r="BK174"/>
    </row>
    <row r="175" spans="56:63" ht="16.5" x14ac:dyDescent="0.3">
      <c r="BD175"/>
      <c r="BE175"/>
      <c r="BF175"/>
      <c r="BG175"/>
      <c r="BH175"/>
      <c r="BI175"/>
      <c r="BJ175"/>
      <c r="BK175"/>
    </row>
    <row r="176" spans="56:63" ht="16.5" x14ac:dyDescent="0.3">
      <c r="BD176"/>
      <c r="BE176"/>
      <c r="BF176"/>
      <c r="BG176"/>
      <c r="BH176"/>
      <c r="BI176"/>
      <c r="BJ176"/>
      <c r="BK176"/>
    </row>
    <row r="177" spans="56:63" ht="16.5" x14ac:dyDescent="0.3">
      <c r="BD177"/>
      <c r="BE177"/>
      <c r="BF177"/>
      <c r="BG177"/>
      <c r="BH177"/>
      <c r="BI177"/>
      <c r="BJ177"/>
      <c r="BK177"/>
    </row>
    <row r="178" spans="56:63" ht="16.5" x14ac:dyDescent="0.3">
      <c r="BD178"/>
      <c r="BE178"/>
      <c r="BF178"/>
      <c r="BG178"/>
      <c r="BH178"/>
      <c r="BI178"/>
      <c r="BJ178"/>
      <c r="BK178"/>
    </row>
    <row r="179" spans="56:63" ht="16.5" x14ac:dyDescent="0.3">
      <c r="BD179"/>
      <c r="BE179"/>
      <c r="BF179"/>
      <c r="BG179"/>
      <c r="BH179"/>
      <c r="BI179"/>
      <c r="BJ179"/>
      <c r="BK179"/>
    </row>
    <row r="180" spans="56:63" ht="16.5" x14ac:dyDescent="0.3">
      <c r="BD180"/>
      <c r="BE180"/>
      <c r="BF180"/>
      <c r="BG180"/>
      <c r="BH180"/>
      <c r="BI180"/>
      <c r="BJ180"/>
      <c r="BK180"/>
    </row>
    <row r="181" spans="56:63" ht="16.5" x14ac:dyDescent="0.3">
      <c r="BD181"/>
      <c r="BE181"/>
      <c r="BF181"/>
      <c r="BG181"/>
      <c r="BH181"/>
      <c r="BI181"/>
      <c r="BJ181"/>
      <c r="BK181"/>
    </row>
    <row r="182" spans="56:63" ht="16.5" x14ac:dyDescent="0.3">
      <c r="BD182"/>
      <c r="BE182"/>
      <c r="BF182"/>
      <c r="BG182"/>
      <c r="BH182"/>
      <c r="BI182"/>
      <c r="BJ182"/>
      <c r="BK182"/>
    </row>
    <row r="183" spans="56:63" ht="16.5" x14ac:dyDescent="0.3">
      <c r="BD183"/>
      <c r="BE183"/>
      <c r="BF183"/>
      <c r="BG183"/>
      <c r="BH183"/>
      <c r="BI183"/>
      <c r="BJ183"/>
      <c r="BK183"/>
    </row>
    <row r="184" spans="56:63" ht="16.5" x14ac:dyDescent="0.3">
      <c r="BD184"/>
      <c r="BE184"/>
      <c r="BF184"/>
      <c r="BG184"/>
      <c r="BH184"/>
      <c r="BI184"/>
      <c r="BJ184"/>
      <c r="BK184"/>
    </row>
    <row r="185" spans="56:63" ht="16.5" x14ac:dyDescent="0.3">
      <c r="BD185"/>
      <c r="BE185"/>
      <c r="BF185"/>
      <c r="BG185"/>
      <c r="BH185"/>
      <c r="BI185"/>
      <c r="BJ185"/>
      <c r="BK185"/>
    </row>
    <row r="186" spans="56:63" ht="16.5" x14ac:dyDescent="0.3">
      <c r="BD186"/>
      <c r="BE186"/>
      <c r="BF186"/>
      <c r="BG186"/>
      <c r="BH186"/>
      <c r="BI186"/>
      <c r="BJ186"/>
      <c r="BK186"/>
    </row>
    <row r="187" spans="56:63" ht="16.5" x14ac:dyDescent="0.3">
      <c r="BD187"/>
      <c r="BE187"/>
      <c r="BF187"/>
      <c r="BG187"/>
      <c r="BH187"/>
      <c r="BI187"/>
      <c r="BJ187"/>
      <c r="BK187"/>
    </row>
    <row r="188" spans="56:63" ht="16.5" x14ac:dyDescent="0.3">
      <c r="BD188"/>
      <c r="BE188"/>
      <c r="BF188"/>
      <c r="BG188"/>
      <c r="BH188"/>
      <c r="BI188"/>
      <c r="BJ188"/>
      <c r="BK188"/>
    </row>
    <row r="189" spans="56:63" ht="16.5" x14ac:dyDescent="0.3">
      <c r="BD189"/>
      <c r="BE189"/>
      <c r="BF189"/>
      <c r="BG189"/>
      <c r="BH189"/>
      <c r="BI189"/>
      <c r="BJ189"/>
      <c r="BK189"/>
    </row>
    <row r="190" spans="56:63" ht="16.5" x14ac:dyDescent="0.3">
      <c r="BD190"/>
      <c r="BE190"/>
      <c r="BF190"/>
      <c r="BG190"/>
      <c r="BH190"/>
      <c r="BI190"/>
      <c r="BJ190"/>
      <c r="BK190"/>
    </row>
    <row r="191" spans="56:63" ht="16.5" x14ac:dyDescent="0.3">
      <c r="BD191"/>
      <c r="BE191"/>
      <c r="BF191"/>
      <c r="BG191"/>
      <c r="BH191"/>
      <c r="BI191"/>
      <c r="BJ191"/>
      <c r="BK191"/>
    </row>
    <row r="192" spans="56:63" ht="16.5" x14ac:dyDescent="0.3">
      <c r="BD192"/>
      <c r="BE192"/>
      <c r="BF192"/>
      <c r="BG192"/>
      <c r="BH192"/>
      <c r="BI192"/>
      <c r="BJ192"/>
      <c r="BK192"/>
    </row>
    <row r="193" spans="56:63" ht="16.5" x14ac:dyDescent="0.3">
      <c r="BD193"/>
      <c r="BE193"/>
      <c r="BF193"/>
      <c r="BG193"/>
      <c r="BH193"/>
      <c r="BI193"/>
      <c r="BJ193"/>
      <c r="BK193"/>
    </row>
    <row r="194" spans="56:63" ht="16.5" x14ac:dyDescent="0.3">
      <c r="BD194"/>
      <c r="BE194"/>
      <c r="BF194"/>
      <c r="BG194"/>
      <c r="BH194"/>
      <c r="BI194"/>
      <c r="BJ194"/>
      <c r="BK194"/>
    </row>
    <row r="195" spans="56:63" ht="16.5" x14ac:dyDescent="0.3">
      <c r="BD195"/>
      <c r="BE195"/>
      <c r="BF195"/>
      <c r="BG195"/>
      <c r="BH195"/>
      <c r="BI195"/>
      <c r="BJ195"/>
      <c r="BK195"/>
    </row>
    <row r="196" spans="56:63" ht="16.5" x14ac:dyDescent="0.3">
      <c r="BD196"/>
      <c r="BE196"/>
      <c r="BF196"/>
      <c r="BG196"/>
      <c r="BH196"/>
      <c r="BI196"/>
      <c r="BJ196"/>
      <c r="BK196"/>
    </row>
    <row r="197" spans="56:63" ht="16.5" x14ac:dyDescent="0.3">
      <c r="BD197"/>
      <c r="BE197"/>
      <c r="BF197"/>
      <c r="BG197"/>
      <c r="BH197"/>
      <c r="BI197"/>
      <c r="BJ197"/>
      <c r="BK197"/>
    </row>
    <row r="198" spans="56:63" ht="16.5" x14ac:dyDescent="0.3">
      <c r="BD198"/>
      <c r="BE198"/>
      <c r="BF198"/>
      <c r="BG198"/>
      <c r="BH198"/>
      <c r="BI198"/>
      <c r="BJ198"/>
      <c r="BK198"/>
    </row>
    <row r="199" spans="56:63" ht="16.5" x14ac:dyDescent="0.3">
      <c r="BD199"/>
      <c r="BE199"/>
      <c r="BF199"/>
      <c r="BG199"/>
      <c r="BH199"/>
      <c r="BI199"/>
      <c r="BJ199"/>
      <c r="BK199"/>
    </row>
    <row r="200" spans="56:63" ht="16.5" x14ac:dyDescent="0.3">
      <c r="BD200"/>
      <c r="BE200"/>
      <c r="BF200"/>
      <c r="BG200"/>
      <c r="BH200"/>
      <c r="BI200"/>
      <c r="BJ200"/>
      <c r="BK200"/>
    </row>
    <row r="201" spans="56:63" ht="16.5" x14ac:dyDescent="0.3">
      <c r="BD201"/>
      <c r="BE201"/>
      <c r="BF201"/>
      <c r="BG201"/>
      <c r="BH201"/>
      <c r="BI201"/>
      <c r="BJ201"/>
      <c r="BK201"/>
    </row>
    <row r="202" spans="56:63" ht="16.5" x14ac:dyDescent="0.3">
      <c r="BD202"/>
      <c r="BE202"/>
      <c r="BF202"/>
      <c r="BG202"/>
      <c r="BH202"/>
      <c r="BI202"/>
      <c r="BJ202"/>
      <c r="BK202"/>
    </row>
    <row r="203" spans="56:63" ht="16.5" x14ac:dyDescent="0.3">
      <c r="BD203"/>
      <c r="BE203"/>
      <c r="BF203"/>
      <c r="BG203"/>
      <c r="BH203"/>
      <c r="BI203"/>
      <c r="BJ203"/>
      <c r="BK203"/>
    </row>
    <row r="204" spans="56:63" ht="16.5" x14ac:dyDescent="0.3">
      <c r="BD204"/>
      <c r="BE204"/>
      <c r="BF204"/>
      <c r="BG204"/>
      <c r="BH204"/>
      <c r="BI204"/>
      <c r="BJ204"/>
      <c r="BK204"/>
    </row>
    <row r="205" spans="56:63" ht="16.5" x14ac:dyDescent="0.3">
      <c r="BD205"/>
      <c r="BE205"/>
      <c r="BF205"/>
      <c r="BG205"/>
      <c r="BH205"/>
      <c r="BI205"/>
      <c r="BJ205"/>
      <c r="BK205"/>
    </row>
    <row r="206" spans="56:63" ht="16.5" x14ac:dyDescent="0.3">
      <c r="BD206"/>
      <c r="BE206"/>
      <c r="BF206"/>
      <c r="BG206"/>
      <c r="BH206"/>
      <c r="BI206"/>
      <c r="BJ206"/>
      <c r="BK206"/>
    </row>
    <row r="207" spans="56:63" ht="16.5" x14ac:dyDescent="0.3">
      <c r="BD207"/>
      <c r="BE207"/>
      <c r="BF207"/>
      <c r="BG207"/>
      <c r="BH207"/>
      <c r="BI207"/>
      <c r="BJ207"/>
      <c r="BK207"/>
    </row>
    <row r="208" spans="56:63" ht="16.5" x14ac:dyDescent="0.3">
      <c r="BD208"/>
      <c r="BE208"/>
      <c r="BF208"/>
      <c r="BG208"/>
      <c r="BH208"/>
      <c r="BI208"/>
      <c r="BJ208"/>
      <c r="BK208"/>
    </row>
    <row r="209" spans="56:63" ht="16.5" x14ac:dyDescent="0.3">
      <c r="BD209"/>
      <c r="BE209"/>
      <c r="BF209"/>
      <c r="BG209"/>
      <c r="BH209"/>
      <c r="BI209"/>
      <c r="BJ209"/>
      <c r="BK209"/>
    </row>
    <row r="210" spans="56:63" ht="16.5" x14ac:dyDescent="0.3">
      <c r="BD210"/>
      <c r="BE210"/>
      <c r="BF210"/>
      <c r="BG210"/>
      <c r="BH210"/>
      <c r="BI210"/>
      <c r="BJ210"/>
      <c r="BK210"/>
    </row>
    <row r="211" spans="56:63" ht="16.5" x14ac:dyDescent="0.3">
      <c r="BD211"/>
      <c r="BE211"/>
      <c r="BF211"/>
      <c r="BG211"/>
      <c r="BH211"/>
      <c r="BI211"/>
      <c r="BJ211"/>
      <c r="BK211"/>
    </row>
    <row r="212" spans="56:63" ht="16.5" x14ac:dyDescent="0.3">
      <c r="BD212"/>
      <c r="BE212"/>
      <c r="BF212"/>
      <c r="BG212"/>
      <c r="BH212"/>
      <c r="BI212"/>
      <c r="BJ212"/>
      <c r="BK212"/>
    </row>
    <row r="213" spans="56:63" ht="16.5" x14ac:dyDescent="0.3">
      <c r="BD213"/>
      <c r="BE213"/>
      <c r="BF213"/>
      <c r="BG213"/>
      <c r="BH213"/>
      <c r="BI213"/>
      <c r="BJ213"/>
      <c r="BK213"/>
    </row>
    <row r="214" spans="56:63" ht="16.5" x14ac:dyDescent="0.3">
      <c r="BD214"/>
      <c r="BE214"/>
      <c r="BF214"/>
      <c r="BG214"/>
      <c r="BH214"/>
      <c r="BI214"/>
      <c r="BJ214"/>
      <c r="BK214"/>
    </row>
    <row r="215" spans="56:63" ht="16.5" x14ac:dyDescent="0.3">
      <c r="BD215"/>
      <c r="BE215"/>
      <c r="BF215"/>
      <c r="BG215"/>
      <c r="BH215"/>
      <c r="BI215"/>
      <c r="BJ215"/>
      <c r="BK215"/>
    </row>
    <row r="216" spans="56:63" ht="16.5" x14ac:dyDescent="0.3">
      <c r="BD216"/>
      <c r="BE216"/>
      <c r="BF216"/>
      <c r="BG216"/>
      <c r="BH216"/>
      <c r="BI216"/>
      <c r="BJ216"/>
      <c r="BK216"/>
    </row>
    <row r="217" spans="56:63" ht="16.5" x14ac:dyDescent="0.3">
      <c r="BD217"/>
      <c r="BE217"/>
      <c r="BF217"/>
      <c r="BG217"/>
      <c r="BH217"/>
      <c r="BI217"/>
      <c r="BJ217"/>
      <c r="BK217"/>
    </row>
    <row r="218" spans="56:63" ht="16.5" x14ac:dyDescent="0.3">
      <c r="BD218"/>
      <c r="BE218"/>
      <c r="BF218"/>
      <c r="BG218"/>
      <c r="BH218"/>
      <c r="BI218"/>
      <c r="BJ218"/>
      <c r="BK218"/>
    </row>
    <row r="219" spans="56:63" ht="16.5" x14ac:dyDescent="0.3">
      <c r="BD219"/>
      <c r="BE219"/>
      <c r="BF219"/>
      <c r="BG219"/>
      <c r="BH219"/>
      <c r="BI219"/>
      <c r="BJ219"/>
      <c r="BK219"/>
    </row>
    <row r="220" spans="56:63" ht="16.5" x14ac:dyDescent="0.3">
      <c r="BD220"/>
      <c r="BE220"/>
      <c r="BF220"/>
      <c r="BG220"/>
      <c r="BH220"/>
      <c r="BI220"/>
      <c r="BJ220"/>
      <c r="BK220"/>
    </row>
    <row r="221" spans="56:63" ht="16.5" x14ac:dyDescent="0.3">
      <c r="BD221"/>
      <c r="BE221"/>
      <c r="BF221"/>
      <c r="BG221"/>
      <c r="BH221"/>
      <c r="BI221"/>
      <c r="BJ221"/>
      <c r="BK221"/>
    </row>
    <row r="222" spans="56:63" ht="16.5" x14ac:dyDescent="0.3">
      <c r="BD222"/>
      <c r="BE222"/>
      <c r="BF222"/>
      <c r="BG222"/>
      <c r="BH222"/>
      <c r="BI222"/>
      <c r="BJ222"/>
      <c r="BK222"/>
    </row>
    <row r="223" spans="56:63" ht="16.5" x14ac:dyDescent="0.3">
      <c r="BD223"/>
      <c r="BE223"/>
      <c r="BF223"/>
      <c r="BG223"/>
      <c r="BH223"/>
      <c r="BI223"/>
      <c r="BJ223"/>
      <c r="BK223"/>
    </row>
    <row r="224" spans="56:63" ht="16.5" x14ac:dyDescent="0.3">
      <c r="BD224"/>
      <c r="BE224"/>
      <c r="BF224"/>
      <c r="BG224"/>
      <c r="BH224"/>
      <c r="BI224"/>
      <c r="BJ224"/>
      <c r="BK224"/>
    </row>
    <row r="225" spans="56:63" ht="16.5" x14ac:dyDescent="0.3">
      <c r="BD225"/>
      <c r="BE225"/>
      <c r="BF225"/>
      <c r="BG225"/>
      <c r="BH225"/>
      <c r="BI225"/>
      <c r="BJ225"/>
      <c r="BK225"/>
    </row>
    <row r="226" spans="56:63" ht="16.5" x14ac:dyDescent="0.3">
      <c r="BD226"/>
      <c r="BE226"/>
      <c r="BF226"/>
      <c r="BG226"/>
      <c r="BH226"/>
      <c r="BI226"/>
      <c r="BJ226"/>
      <c r="BK226"/>
    </row>
    <row r="227" spans="56:63" ht="16.5" x14ac:dyDescent="0.3">
      <c r="BD227"/>
      <c r="BE227"/>
      <c r="BF227"/>
      <c r="BG227"/>
      <c r="BH227"/>
      <c r="BI227"/>
      <c r="BJ227"/>
      <c r="BK227"/>
    </row>
    <row r="228" spans="56:63" ht="16.5" x14ac:dyDescent="0.3">
      <c r="BD228"/>
      <c r="BE228"/>
      <c r="BF228"/>
      <c r="BG228"/>
      <c r="BH228"/>
      <c r="BI228"/>
      <c r="BJ228"/>
      <c r="BK228"/>
    </row>
    <row r="229" spans="56:63" ht="16.5" x14ac:dyDescent="0.3">
      <c r="BD229"/>
      <c r="BE229"/>
      <c r="BF229"/>
      <c r="BG229"/>
      <c r="BH229"/>
      <c r="BI229"/>
      <c r="BJ229"/>
      <c r="BK229"/>
    </row>
    <row r="230" spans="56:63" ht="16.5" x14ac:dyDescent="0.3">
      <c r="BD230"/>
      <c r="BE230"/>
      <c r="BF230"/>
      <c r="BG230"/>
      <c r="BH230"/>
      <c r="BI230"/>
      <c r="BJ230"/>
      <c r="BK230"/>
    </row>
    <row r="231" spans="56:63" ht="16.5" x14ac:dyDescent="0.3">
      <c r="BD231"/>
      <c r="BE231"/>
      <c r="BF231"/>
      <c r="BG231"/>
      <c r="BH231"/>
      <c r="BI231"/>
      <c r="BJ231"/>
      <c r="BK231"/>
    </row>
    <row r="232" spans="56:63" ht="16.5" x14ac:dyDescent="0.3">
      <c r="BD232"/>
      <c r="BE232"/>
      <c r="BF232"/>
      <c r="BG232"/>
      <c r="BH232"/>
      <c r="BI232"/>
      <c r="BJ232"/>
      <c r="BK232"/>
    </row>
    <row r="233" spans="56:63" ht="16.5" x14ac:dyDescent="0.3">
      <c r="BD233"/>
      <c r="BE233"/>
      <c r="BF233"/>
      <c r="BG233"/>
      <c r="BH233"/>
      <c r="BI233"/>
      <c r="BJ233"/>
      <c r="BK233"/>
    </row>
    <row r="234" spans="56:63" ht="16.5" x14ac:dyDescent="0.3">
      <c r="BD234"/>
      <c r="BE234"/>
      <c r="BF234"/>
      <c r="BG234"/>
      <c r="BH234"/>
      <c r="BI234"/>
      <c r="BJ234"/>
      <c r="BK234"/>
    </row>
    <row r="235" spans="56:63" ht="16.5" x14ac:dyDescent="0.3">
      <c r="BD235"/>
      <c r="BE235"/>
      <c r="BF235"/>
      <c r="BG235"/>
      <c r="BH235"/>
      <c r="BI235"/>
      <c r="BJ235"/>
      <c r="BK235"/>
    </row>
    <row r="236" spans="56:63" ht="16.5" x14ac:dyDescent="0.3">
      <c r="BD236"/>
      <c r="BE236"/>
      <c r="BF236"/>
      <c r="BG236"/>
      <c r="BH236"/>
      <c r="BI236"/>
      <c r="BJ236"/>
      <c r="BK236"/>
    </row>
    <row r="237" spans="56:63" ht="16.5" x14ac:dyDescent="0.3">
      <c r="BD237"/>
      <c r="BE237"/>
      <c r="BF237"/>
      <c r="BG237"/>
      <c r="BH237"/>
      <c r="BI237"/>
      <c r="BJ237"/>
      <c r="BK237"/>
    </row>
    <row r="238" spans="56:63" ht="16.5" x14ac:dyDescent="0.3">
      <c r="BD238"/>
      <c r="BE238"/>
      <c r="BF238"/>
      <c r="BG238"/>
      <c r="BH238"/>
      <c r="BI238"/>
      <c r="BJ238"/>
      <c r="BK238"/>
    </row>
    <row r="239" spans="56:63" ht="16.5" x14ac:dyDescent="0.3">
      <c r="BD239"/>
      <c r="BE239"/>
      <c r="BF239"/>
      <c r="BG239"/>
      <c r="BH239"/>
      <c r="BI239"/>
      <c r="BJ239"/>
      <c r="BK239"/>
    </row>
    <row r="240" spans="56:63" ht="16.5" x14ac:dyDescent="0.3">
      <c r="BD240"/>
      <c r="BE240"/>
      <c r="BF240"/>
      <c r="BG240"/>
      <c r="BH240"/>
      <c r="BI240"/>
      <c r="BJ240"/>
      <c r="BK240"/>
    </row>
    <row r="241" spans="56:63" ht="16.5" x14ac:dyDescent="0.3">
      <c r="BD241"/>
      <c r="BE241"/>
      <c r="BF241"/>
      <c r="BG241"/>
      <c r="BH241"/>
      <c r="BI241"/>
      <c r="BJ241"/>
      <c r="BK241"/>
    </row>
    <row r="242" spans="56:63" ht="16.5" x14ac:dyDescent="0.3">
      <c r="BD242"/>
      <c r="BE242"/>
      <c r="BF242"/>
      <c r="BG242"/>
      <c r="BH242"/>
      <c r="BI242"/>
      <c r="BJ242"/>
      <c r="BK242"/>
    </row>
    <row r="243" spans="56:63" ht="16.5" x14ac:dyDescent="0.3">
      <c r="BD243"/>
      <c r="BE243"/>
      <c r="BF243"/>
      <c r="BG243"/>
      <c r="BH243"/>
      <c r="BI243"/>
      <c r="BJ243"/>
      <c r="BK243"/>
    </row>
    <row r="244" spans="56:63" ht="16.5" x14ac:dyDescent="0.3">
      <c r="BD244"/>
      <c r="BE244"/>
      <c r="BF244"/>
      <c r="BG244"/>
      <c r="BH244"/>
      <c r="BI244"/>
      <c r="BJ244"/>
      <c r="BK244"/>
    </row>
    <row r="245" spans="56:63" ht="16.5" x14ac:dyDescent="0.3">
      <c r="BD245"/>
      <c r="BE245"/>
      <c r="BF245"/>
      <c r="BG245"/>
      <c r="BH245"/>
      <c r="BI245"/>
      <c r="BJ245"/>
      <c r="BK245"/>
    </row>
    <row r="246" spans="56:63" ht="16.5" x14ac:dyDescent="0.3">
      <c r="BD246"/>
      <c r="BE246"/>
      <c r="BF246"/>
      <c r="BG246"/>
      <c r="BH246"/>
      <c r="BI246"/>
      <c r="BJ246"/>
      <c r="BK246"/>
    </row>
    <row r="247" spans="56:63" ht="16.5" x14ac:dyDescent="0.3">
      <c r="BD247"/>
      <c r="BE247"/>
      <c r="BF247"/>
      <c r="BG247"/>
      <c r="BH247"/>
      <c r="BI247"/>
      <c r="BJ247"/>
      <c r="BK247"/>
    </row>
    <row r="248" spans="56:63" ht="16.5" x14ac:dyDescent="0.3">
      <c r="BD248"/>
      <c r="BE248"/>
      <c r="BF248"/>
      <c r="BG248"/>
      <c r="BH248"/>
      <c r="BI248"/>
      <c r="BJ248"/>
      <c r="BK248"/>
    </row>
    <row r="249" spans="56:63" ht="16.5" x14ac:dyDescent="0.3">
      <c r="BD249"/>
      <c r="BE249"/>
      <c r="BF249"/>
      <c r="BG249"/>
      <c r="BH249"/>
      <c r="BI249"/>
      <c r="BJ249"/>
      <c r="BK249"/>
    </row>
    <row r="250" spans="56:63" ht="16.5" x14ac:dyDescent="0.3">
      <c r="BD250"/>
      <c r="BE250"/>
      <c r="BF250"/>
      <c r="BG250"/>
      <c r="BH250"/>
      <c r="BI250"/>
      <c r="BJ250"/>
      <c r="BK250"/>
    </row>
    <row r="251" spans="56:63" ht="16.5" x14ac:dyDescent="0.3">
      <c r="BD251"/>
      <c r="BE251"/>
      <c r="BF251"/>
      <c r="BG251"/>
      <c r="BH251"/>
      <c r="BI251"/>
      <c r="BJ251"/>
      <c r="BK251"/>
    </row>
    <row r="252" spans="56:63" ht="16.5" x14ac:dyDescent="0.3">
      <c r="BD252"/>
      <c r="BE252"/>
      <c r="BF252"/>
      <c r="BG252"/>
      <c r="BH252"/>
      <c r="BI252"/>
      <c r="BJ252"/>
      <c r="BK252"/>
    </row>
    <row r="253" spans="56:63" ht="16.5" x14ac:dyDescent="0.3">
      <c r="BD253"/>
      <c r="BE253"/>
      <c r="BF253"/>
      <c r="BG253"/>
      <c r="BH253"/>
      <c r="BI253"/>
      <c r="BJ253"/>
      <c r="BK253"/>
    </row>
    <row r="254" spans="56:63" ht="16.5" x14ac:dyDescent="0.3">
      <c r="BD254"/>
      <c r="BE254"/>
      <c r="BF254"/>
      <c r="BG254"/>
      <c r="BH254"/>
      <c r="BI254"/>
      <c r="BJ254"/>
      <c r="BK254"/>
    </row>
    <row r="255" spans="56:63" ht="16.5" x14ac:dyDescent="0.3">
      <c r="BD255"/>
      <c r="BE255"/>
      <c r="BF255"/>
      <c r="BG255"/>
      <c r="BH255"/>
      <c r="BI255"/>
      <c r="BJ255"/>
      <c r="BK255"/>
    </row>
    <row r="256" spans="56:63" ht="16.5" x14ac:dyDescent="0.3">
      <c r="BD256"/>
      <c r="BE256"/>
      <c r="BF256"/>
      <c r="BG256"/>
      <c r="BH256"/>
      <c r="BI256"/>
      <c r="BJ256"/>
      <c r="BK256"/>
    </row>
    <row r="257" spans="56:63" ht="16.5" x14ac:dyDescent="0.3">
      <c r="BD257"/>
      <c r="BE257"/>
      <c r="BF257"/>
      <c r="BG257"/>
      <c r="BH257"/>
      <c r="BI257"/>
      <c r="BJ257"/>
      <c r="BK257"/>
    </row>
    <row r="258" spans="56:63" ht="16.5" x14ac:dyDescent="0.3">
      <c r="BD258"/>
      <c r="BE258"/>
      <c r="BF258"/>
      <c r="BG258"/>
      <c r="BH258"/>
      <c r="BI258"/>
      <c r="BJ258"/>
      <c r="BK258"/>
    </row>
    <row r="259" spans="56:63" ht="16.5" x14ac:dyDescent="0.3">
      <c r="BD259"/>
      <c r="BE259"/>
      <c r="BF259"/>
      <c r="BG259"/>
      <c r="BH259"/>
      <c r="BI259"/>
      <c r="BJ259"/>
      <c r="BK259"/>
    </row>
    <row r="260" spans="56:63" ht="16.5" x14ac:dyDescent="0.3">
      <c r="BD260"/>
      <c r="BE260"/>
      <c r="BF260"/>
      <c r="BG260"/>
      <c r="BH260"/>
      <c r="BI260"/>
      <c r="BJ260"/>
      <c r="BK260"/>
    </row>
    <row r="261" spans="56:63" ht="16.5" x14ac:dyDescent="0.3">
      <c r="BD261"/>
      <c r="BE261"/>
      <c r="BF261"/>
      <c r="BG261"/>
      <c r="BH261"/>
      <c r="BI261"/>
      <c r="BJ261"/>
      <c r="BK261"/>
    </row>
    <row r="262" spans="56:63" ht="16.5" x14ac:dyDescent="0.3">
      <c r="BD262"/>
      <c r="BE262"/>
      <c r="BF262"/>
      <c r="BG262"/>
      <c r="BH262"/>
      <c r="BI262"/>
      <c r="BJ262"/>
      <c r="BK262"/>
    </row>
    <row r="263" spans="56:63" ht="16.5" x14ac:dyDescent="0.3">
      <c r="BD263"/>
      <c r="BE263"/>
      <c r="BF263"/>
      <c r="BG263"/>
      <c r="BH263"/>
      <c r="BI263"/>
      <c r="BJ263"/>
      <c r="BK263"/>
    </row>
    <row r="264" spans="56:63" ht="16.5" x14ac:dyDescent="0.3">
      <c r="BD264"/>
      <c r="BE264"/>
      <c r="BF264"/>
      <c r="BG264"/>
      <c r="BH264"/>
      <c r="BI264"/>
      <c r="BJ264"/>
      <c r="BK264"/>
    </row>
    <row r="265" spans="56:63" ht="16.5" x14ac:dyDescent="0.3">
      <c r="BD265"/>
      <c r="BE265"/>
      <c r="BF265"/>
      <c r="BG265"/>
      <c r="BH265"/>
      <c r="BI265"/>
      <c r="BJ265"/>
      <c r="BK265"/>
    </row>
    <row r="266" spans="56:63" ht="16.5" x14ac:dyDescent="0.3">
      <c r="BD266"/>
      <c r="BE266"/>
      <c r="BF266"/>
      <c r="BG266"/>
      <c r="BH266"/>
      <c r="BI266"/>
      <c r="BJ266"/>
      <c r="BK266"/>
    </row>
    <row r="267" spans="56:63" ht="16.5" x14ac:dyDescent="0.3">
      <c r="BD267"/>
      <c r="BE267"/>
      <c r="BF267"/>
      <c r="BG267"/>
      <c r="BH267"/>
      <c r="BI267"/>
      <c r="BJ267"/>
      <c r="BK267"/>
    </row>
    <row r="268" spans="56:63" ht="16.5" x14ac:dyDescent="0.3">
      <c r="BD268"/>
      <c r="BE268"/>
      <c r="BF268"/>
      <c r="BG268"/>
      <c r="BH268"/>
      <c r="BI268"/>
      <c r="BJ268"/>
      <c r="BK268"/>
    </row>
    <row r="269" spans="56:63" ht="16.5" x14ac:dyDescent="0.3">
      <c r="BD269"/>
      <c r="BE269"/>
      <c r="BF269"/>
      <c r="BG269"/>
      <c r="BH269"/>
      <c r="BI269"/>
      <c r="BJ269"/>
      <c r="BK269"/>
    </row>
    <row r="270" spans="56:63" ht="16.5" x14ac:dyDescent="0.3">
      <c r="BD270"/>
      <c r="BE270"/>
      <c r="BF270"/>
      <c r="BG270"/>
      <c r="BH270"/>
      <c r="BI270"/>
      <c r="BJ270"/>
      <c r="BK270"/>
    </row>
    <row r="271" spans="56:63" ht="16.5" x14ac:dyDescent="0.3">
      <c r="BD271"/>
      <c r="BE271"/>
      <c r="BF271"/>
      <c r="BG271"/>
      <c r="BH271"/>
      <c r="BI271"/>
      <c r="BJ271"/>
      <c r="BK271"/>
    </row>
    <row r="272" spans="56:63" ht="16.5" x14ac:dyDescent="0.3">
      <c r="BD272"/>
      <c r="BE272"/>
      <c r="BF272"/>
      <c r="BG272"/>
      <c r="BH272"/>
      <c r="BI272"/>
      <c r="BJ272"/>
      <c r="BK272"/>
    </row>
    <row r="273" spans="56:63" ht="16.5" x14ac:dyDescent="0.3">
      <c r="BD273"/>
      <c r="BE273"/>
      <c r="BF273"/>
      <c r="BG273"/>
      <c r="BH273"/>
      <c r="BI273"/>
      <c r="BJ273"/>
      <c r="BK273"/>
    </row>
    <row r="274" spans="56:63" ht="16.5" x14ac:dyDescent="0.3">
      <c r="BD274"/>
      <c r="BE274"/>
      <c r="BF274"/>
      <c r="BG274"/>
      <c r="BH274"/>
      <c r="BI274"/>
      <c r="BJ274"/>
      <c r="BK274"/>
    </row>
    <row r="275" spans="56:63" ht="16.5" x14ac:dyDescent="0.3">
      <c r="BD275"/>
      <c r="BE275"/>
      <c r="BF275"/>
      <c r="BG275"/>
      <c r="BH275"/>
      <c r="BI275"/>
      <c r="BJ275"/>
      <c r="BK275"/>
    </row>
    <row r="276" spans="56:63" ht="16.5" x14ac:dyDescent="0.3">
      <c r="BD276"/>
      <c r="BE276"/>
      <c r="BF276"/>
      <c r="BG276"/>
      <c r="BH276"/>
      <c r="BI276"/>
      <c r="BJ276"/>
      <c r="BK276"/>
    </row>
    <row r="277" spans="56:63" ht="16.5" x14ac:dyDescent="0.3">
      <c r="BD277"/>
      <c r="BE277"/>
      <c r="BF277"/>
      <c r="BG277"/>
      <c r="BH277"/>
      <c r="BI277"/>
      <c r="BJ277"/>
      <c r="BK277"/>
    </row>
    <row r="278" spans="56:63" ht="16.5" x14ac:dyDescent="0.3">
      <c r="BD278"/>
      <c r="BE278"/>
      <c r="BF278"/>
      <c r="BG278"/>
      <c r="BH278"/>
      <c r="BI278"/>
      <c r="BJ278"/>
      <c r="BK278"/>
    </row>
    <row r="279" spans="56:63" ht="16.5" x14ac:dyDescent="0.3">
      <c r="BD279"/>
      <c r="BE279"/>
      <c r="BF279"/>
      <c r="BG279"/>
      <c r="BH279"/>
      <c r="BI279"/>
      <c r="BJ279"/>
      <c r="BK279"/>
    </row>
    <row r="280" spans="56:63" ht="16.5" x14ac:dyDescent="0.3">
      <c r="BD280"/>
      <c r="BE280"/>
      <c r="BF280"/>
      <c r="BG280"/>
      <c r="BH280"/>
      <c r="BI280"/>
      <c r="BJ280"/>
      <c r="BK280"/>
    </row>
    <row r="281" spans="56:63" ht="16.5" x14ac:dyDescent="0.3">
      <c r="BD281"/>
      <c r="BE281"/>
      <c r="BF281"/>
      <c r="BG281"/>
      <c r="BH281"/>
      <c r="BI281"/>
      <c r="BJ281"/>
      <c r="BK281"/>
    </row>
    <row r="282" spans="56:63" ht="16.5" x14ac:dyDescent="0.3">
      <c r="BD282"/>
      <c r="BE282"/>
      <c r="BF282"/>
      <c r="BG282"/>
      <c r="BH282"/>
      <c r="BI282"/>
      <c r="BJ282"/>
      <c r="BK282"/>
    </row>
    <row r="283" spans="56:63" ht="16.5" x14ac:dyDescent="0.3">
      <c r="BD283"/>
      <c r="BE283"/>
      <c r="BF283"/>
      <c r="BG283"/>
      <c r="BH283"/>
      <c r="BI283"/>
      <c r="BJ283"/>
      <c r="BK283"/>
    </row>
    <row r="284" spans="56:63" ht="16.5" x14ac:dyDescent="0.3">
      <c r="BD284"/>
      <c r="BE284"/>
      <c r="BF284"/>
      <c r="BG284"/>
      <c r="BH284"/>
      <c r="BI284"/>
      <c r="BJ284"/>
      <c r="BK284"/>
    </row>
    <row r="285" spans="56:63" ht="16.5" x14ac:dyDescent="0.3">
      <c r="BD285"/>
      <c r="BE285"/>
      <c r="BF285"/>
      <c r="BG285"/>
      <c r="BH285"/>
      <c r="BI285"/>
      <c r="BJ285"/>
      <c r="BK285"/>
    </row>
    <row r="286" spans="56:63" ht="16.5" x14ac:dyDescent="0.3">
      <c r="BD286"/>
      <c r="BE286"/>
      <c r="BF286"/>
      <c r="BG286"/>
      <c r="BH286"/>
      <c r="BI286"/>
      <c r="BJ286"/>
      <c r="BK286"/>
    </row>
    <row r="287" spans="56:63" ht="16.5" x14ac:dyDescent="0.3">
      <c r="BD287"/>
      <c r="BE287"/>
      <c r="BF287"/>
      <c r="BG287"/>
      <c r="BH287"/>
      <c r="BI287"/>
      <c r="BJ287"/>
      <c r="BK287"/>
    </row>
    <row r="288" spans="56:63" ht="16.5" x14ac:dyDescent="0.3">
      <c r="BD288"/>
      <c r="BE288"/>
      <c r="BF288"/>
      <c r="BG288"/>
      <c r="BH288"/>
      <c r="BI288"/>
      <c r="BJ288"/>
      <c r="BK288"/>
    </row>
    <row r="289" spans="56:63" ht="16.5" x14ac:dyDescent="0.3">
      <c r="BD289"/>
      <c r="BE289"/>
      <c r="BF289"/>
      <c r="BG289"/>
      <c r="BH289"/>
      <c r="BI289"/>
      <c r="BJ289"/>
      <c r="BK289"/>
    </row>
    <row r="290" spans="56:63" ht="16.5" x14ac:dyDescent="0.3">
      <c r="BD290"/>
      <c r="BE290"/>
      <c r="BF290"/>
      <c r="BG290"/>
      <c r="BH290"/>
      <c r="BI290"/>
      <c r="BJ290"/>
      <c r="BK290"/>
    </row>
    <row r="291" spans="56:63" ht="16.5" x14ac:dyDescent="0.3">
      <c r="BD291"/>
      <c r="BE291"/>
      <c r="BF291"/>
      <c r="BG291"/>
      <c r="BH291"/>
      <c r="BI291"/>
      <c r="BJ291"/>
      <c r="BK291"/>
    </row>
    <row r="292" spans="56:63" ht="16.5" x14ac:dyDescent="0.3">
      <c r="BD292"/>
      <c r="BE292"/>
      <c r="BF292"/>
      <c r="BG292"/>
      <c r="BH292"/>
      <c r="BI292"/>
      <c r="BJ292"/>
      <c r="BK292"/>
    </row>
    <row r="293" spans="56:63" ht="16.5" x14ac:dyDescent="0.3">
      <c r="BD293"/>
      <c r="BE293"/>
      <c r="BF293"/>
      <c r="BG293"/>
      <c r="BH293"/>
      <c r="BI293"/>
      <c r="BJ293"/>
      <c r="BK293"/>
    </row>
    <row r="294" spans="56:63" ht="16.5" x14ac:dyDescent="0.3">
      <c r="BD294"/>
      <c r="BE294"/>
      <c r="BF294"/>
      <c r="BG294"/>
      <c r="BH294"/>
      <c r="BI294"/>
      <c r="BJ294"/>
      <c r="BK294"/>
    </row>
    <row r="295" spans="56:63" ht="16.5" x14ac:dyDescent="0.3">
      <c r="BD295"/>
      <c r="BE295"/>
      <c r="BF295"/>
      <c r="BG295"/>
      <c r="BH295"/>
      <c r="BI295"/>
      <c r="BJ295"/>
      <c r="BK295"/>
    </row>
    <row r="296" spans="56:63" ht="16.5" x14ac:dyDescent="0.3">
      <c r="BD296"/>
      <c r="BE296"/>
      <c r="BF296"/>
      <c r="BG296"/>
      <c r="BH296"/>
      <c r="BI296"/>
      <c r="BJ296"/>
      <c r="BK296"/>
    </row>
    <row r="297" spans="56:63" ht="16.5" x14ac:dyDescent="0.3">
      <c r="BD297"/>
      <c r="BE297"/>
      <c r="BF297"/>
      <c r="BG297"/>
      <c r="BH297"/>
      <c r="BI297"/>
      <c r="BJ297"/>
      <c r="BK297"/>
    </row>
    <row r="298" spans="56:63" ht="16.5" x14ac:dyDescent="0.3">
      <c r="BD298"/>
      <c r="BE298"/>
      <c r="BF298"/>
      <c r="BG298"/>
      <c r="BH298"/>
      <c r="BI298"/>
      <c r="BJ298"/>
      <c r="BK298"/>
    </row>
    <row r="299" spans="56:63" ht="16.5" x14ac:dyDescent="0.3">
      <c r="BD299"/>
      <c r="BE299"/>
      <c r="BF299"/>
      <c r="BG299"/>
      <c r="BH299"/>
      <c r="BI299"/>
      <c r="BJ299"/>
      <c r="BK299"/>
    </row>
    <row r="300" spans="56:63" ht="16.5" x14ac:dyDescent="0.3">
      <c r="BD300"/>
      <c r="BE300"/>
      <c r="BF300"/>
      <c r="BG300"/>
      <c r="BH300"/>
      <c r="BI300"/>
      <c r="BJ300"/>
      <c r="BK300"/>
    </row>
    <row r="301" spans="56:63" ht="16.5" x14ac:dyDescent="0.3">
      <c r="BD301"/>
      <c r="BE301"/>
      <c r="BF301"/>
      <c r="BG301"/>
      <c r="BH301"/>
      <c r="BI301"/>
      <c r="BJ301"/>
      <c r="BK301"/>
    </row>
    <row r="302" spans="56:63" ht="16.5" x14ac:dyDescent="0.3">
      <c r="BD302"/>
      <c r="BE302"/>
      <c r="BF302"/>
      <c r="BG302"/>
      <c r="BH302"/>
      <c r="BI302"/>
      <c r="BJ302"/>
      <c r="BK302"/>
    </row>
    <row r="303" spans="56:63" ht="16.5" x14ac:dyDescent="0.3">
      <c r="BD303"/>
      <c r="BE303"/>
      <c r="BF303"/>
      <c r="BG303"/>
      <c r="BH303"/>
      <c r="BI303"/>
      <c r="BJ303"/>
      <c r="BK303"/>
    </row>
    <row r="304" spans="56:63" ht="16.5" x14ac:dyDescent="0.3">
      <c r="BD304"/>
      <c r="BE304"/>
      <c r="BF304"/>
      <c r="BG304"/>
      <c r="BH304"/>
      <c r="BI304"/>
      <c r="BJ304"/>
      <c r="BK304"/>
    </row>
    <row r="305" spans="56:63" ht="16.5" x14ac:dyDescent="0.3">
      <c r="BD305"/>
      <c r="BE305"/>
      <c r="BF305"/>
      <c r="BG305"/>
      <c r="BH305"/>
      <c r="BI305"/>
      <c r="BJ305"/>
      <c r="BK305"/>
    </row>
    <row r="306" spans="56:63" ht="16.5" x14ac:dyDescent="0.3">
      <c r="BD306"/>
      <c r="BE306"/>
      <c r="BF306"/>
      <c r="BG306"/>
      <c r="BH306"/>
      <c r="BI306"/>
      <c r="BJ306"/>
      <c r="BK306"/>
    </row>
    <row r="307" spans="56:63" ht="16.5" x14ac:dyDescent="0.3">
      <c r="BD307"/>
      <c r="BE307"/>
      <c r="BF307"/>
      <c r="BG307"/>
      <c r="BH307"/>
      <c r="BI307"/>
      <c r="BJ307"/>
      <c r="BK307"/>
    </row>
    <row r="308" spans="56:63" ht="16.5" x14ac:dyDescent="0.3">
      <c r="BD308"/>
      <c r="BE308"/>
      <c r="BF308"/>
      <c r="BG308"/>
      <c r="BH308"/>
      <c r="BI308"/>
      <c r="BJ308"/>
      <c r="BK308"/>
    </row>
    <row r="309" spans="56:63" ht="16.5" x14ac:dyDescent="0.3">
      <c r="BD309"/>
      <c r="BE309"/>
      <c r="BF309"/>
      <c r="BG309"/>
      <c r="BH309"/>
      <c r="BI309"/>
      <c r="BJ309"/>
      <c r="BK309"/>
    </row>
    <row r="310" spans="56:63" ht="16.5" x14ac:dyDescent="0.3">
      <c r="BD310"/>
      <c r="BE310"/>
      <c r="BF310"/>
      <c r="BG310"/>
      <c r="BH310"/>
      <c r="BI310"/>
      <c r="BJ310"/>
      <c r="BK310"/>
    </row>
    <row r="311" spans="56:63" ht="16.5" x14ac:dyDescent="0.3">
      <c r="BD311"/>
      <c r="BE311"/>
      <c r="BF311"/>
      <c r="BG311"/>
      <c r="BH311"/>
      <c r="BI311"/>
      <c r="BJ311"/>
      <c r="BK311"/>
    </row>
    <row r="312" spans="56:63" ht="16.5" x14ac:dyDescent="0.3">
      <c r="BD312"/>
      <c r="BE312"/>
      <c r="BF312"/>
      <c r="BG312"/>
      <c r="BH312"/>
      <c r="BI312"/>
      <c r="BJ312"/>
      <c r="BK312"/>
    </row>
    <row r="313" spans="56:63" ht="16.5" x14ac:dyDescent="0.3">
      <c r="BD313"/>
      <c r="BE313"/>
      <c r="BF313"/>
      <c r="BG313"/>
      <c r="BH313"/>
      <c r="BI313"/>
      <c r="BJ313"/>
      <c r="BK313"/>
    </row>
    <row r="314" spans="56:63" ht="16.5" x14ac:dyDescent="0.3">
      <c r="BD314"/>
      <c r="BE314"/>
      <c r="BF314"/>
      <c r="BG314"/>
      <c r="BH314"/>
      <c r="BI314"/>
      <c r="BJ314"/>
      <c r="BK314"/>
    </row>
    <row r="315" spans="56:63" ht="16.5" x14ac:dyDescent="0.3">
      <c r="BD315"/>
      <c r="BE315"/>
      <c r="BF315"/>
      <c r="BG315"/>
      <c r="BH315"/>
      <c r="BI315"/>
      <c r="BJ315"/>
      <c r="BK315"/>
    </row>
    <row r="316" spans="56:63" ht="16.5" x14ac:dyDescent="0.3">
      <c r="BD316"/>
      <c r="BE316"/>
      <c r="BF316"/>
      <c r="BG316"/>
      <c r="BH316"/>
      <c r="BI316"/>
      <c r="BJ316"/>
      <c r="BK316"/>
    </row>
    <row r="317" spans="56:63" ht="16.5" x14ac:dyDescent="0.3">
      <c r="BD317"/>
      <c r="BE317"/>
      <c r="BF317"/>
      <c r="BG317"/>
      <c r="BH317"/>
      <c r="BI317"/>
      <c r="BJ317"/>
      <c r="BK317"/>
    </row>
    <row r="318" spans="56:63" ht="16.5" x14ac:dyDescent="0.3">
      <c r="BD318"/>
      <c r="BE318"/>
      <c r="BF318"/>
      <c r="BG318"/>
      <c r="BH318"/>
      <c r="BI318"/>
      <c r="BJ318"/>
      <c r="BK318"/>
    </row>
    <row r="319" spans="56:63" ht="16.5" x14ac:dyDescent="0.3">
      <c r="BD319"/>
      <c r="BE319"/>
      <c r="BF319"/>
      <c r="BG319"/>
      <c r="BH319"/>
      <c r="BI319"/>
      <c r="BJ319"/>
      <c r="BK319"/>
    </row>
    <row r="320" spans="56:63" ht="16.5" x14ac:dyDescent="0.3">
      <c r="BD320"/>
      <c r="BE320"/>
      <c r="BF320"/>
      <c r="BG320"/>
      <c r="BH320"/>
      <c r="BI320"/>
      <c r="BJ320"/>
      <c r="BK320"/>
    </row>
    <row r="321" spans="56:63" ht="16.5" x14ac:dyDescent="0.3">
      <c r="BD321"/>
      <c r="BE321"/>
      <c r="BF321"/>
      <c r="BG321"/>
      <c r="BH321"/>
      <c r="BI321"/>
      <c r="BJ321"/>
      <c r="BK321"/>
    </row>
    <row r="322" spans="56:63" ht="16.5" x14ac:dyDescent="0.3">
      <c r="BD322"/>
      <c r="BE322"/>
      <c r="BF322"/>
      <c r="BG322"/>
      <c r="BH322"/>
      <c r="BI322"/>
      <c r="BJ322"/>
      <c r="BK322"/>
    </row>
    <row r="323" spans="56:63" ht="16.5" x14ac:dyDescent="0.3">
      <c r="BD323"/>
      <c r="BE323"/>
      <c r="BF323"/>
      <c r="BG323"/>
      <c r="BH323"/>
      <c r="BI323"/>
      <c r="BJ323"/>
      <c r="BK323"/>
    </row>
    <row r="324" spans="56:63" ht="16.5" x14ac:dyDescent="0.3">
      <c r="BD324"/>
      <c r="BE324"/>
      <c r="BF324"/>
      <c r="BG324"/>
      <c r="BH324"/>
      <c r="BI324"/>
      <c r="BJ324"/>
      <c r="BK324"/>
    </row>
    <row r="325" spans="56:63" ht="16.5" x14ac:dyDescent="0.3">
      <c r="BD325"/>
      <c r="BE325"/>
      <c r="BF325"/>
      <c r="BG325"/>
      <c r="BH325"/>
      <c r="BI325"/>
      <c r="BJ325"/>
      <c r="BK325"/>
    </row>
    <row r="326" spans="56:63" ht="16.5" x14ac:dyDescent="0.3">
      <c r="BD326"/>
      <c r="BE326"/>
      <c r="BF326"/>
      <c r="BG326"/>
      <c r="BH326"/>
      <c r="BI326"/>
      <c r="BJ326"/>
      <c r="BK326"/>
    </row>
    <row r="327" spans="56:63" ht="16.5" x14ac:dyDescent="0.3">
      <c r="BD327"/>
      <c r="BE327"/>
      <c r="BF327"/>
      <c r="BG327"/>
      <c r="BH327"/>
      <c r="BI327"/>
      <c r="BJ327"/>
      <c r="BK327"/>
    </row>
    <row r="328" spans="56:63" ht="16.5" x14ac:dyDescent="0.3">
      <c r="BD328"/>
      <c r="BE328"/>
      <c r="BF328"/>
      <c r="BG328"/>
      <c r="BH328"/>
      <c r="BI328"/>
      <c r="BJ328"/>
      <c r="BK328"/>
    </row>
    <row r="329" spans="56:63" ht="16.5" x14ac:dyDescent="0.3">
      <c r="BD329"/>
      <c r="BE329"/>
      <c r="BF329"/>
      <c r="BG329"/>
      <c r="BH329"/>
      <c r="BI329"/>
      <c r="BJ329"/>
      <c r="BK329"/>
    </row>
    <row r="330" spans="56:63" ht="16.5" x14ac:dyDescent="0.3">
      <c r="BD330"/>
      <c r="BE330"/>
      <c r="BF330"/>
      <c r="BG330"/>
      <c r="BH330"/>
      <c r="BI330"/>
      <c r="BJ330"/>
      <c r="BK330"/>
    </row>
    <row r="331" spans="56:63" ht="16.5" x14ac:dyDescent="0.3">
      <c r="BD331"/>
      <c r="BE331"/>
      <c r="BF331"/>
      <c r="BG331"/>
      <c r="BH331"/>
      <c r="BI331"/>
      <c r="BJ331"/>
      <c r="BK331"/>
    </row>
    <row r="332" spans="56:63" ht="16.5" x14ac:dyDescent="0.3">
      <c r="BD332"/>
      <c r="BE332"/>
      <c r="BF332"/>
      <c r="BG332"/>
      <c r="BH332"/>
      <c r="BI332"/>
      <c r="BJ332"/>
      <c r="BK332"/>
    </row>
    <row r="333" spans="56:63" ht="16.5" x14ac:dyDescent="0.3">
      <c r="BD333"/>
      <c r="BE333"/>
      <c r="BF333"/>
      <c r="BG333"/>
      <c r="BH333"/>
      <c r="BI333"/>
      <c r="BJ333"/>
      <c r="BK333"/>
    </row>
    <row r="334" spans="56:63" ht="16.5" x14ac:dyDescent="0.3">
      <c r="BD334"/>
      <c r="BE334"/>
      <c r="BF334"/>
      <c r="BG334"/>
      <c r="BH334"/>
      <c r="BI334"/>
      <c r="BJ334"/>
      <c r="BK334"/>
    </row>
    <row r="335" spans="56:63" ht="16.5" x14ac:dyDescent="0.3">
      <c r="BD335"/>
      <c r="BE335"/>
      <c r="BF335"/>
      <c r="BG335"/>
      <c r="BH335"/>
      <c r="BI335"/>
      <c r="BJ335"/>
      <c r="BK335"/>
    </row>
    <row r="336" spans="56:63" ht="16.5" x14ac:dyDescent="0.3">
      <c r="BD336"/>
      <c r="BE336"/>
      <c r="BF336"/>
      <c r="BG336"/>
      <c r="BH336"/>
      <c r="BI336"/>
      <c r="BJ336"/>
      <c r="BK336"/>
    </row>
    <row r="337" spans="56:63" ht="16.5" x14ac:dyDescent="0.3">
      <c r="BD337"/>
      <c r="BE337"/>
      <c r="BF337"/>
      <c r="BG337"/>
      <c r="BH337"/>
      <c r="BI337"/>
      <c r="BJ337"/>
      <c r="BK337"/>
    </row>
    <row r="338" spans="56:63" ht="16.5" x14ac:dyDescent="0.3">
      <c r="BD338"/>
      <c r="BE338"/>
      <c r="BF338"/>
      <c r="BG338"/>
      <c r="BH338"/>
      <c r="BI338"/>
      <c r="BJ338"/>
      <c r="BK338"/>
    </row>
    <row r="339" spans="56:63" ht="16.5" x14ac:dyDescent="0.3">
      <c r="BD339"/>
      <c r="BE339"/>
      <c r="BF339"/>
      <c r="BG339"/>
      <c r="BH339"/>
      <c r="BI339"/>
      <c r="BJ339"/>
      <c r="BK339"/>
    </row>
    <row r="340" spans="56:63" ht="16.5" x14ac:dyDescent="0.3">
      <c r="BD340"/>
      <c r="BE340"/>
      <c r="BF340"/>
      <c r="BG340"/>
      <c r="BH340"/>
      <c r="BI340"/>
      <c r="BJ340"/>
      <c r="BK340"/>
    </row>
    <row r="341" spans="56:63" ht="16.5" x14ac:dyDescent="0.3">
      <c r="BD341"/>
      <c r="BE341"/>
      <c r="BF341"/>
      <c r="BG341"/>
      <c r="BH341"/>
      <c r="BI341"/>
      <c r="BJ341"/>
      <c r="BK341"/>
    </row>
    <row r="342" spans="56:63" ht="16.5" x14ac:dyDescent="0.3">
      <c r="BD342"/>
      <c r="BE342"/>
      <c r="BF342"/>
      <c r="BG342"/>
      <c r="BH342"/>
      <c r="BI342"/>
      <c r="BJ342"/>
      <c r="BK342"/>
    </row>
    <row r="343" spans="56:63" ht="16.5" x14ac:dyDescent="0.3">
      <c r="BD343"/>
      <c r="BE343"/>
      <c r="BF343"/>
      <c r="BG343"/>
      <c r="BH343"/>
      <c r="BI343"/>
      <c r="BJ343"/>
      <c r="BK343"/>
    </row>
    <row r="344" spans="56:63" ht="16.5" x14ac:dyDescent="0.3">
      <c r="BD344"/>
      <c r="BE344"/>
      <c r="BF344"/>
      <c r="BG344"/>
      <c r="BH344"/>
      <c r="BI344"/>
      <c r="BJ344"/>
      <c r="BK344"/>
    </row>
    <row r="345" spans="56:63" ht="16.5" x14ac:dyDescent="0.3">
      <c r="BD345"/>
      <c r="BE345"/>
      <c r="BF345"/>
      <c r="BG345"/>
      <c r="BH345"/>
      <c r="BI345"/>
      <c r="BJ345"/>
      <c r="BK345"/>
    </row>
    <row r="346" spans="56:63" ht="16.5" x14ac:dyDescent="0.3">
      <c r="BD346"/>
      <c r="BE346"/>
      <c r="BF346"/>
      <c r="BG346"/>
      <c r="BH346"/>
      <c r="BI346"/>
      <c r="BJ346"/>
      <c r="BK346"/>
    </row>
    <row r="347" spans="56:63" ht="16.5" x14ac:dyDescent="0.3">
      <c r="BD347"/>
      <c r="BE347"/>
      <c r="BF347"/>
      <c r="BG347"/>
      <c r="BH347"/>
      <c r="BI347"/>
      <c r="BJ347"/>
      <c r="BK347"/>
    </row>
    <row r="348" spans="56:63" ht="16.5" x14ac:dyDescent="0.3">
      <c r="BD348"/>
      <c r="BE348"/>
      <c r="BF348"/>
      <c r="BG348"/>
      <c r="BH348"/>
      <c r="BI348"/>
      <c r="BJ348"/>
      <c r="BK348"/>
    </row>
    <row r="349" spans="56:63" ht="16.5" x14ac:dyDescent="0.3">
      <c r="BD349"/>
      <c r="BE349"/>
      <c r="BF349"/>
      <c r="BG349"/>
      <c r="BH349"/>
      <c r="BI349"/>
      <c r="BJ349"/>
      <c r="BK349"/>
    </row>
    <row r="350" spans="56:63" ht="16.5" x14ac:dyDescent="0.3">
      <c r="BD350"/>
      <c r="BE350"/>
      <c r="BF350"/>
      <c r="BG350"/>
      <c r="BH350"/>
      <c r="BI350"/>
      <c r="BJ350"/>
      <c r="BK350"/>
    </row>
    <row r="351" spans="56:63" ht="16.5" x14ac:dyDescent="0.3">
      <c r="BD351"/>
      <c r="BE351"/>
      <c r="BF351"/>
      <c r="BG351"/>
      <c r="BH351"/>
      <c r="BI351"/>
      <c r="BJ351"/>
      <c r="BK351"/>
    </row>
    <row r="352" spans="56:63" ht="16.5" x14ac:dyDescent="0.3">
      <c r="BD352"/>
      <c r="BE352"/>
      <c r="BF352"/>
      <c r="BG352"/>
      <c r="BH352"/>
      <c r="BI352"/>
      <c r="BJ352"/>
      <c r="BK352"/>
    </row>
    <row r="353" spans="56:63" ht="16.5" x14ac:dyDescent="0.3">
      <c r="BD353"/>
      <c r="BE353"/>
      <c r="BF353"/>
      <c r="BG353"/>
      <c r="BH353"/>
      <c r="BI353"/>
      <c r="BJ353"/>
      <c r="BK353"/>
    </row>
    <row r="354" spans="56:63" ht="16.5" x14ac:dyDescent="0.3">
      <c r="BD354"/>
      <c r="BE354"/>
      <c r="BF354"/>
      <c r="BG354"/>
      <c r="BH354"/>
      <c r="BI354"/>
      <c r="BJ354"/>
      <c r="BK354"/>
    </row>
    <row r="355" spans="56:63" ht="16.5" x14ac:dyDescent="0.3">
      <c r="BD355"/>
      <c r="BE355"/>
      <c r="BF355"/>
      <c r="BG355"/>
      <c r="BH355"/>
      <c r="BI355"/>
      <c r="BJ355"/>
      <c r="BK355"/>
    </row>
    <row r="356" spans="56:63" ht="16.5" x14ac:dyDescent="0.3">
      <c r="BD356"/>
      <c r="BE356"/>
      <c r="BF356"/>
      <c r="BG356"/>
      <c r="BH356"/>
      <c r="BI356"/>
      <c r="BJ356"/>
      <c r="BK356"/>
    </row>
    <row r="357" spans="56:63" ht="16.5" x14ac:dyDescent="0.3">
      <c r="BD357"/>
      <c r="BE357"/>
      <c r="BF357"/>
      <c r="BG357"/>
      <c r="BH357"/>
      <c r="BI357"/>
      <c r="BJ357"/>
      <c r="BK357"/>
    </row>
    <row r="358" spans="56:63" ht="16.5" x14ac:dyDescent="0.3">
      <c r="BD358"/>
      <c r="BE358"/>
      <c r="BF358"/>
      <c r="BG358"/>
      <c r="BH358"/>
      <c r="BI358"/>
      <c r="BJ358"/>
      <c r="BK358"/>
    </row>
    <row r="359" spans="56:63" ht="16.5" x14ac:dyDescent="0.3">
      <c r="BD359"/>
      <c r="BE359"/>
      <c r="BF359"/>
      <c r="BG359"/>
      <c r="BH359"/>
      <c r="BI359"/>
      <c r="BJ359"/>
      <c r="BK359"/>
    </row>
    <row r="360" spans="56:63" ht="16.5" x14ac:dyDescent="0.3">
      <c r="BD360"/>
      <c r="BE360"/>
      <c r="BF360"/>
      <c r="BG360"/>
      <c r="BH360"/>
      <c r="BI360"/>
      <c r="BJ360"/>
      <c r="BK360"/>
    </row>
    <row r="361" spans="56:63" ht="16.5" x14ac:dyDescent="0.3">
      <c r="BD361"/>
      <c r="BE361"/>
      <c r="BF361"/>
      <c r="BG361"/>
      <c r="BH361"/>
      <c r="BI361"/>
      <c r="BJ361"/>
      <c r="BK361"/>
    </row>
    <row r="362" spans="56:63" ht="16.5" x14ac:dyDescent="0.3">
      <c r="BD362"/>
      <c r="BE362"/>
      <c r="BF362"/>
      <c r="BG362"/>
      <c r="BH362"/>
      <c r="BI362"/>
      <c r="BJ362"/>
      <c r="BK362"/>
    </row>
    <row r="363" spans="56:63" ht="16.5" x14ac:dyDescent="0.3">
      <c r="BD363"/>
      <c r="BE363"/>
      <c r="BF363"/>
      <c r="BG363"/>
      <c r="BH363"/>
      <c r="BI363"/>
      <c r="BJ363"/>
      <c r="BK363"/>
    </row>
    <row r="364" spans="56:63" ht="16.5" x14ac:dyDescent="0.3">
      <c r="BD364"/>
      <c r="BE364"/>
      <c r="BF364"/>
      <c r="BG364"/>
      <c r="BH364"/>
      <c r="BI364"/>
      <c r="BJ364"/>
      <c r="BK364"/>
    </row>
    <row r="365" spans="56:63" ht="16.5" x14ac:dyDescent="0.3">
      <c r="BD365"/>
      <c r="BE365"/>
      <c r="BF365"/>
      <c r="BG365"/>
      <c r="BH365"/>
      <c r="BI365"/>
      <c r="BJ365"/>
      <c r="BK365"/>
    </row>
    <row r="366" spans="56:63" ht="16.5" x14ac:dyDescent="0.3">
      <c r="BD366"/>
      <c r="BE366"/>
      <c r="BF366"/>
      <c r="BG366"/>
      <c r="BH366"/>
      <c r="BI366"/>
      <c r="BJ366"/>
      <c r="BK366"/>
    </row>
    <row r="367" spans="56:63" ht="16.5" x14ac:dyDescent="0.3">
      <c r="BD367"/>
      <c r="BE367"/>
      <c r="BF367"/>
      <c r="BG367"/>
      <c r="BH367"/>
      <c r="BI367"/>
      <c r="BJ367"/>
      <c r="BK367"/>
    </row>
    <row r="368" spans="56:63" ht="16.5" x14ac:dyDescent="0.3">
      <c r="BD368"/>
      <c r="BE368"/>
      <c r="BF368"/>
      <c r="BG368"/>
      <c r="BH368"/>
      <c r="BI368"/>
      <c r="BJ368"/>
      <c r="BK368"/>
    </row>
    <row r="369" spans="56:63" ht="16.5" x14ac:dyDescent="0.3">
      <c r="BD369"/>
      <c r="BE369"/>
      <c r="BF369"/>
      <c r="BG369"/>
      <c r="BH369"/>
      <c r="BI369"/>
      <c r="BJ369"/>
      <c r="BK369"/>
    </row>
    <row r="370" spans="56:63" ht="16.5" x14ac:dyDescent="0.3">
      <c r="BD370"/>
      <c r="BE370"/>
      <c r="BF370"/>
      <c r="BG370"/>
      <c r="BH370"/>
      <c r="BI370"/>
      <c r="BJ370"/>
      <c r="BK370"/>
    </row>
    <row r="371" spans="56:63" ht="16.5" x14ac:dyDescent="0.3">
      <c r="BD371"/>
      <c r="BE371"/>
      <c r="BF371"/>
      <c r="BG371"/>
      <c r="BH371"/>
      <c r="BI371"/>
      <c r="BJ371"/>
      <c r="BK371"/>
    </row>
    <row r="372" spans="56:63" ht="16.5" x14ac:dyDescent="0.3">
      <c r="BD372"/>
      <c r="BE372"/>
      <c r="BF372"/>
      <c r="BG372"/>
      <c r="BH372"/>
      <c r="BI372"/>
      <c r="BJ372"/>
      <c r="BK372"/>
    </row>
    <row r="373" spans="56:63" ht="16.5" x14ac:dyDescent="0.3">
      <c r="BD373"/>
      <c r="BE373"/>
      <c r="BF373"/>
      <c r="BG373"/>
      <c r="BH373"/>
      <c r="BI373"/>
      <c r="BJ373"/>
      <c r="BK373"/>
    </row>
    <row r="374" spans="56:63" ht="16.5" x14ac:dyDescent="0.3">
      <c r="BD374"/>
      <c r="BE374"/>
      <c r="BF374"/>
      <c r="BG374"/>
      <c r="BH374"/>
      <c r="BI374"/>
      <c r="BJ374"/>
      <c r="BK374"/>
    </row>
    <row r="375" spans="56:63" ht="16.5" x14ac:dyDescent="0.3">
      <c r="BD375"/>
      <c r="BE375"/>
      <c r="BF375"/>
      <c r="BG375"/>
      <c r="BH375"/>
      <c r="BI375"/>
      <c r="BJ375"/>
      <c r="BK375"/>
    </row>
    <row r="376" spans="56:63" ht="16.5" x14ac:dyDescent="0.3">
      <c r="BD376"/>
      <c r="BE376"/>
      <c r="BF376"/>
      <c r="BG376"/>
      <c r="BH376"/>
      <c r="BI376"/>
      <c r="BJ376"/>
      <c r="BK376"/>
    </row>
    <row r="377" spans="56:63" ht="16.5" x14ac:dyDescent="0.3">
      <c r="BD377"/>
      <c r="BE377"/>
      <c r="BF377"/>
      <c r="BG377"/>
      <c r="BH377"/>
      <c r="BI377"/>
      <c r="BJ377"/>
      <c r="BK377"/>
    </row>
    <row r="378" spans="56:63" ht="16.5" x14ac:dyDescent="0.3">
      <c r="BD378"/>
      <c r="BE378"/>
      <c r="BF378"/>
      <c r="BG378"/>
      <c r="BH378"/>
      <c r="BI378"/>
      <c r="BJ378"/>
      <c r="BK378"/>
    </row>
    <row r="379" spans="56:63" ht="16.5" x14ac:dyDescent="0.3">
      <c r="BD379"/>
      <c r="BE379"/>
      <c r="BF379"/>
      <c r="BG379"/>
      <c r="BH379"/>
      <c r="BI379"/>
      <c r="BJ379"/>
      <c r="BK379"/>
    </row>
    <row r="380" spans="56:63" ht="16.5" x14ac:dyDescent="0.3">
      <c r="BD380"/>
      <c r="BE380"/>
      <c r="BF380"/>
      <c r="BG380"/>
      <c r="BH380"/>
      <c r="BI380"/>
      <c r="BJ380"/>
      <c r="BK380"/>
    </row>
    <row r="381" spans="56:63" ht="16.5" x14ac:dyDescent="0.3">
      <c r="BD381"/>
      <c r="BE381"/>
      <c r="BF381"/>
      <c r="BG381"/>
      <c r="BH381"/>
      <c r="BI381"/>
      <c r="BJ381"/>
      <c r="BK381"/>
    </row>
    <row r="382" spans="56:63" ht="16.5" x14ac:dyDescent="0.3">
      <c r="BD382"/>
      <c r="BE382"/>
      <c r="BF382"/>
      <c r="BG382"/>
      <c r="BH382"/>
      <c r="BI382"/>
      <c r="BJ382"/>
      <c r="BK382"/>
    </row>
    <row r="383" spans="56:63" ht="16.5" x14ac:dyDescent="0.3">
      <c r="BD383"/>
      <c r="BE383"/>
      <c r="BF383"/>
      <c r="BG383"/>
      <c r="BH383"/>
      <c r="BI383"/>
      <c r="BJ383"/>
      <c r="BK383"/>
    </row>
    <row r="384" spans="56:63" ht="16.5" x14ac:dyDescent="0.3">
      <c r="BD384"/>
      <c r="BE384"/>
      <c r="BF384"/>
      <c r="BG384"/>
      <c r="BH384"/>
      <c r="BI384"/>
      <c r="BJ384"/>
      <c r="BK384"/>
    </row>
    <row r="385" spans="56:63" ht="16.5" x14ac:dyDescent="0.3">
      <c r="BD385"/>
      <c r="BE385"/>
      <c r="BF385"/>
      <c r="BG385"/>
      <c r="BH385"/>
      <c r="BI385"/>
      <c r="BJ385"/>
      <c r="BK385"/>
    </row>
    <row r="386" spans="56:63" ht="16.5" x14ac:dyDescent="0.3">
      <c r="BD386"/>
      <c r="BE386"/>
      <c r="BF386"/>
      <c r="BG386"/>
      <c r="BH386"/>
      <c r="BI386"/>
      <c r="BJ386"/>
      <c r="BK386"/>
    </row>
    <row r="387" spans="56:63" ht="16.5" x14ac:dyDescent="0.3">
      <c r="BD387"/>
      <c r="BE387"/>
      <c r="BF387"/>
      <c r="BG387"/>
      <c r="BH387"/>
      <c r="BI387"/>
      <c r="BJ387"/>
      <c r="BK387"/>
    </row>
    <row r="388" spans="56:63" ht="16.5" x14ac:dyDescent="0.3">
      <c r="BD388"/>
      <c r="BE388"/>
      <c r="BF388"/>
      <c r="BG388"/>
      <c r="BH388"/>
      <c r="BI388"/>
      <c r="BJ388"/>
      <c r="BK388"/>
    </row>
    <row r="389" spans="56:63" ht="16.5" x14ac:dyDescent="0.3">
      <c r="BD389"/>
      <c r="BE389"/>
      <c r="BF389"/>
      <c r="BG389"/>
      <c r="BH389"/>
      <c r="BI389"/>
      <c r="BJ389"/>
      <c r="BK389"/>
    </row>
    <row r="390" spans="56:63" ht="16.5" x14ac:dyDescent="0.3">
      <c r="BD390"/>
      <c r="BE390"/>
      <c r="BF390"/>
      <c r="BG390"/>
      <c r="BH390"/>
      <c r="BI390"/>
      <c r="BJ390"/>
      <c r="BK390"/>
    </row>
    <row r="391" spans="56:63" ht="16.5" x14ac:dyDescent="0.3">
      <c r="BD391"/>
      <c r="BE391"/>
      <c r="BF391"/>
      <c r="BG391"/>
      <c r="BH391"/>
      <c r="BI391"/>
      <c r="BJ391"/>
      <c r="BK391"/>
    </row>
    <row r="392" spans="56:63" ht="16.5" x14ac:dyDescent="0.3">
      <c r="BD392"/>
      <c r="BE392"/>
      <c r="BF392"/>
      <c r="BG392"/>
      <c r="BH392"/>
      <c r="BI392"/>
      <c r="BJ392"/>
      <c r="BK392"/>
    </row>
    <row r="393" spans="56:63" ht="16.5" x14ac:dyDescent="0.3">
      <c r="BD393"/>
      <c r="BE393"/>
      <c r="BF393"/>
      <c r="BG393"/>
      <c r="BH393"/>
      <c r="BI393"/>
      <c r="BJ393"/>
      <c r="BK393"/>
    </row>
    <row r="394" spans="56:63" ht="16.5" x14ac:dyDescent="0.3">
      <c r="BD394"/>
      <c r="BE394"/>
      <c r="BF394"/>
      <c r="BG394"/>
      <c r="BH394"/>
      <c r="BI394"/>
      <c r="BJ394"/>
      <c r="BK394"/>
    </row>
    <row r="395" spans="56:63" ht="16.5" x14ac:dyDescent="0.3">
      <c r="BD395"/>
      <c r="BE395"/>
      <c r="BF395"/>
      <c r="BG395"/>
      <c r="BH395"/>
      <c r="BI395"/>
      <c r="BJ395"/>
      <c r="BK395"/>
    </row>
    <row r="396" spans="56:63" ht="16.5" x14ac:dyDescent="0.3">
      <c r="BD396"/>
      <c r="BE396"/>
      <c r="BF396"/>
      <c r="BG396"/>
      <c r="BH396"/>
      <c r="BI396"/>
      <c r="BJ396"/>
      <c r="BK396"/>
    </row>
    <row r="397" spans="56:63" ht="16.5" x14ac:dyDescent="0.3">
      <c r="BD397"/>
      <c r="BE397"/>
      <c r="BF397"/>
      <c r="BG397"/>
      <c r="BH397"/>
      <c r="BI397"/>
      <c r="BJ397"/>
      <c r="BK397"/>
    </row>
    <row r="398" spans="56:63" ht="16.5" x14ac:dyDescent="0.3">
      <c r="BD398"/>
      <c r="BE398"/>
      <c r="BF398"/>
      <c r="BG398"/>
      <c r="BH398"/>
      <c r="BI398"/>
      <c r="BJ398"/>
      <c r="BK398"/>
    </row>
    <row r="399" spans="56:63" ht="16.5" x14ac:dyDescent="0.3">
      <c r="BD399"/>
      <c r="BE399"/>
      <c r="BF399"/>
      <c r="BG399"/>
      <c r="BH399"/>
      <c r="BI399"/>
      <c r="BJ399"/>
      <c r="BK399"/>
    </row>
    <row r="400" spans="56:63" ht="16.5" x14ac:dyDescent="0.3">
      <c r="BD400"/>
      <c r="BE400"/>
      <c r="BF400"/>
      <c r="BG400"/>
      <c r="BH400"/>
      <c r="BI400"/>
      <c r="BJ400"/>
      <c r="BK400"/>
    </row>
    <row r="401" spans="56:63" ht="16.5" x14ac:dyDescent="0.3">
      <c r="BD401"/>
      <c r="BE401"/>
      <c r="BF401"/>
      <c r="BG401"/>
      <c r="BH401"/>
      <c r="BI401"/>
      <c r="BJ401"/>
      <c r="BK401"/>
    </row>
    <row r="402" spans="56:63" ht="16.5" x14ac:dyDescent="0.3">
      <c r="BD402"/>
      <c r="BE402"/>
      <c r="BF402"/>
      <c r="BG402"/>
      <c r="BH402"/>
      <c r="BI402"/>
      <c r="BJ402"/>
      <c r="BK402"/>
    </row>
    <row r="403" spans="56:63" ht="16.5" x14ac:dyDescent="0.3">
      <c r="BD403"/>
      <c r="BE403"/>
      <c r="BF403"/>
      <c r="BG403"/>
      <c r="BH403"/>
      <c r="BI403"/>
      <c r="BJ403"/>
      <c r="BK403"/>
    </row>
    <row r="404" spans="56:63" ht="16.5" x14ac:dyDescent="0.3">
      <c r="BD404"/>
      <c r="BE404"/>
      <c r="BF404"/>
      <c r="BG404"/>
      <c r="BH404"/>
      <c r="BI404"/>
      <c r="BJ404"/>
      <c r="BK404"/>
    </row>
    <row r="405" spans="56:63" ht="16.5" x14ac:dyDescent="0.3">
      <c r="BD405"/>
      <c r="BE405"/>
      <c r="BF405"/>
      <c r="BG405"/>
      <c r="BH405"/>
      <c r="BI405"/>
      <c r="BJ405"/>
      <c r="BK405"/>
    </row>
    <row r="406" spans="56:63" ht="16.5" x14ac:dyDescent="0.3">
      <c r="BD406"/>
      <c r="BE406"/>
      <c r="BF406"/>
      <c r="BG406"/>
      <c r="BH406"/>
      <c r="BI406"/>
      <c r="BJ406"/>
      <c r="BK406"/>
    </row>
    <row r="407" spans="56:63" ht="16.5" x14ac:dyDescent="0.3">
      <c r="BD407"/>
      <c r="BE407"/>
      <c r="BF407"/>
      <c r="BG407"/>
      <c r="BH407"/>
      <c r="BI407"/>
      <c r="BJ407"/>
      <c r="BK407"/>
    </row>
    <row r="408" spans="56:63" ht="16.5" x14ac:dyDescent="0.3">
      <c r="BD408"/>
      <c r="BE408"/>
      <c r="BF408"/>
      <c r="BG408"/>
      <c r="BH408"/>
      <c r="BI408"/>
      <c r="BJ408"/>
      <c r="BK408"/>
    </row>
    <row r="409" spans="56:63" ht="16.5" x14ac:dyDescent="0.3">
      <c r="BD409"/>
      <c r="BE409"/>
      <c r="BF409"/>
      <c r="BG409"/>
      <c r="BH409"/>
      <c r="BI409"/>
      <c r="BJ409"/>
      <c r="BK409"/>
    </row>
    <row r="410" spans="56:63" ht="16.5" x14ac:dyDescent="0.3">
      <c r="BD410"/>
      <c r="BE410"/>
      <c r="BF410"/>
      <c r="BG410"/>
      <c r="BH410"/>
      <c r="BI410"/>
      <c r="BJ410"/>
      <c r="BK410"/>
    </row>
    <row r="411" spans="56:63" ht="16.5" x14ac:dyDescent="0.3">
      <c r="BD411"/>
      <c r="BE411"/>
      <c r="BF411"/>
      <c r="BG411"/>
      <c r="BH411"/>
      <c r="BI411"/>
      <c r="BJ411"/>
      <c r="BK411"/>
    </row>
    <row r="412" spans="56:63" ht="16.5" x14ac:dyDescent="0.3">
      <c r="BD412"/>
      <c r="BE412"/>
      <c r="BF412"/>
      <c r="BG412"/>
      <c r="BH412"/>
      <c r="BI412"/>
      <c r="BJ412"/>
      <c r="BK412"/>
    </row>
    <row r="413" spans="56:63" ht="16.5" x14ac:dyDescent="0.3">
      <c r="BD413"/>
      <c r="BE413"/>
      <c r="BF413"/>
      <c r="BG413"/>
      <c r="BH413"/>
      <c r="BI413"/>
      <c r="BJ413"/>
      <c r="BK413"/>
    </row>
    <row r="414" spans="56:63" ht="16.5" x14ac:dyDescent="0.3">
      <c r="BD414"/>
      <c r="BE414"/>
      <c r="BF414"/>
      <c r="BG414"/>
      <c r="BH414"/>
      <c r="BI414"/>
      <c r="BJ414"/>
      <c r="BK414"/>
    </row>
    <row r="415" spans="56:63" ht="16.5" x14ac:dyDescent="0.3">
      <c r="BD415"/>
      <c r="BE415"/>
      <c r="BF415"/>
      <c r="BG415"/>
      <c r="BH415"/>
      <c r="BI415"/>
      <c r="BJ415"/>
      <c r="BK415"/>
    </row>
    <row r="416" spans="56:63" ht="16.5" x14ac:dyDescent="0.3">
      <c r="BD416"/>
      <c r="BE416"/>
      <c r="BF416"/>
      <c r="BG416"/>
      <c r="BH416"/>
      <c r="BI416"/>
      <c r="BJ416"/>
      <c r="BK416"/>
    </row>
    <row r="417" spans="56:63" ht="16.5" x14ac:dyDescent="0.3">
      <c r="BD417"/>
      <c r="BE417"/>
      <c r="BF417"/>
      <c r="BG417"/>
      <c r="BH417"/>
      <c r="BI417"/>
      <c r="BJ417"/>
      <c r="BK417"/>
    </row>
    <row r="418" spans="56:63" ht="16.5" x14ac:dyDescent="0.3">
      <c r="BD418"/>
      <c r="BE418"/>
      <c r="BF418"/>
      <c r="BG418"/>
      <c r="BH418"/>
      <c r="BI418"/>
      <c r="BJ418"/>
      <c r="BK418"/>
    </row>
    <row r="419" spans="56:63" ht="16.5" x14ac:dyDescent="0.3">
      <c r="BD419"/>
      <c r="BE419"/>
      <c r="BF419"/>
      <c r="BG419"/>
      <c r="BH419"/>
      <c r="BI419"/>
      <c r="BJ419"/>
      <c r="BK419"/>
    </row>
    <row r="420" spans="56:63" ht="16.5" x14ac:dyDescent="0.3">
      <c r="BD420"/>
      <c r="BE420"/>
      <c r="BF420"/>
      <c r="BG420"/>
      <c r="BH420"/>
      <c r="BI420"/>
      <c r="BJ420"/>
      <c r="BK420"/>
    </row>
    <row r="421" spans="56:63" ht="16.5" x14ac:dyDescent="0.3">
      <c r="BD421"/>
      <c r="BE421"/>
      <c r="BF421"/>
      <c r="BG421"/>
      <c r="BH421"/>
      <c r="BI421"/>
      <c r="BJ421"/>
      <c r="BK421"/>
    </row>
    <row r="422" spans="56:63" ht="16.5" x14ac:dyDescent="0.3">
      <c r="BD422"/>
      <c r="BE422"/>
      <c r="BF422"/>
      <c r="BG422"/>
      <c r="BH422"/>
      <c r="BI422"/>
      <c r="BJ422"/>
      <c r="BK422"/>
    </row>
    <row r="423" spans="56:63" ht="16.5" x14ac:dyDescent="0.3">
      <c r="BD423"/>
      <c r="BE423"/>
      <c r="BF423"/>
      <c r="BG423"/>
      <c r="BH423"/>
      <c r="BI423"/>
      <c r="BJ423"/>
      <c r="BK423"/>
    </row>
    <row r="424" spans="56:63" ht="16.5" x14ac:dyDescent="0.3">
      <c r="BD424"/>
      <c r="BE424"/>
      <c r="BF424"/>
      <c r="BG424"/>
      <c r="BH424"/>
      <c r="BI424"/>
      <c r="BJ424"/>
      <c r="BK424"/>
    </row>
    <row r="425" spans="56:63" ht="16.5" x14ac:dyDescent="0.3">
      <c r="BD425"/>
      <c r="BE425"/>
      <c r="BF425"/>
      <c r="BG425"/>
      <c r="BH425"/>
      <c r="BI425"/>
      <c r="BJ425"/>
      <c r="BK425"/>
    </row>
    <row r="426" spans="56:63" ht="16.5" x14ac:dyDescent="0.3">
      <c r="BD426"/>
      <c r="BE426"/>
      <c r="BF426"/>
      <c r="BG426"/>
      <c r="BH426"/>
      <c r="BI426"/>
      <c r="BJ426"/>
      <c r="BK426"/>
    </row>
    <row r="427" spans="56:63" ht="16.5" x14ac:dyDescent="0.3">
      <c r="BD427"/>
      <c r="BE427"/>
      <c r="BF427"/>
      <c r="BG427"/>
      <c r="BH427"/>
      <c r="BI427"/>
      <c r="BJ427"/>
      <c r="BK427"/>
    </row>
    <row r="428" spans="56:63" ht="16.5" x14ac:dyDescent="0.3">
      <c r="BD428"/>
      <c r="BE428"/>
      <c r="BF428"/>
      <c r="BG428"/>
      <c r="BH428"/>
      <c r="BI428"/>
      <c r="BJ428"/>
      <c r="BK428"/>
    </row>
    <row r="429" spans="56:63" ht="16.5" x14ac:dyDescent="0.3">
      <c r="BD429"/>
      <c r="BE429"/>
      <c r="BF429"/>
      <c r="BG429"/>
      <c r="BH429"/>
      <c r="BI429"/>
      <c r="BJ429"/>
      <c r="BK429"/>
    </row>
    <row r="430" spans="56:63" ht="16.5" x14ac:dyDescent="0.3">
      <c r="BD430"/>
      <c r="BE430"/>
      <c r="BF430"/>
      <c r="BG430"/>
      <c r="BH430"/>
      <c r="BI430"/>
      <c r="BJ430"/>
      <c r="BK430"/>
    </row>
    <row r="431" spans="56:63" ht="16.5" x14ac:dyDescent="0.3">
      <c r="BD431"/>
      <c r="BE431"/>
      <c r="BF431"/>
      <c r="BG431"/>
      <c r="BH431"/>
      <c r="BI431"/>
      <c r="BJ431"/>
      <c r="BK431"/>
    </row>
    <row r="432" spans="56:63" ht="16.5" x14ac:dyDescent="0.3">
      <c r="BD432"/>
      <c r="BE432"/>
      <c r="BF432"/>
      <c r="BG432"/>
      <c r="BH432"/>
      <c r="BI432"/>
      <c r="BJ432"/>
      <c r="BK432"/>
    </row>
    <row r="433" spans="56:63" ht="16.5" x14ac:dyDescent="0.3">
      <c r="BD433"/>
      <c r="BE433"/>
      <c r="BF433"/>
      <c r="BG433"/>
      <c r="BH433"/>
      <c r="BI433"/>
      <c r="BJ433"/>
      <c r="BK433"/>
    </row>
    <row r="434" spans="56:63" ht="16.5" x14ac:dyDescent="0.3">
      <c r="BD434"/>
      <c r="BE434"/>
      <c r="BF434"/>
      <c r="BG434"/>
      <c r="BH434"/>
      <c r="BI434"/>
      <c r="BJ434"/>
      <c r="BK434"/>
    </row>
    <row r="435" spans="56:63" ht="16.5" x14ac:dyDescent="0.3">
      <c r="BD435"/>
      <c r="BE435"/>
      <c r="BF435"/>
      <c r="BG435"/>
      <c r="BH435"/>
      <c r="BI435"/>
      <c r="BJ435"/>
      <c r="BK435"/>
    </row>
    <row r="436" spans="56:63" ht="16.5" x14ac:dyDescent="0.3">
      <c r="BD436"/>
      <c r="BE436"/>
      <c r="BF436"/>
      <c r="BG436"/>
      <c r="BH436"/>
      <c r="BI436"/>
      <c r="BJ436"/>
      <c r="BK436"/>
    </row>
    <row r="437" spans="56:63" ht="16.5" x14ac:dyDescent="0.3">
      <c r="BD437"/>
      <c r="BE437"/>
      <c r="BF437"/>
      <c r="BG437"/>
      <c r="BH437"/>
      <c r="BI437"/>
      <c r="BJ437"/>
      <c r="BK437"/>
    </row>
    <row r="438" spans="56:63" ht="16.5" x14ac:dyDescent="0.3">
      <c r="BD438"/>
      <c r="BE438"/>
      <c r="BF438"/>
      <c r="BG438"/>
      <c r="BH438"/>
      <c r="BI438"/>
      <c r="BJ438"/>
      <c r="BK438"/>
    </row>
    <row r="439" spans="56:63" ht="16.5" x14ac:dyDescent="0.3">
      <c r="BD439"/>
      <c r="BE439"/>
      <c r="BF439"/>
      <c r="BG439"/>
      <c r="BH439"/>
      <c r="BI439"/>
      <c r="BJ439"/>
      <c r="BK439"/>
    </row>
    <row r="440" spans="56:63" ht="16.5" x14ac:dyDescent="0.3">
      <c r="BD440"/>
      <c r="BE440"/>
      <c r="BF440"/>
      <c r="BG440"/>
      <c r="BH440"/>
      <c r="BI440"/>
      <c r="BJ440"/>
      <c r="BK440"/>
    </row>
    <row r="441" spans="56:63" ht="16.5" x14ac:dyDescent="0.3">
      <c r="BD441"/>
      <c r="BE441"/>
      <c r="BF441"/>
      <c r="BG441"/>
      <c r="BH441"/>
      <c r="BI441"/>
      <c r="BJ441"/>
      <c r="BK441"/>
    </row>
    <row r="442" spans="56:63" ht="16.5" x14ac:dyDescent="0.3">
      <c r="BD442"/>
      <c r="BE442"/>
      <c r="BF442"/>
      <c r="BG442"/>
      <c r="BH442"/>
      <c r="BI442"/>
      <c r="BJ442"/>
      <c r="BK442"/>
    </row>
    <row r="443" spans="56:63" ht="16.5" x14ac:dyDescent="0.3">
      <c r="BD443"/>
      <c r="BE443"/>
      <c r="BF443"/>
      <c r="BG443"/>
      <c r="BH443"/>
      <c r="BI443"/>
      <c r="BJ443"/>
      <c r="BK443"/>
    </row>
    <row r="444" spans="56:63" ht="16.5" x14ac:dyDescent="0.3">
      <c r="BD444"/>
      <c r="BE444"/>
      <c r="BF444"/>
      <c r="BG444"/>
      <c r="BH444"/>
      <c r="BI444"/>
      <c r="BJ444"/>
      <c r="BK444"/>
    </row>
    <row r="445" spans="56:63" ht="16.5" x14ac:dyDescent="0.3">
      <c r="BD445"/>
      <c r="BE445"/>
      <c r="BF445"/>
      <c r="BG445"/>
      <c r="BH445"/>
      <c r="BI445"/>
      <c r="BJ445"/>
      <c r="BK445"/>
    </row>
    <row r="446" spans="56:63" ht="16.5" x14ac:dyDescent="0.3">
      <c r="BD446"/>
      <c r="BE446"/>
      <c r="BF446"/>
      <c r="BG446"/>
      <c r="BH446"/>
      <c r="BI446"/>
      <c r="BJ446"/>
      <c r="BK446"/>
    </row>
    <row r="447" spans="56:63" ht="16.5" x14ac:dyDescent="0.3">
      <c r="BD447"/>
      <c r="BE447"/>
      <c r="BF447"/>
      <c r="BG447"/>
      <c r="BH447"/>
      <c r="BI447"/>
      <c r="BJ447"/>
      <c r="BK447"/>
    </row>
    <row r="448" spans="56:63" ht="16.5" x14ac:dyDescent="0.3">
      <c r="BD448"/>
      <c r="BE448"/>
      <c r="BF448"/>
      <c r="BG448"/>
      <c r="BH448"/>
      <c r="BI448"/>
      <c r="BJ448"/>
      <c r="BK448"/>
    </row>
    <row r="449" spans="56:63" ht="16.5" x14ac:dyDescent="0.3">
      <c r="BD449"/>
      <c r="BE449"/>
      <c r="BF449"/>
      <c r="BG449"/>
      <c r="BH449"/>
      <c r="BI449"/>
      <c r="BJ449"/>
      <c r="BK449"/>
    </row>
    <row r="450" spans="56:63" ht="16.5" x14ac:dyDescent="0.3">
      <c r="BD450"/>
      <c r="BE450"/>
      <c r="BF450"/>
      <c r="BG450"/>
      <c r="BH450"/>
      <c r="BI450"/>
      <c r="BJ450"/>
      <c r="BK450"/>
    </row>
    <row r="451" spans="56:63" ht="16.5" x14ac:dyDescent="0.3">
      <c r="BD451"/>
      <c r="BE451"/>
      <c r="BF451"/>
      <c r="BG451"/>
      <c r="BH451"/>
      <c r="BI451"/>
      <c r="BJ451"/>
      <c r="BK451"/>
    </row>
    <row r="452" spans="56:63" ht="16.5" x14ac:dyDescent="0.3">
      <c r="BD452"/>
      <c r="BE452"/>
      <c r="BF452"/>
      <c r="BG452"/>
      <c r="BH452"/>
      <c r="BI452"/>
      <c r="BJ452"/>
      <c r="BK452"/>
    </row>
    <row r="453" spans="56:63" ht="16.5" x14ac:dyDescent="0.3">
      <c r="BD453"/>
      <c r="BE453"/>
      <c r="BF453"/>
      <c r="BG453"/>
      <c r="BH453"/>
      <c r="BI453"/>
      <c r="BJ453"/>
      <c r="BK453"/>
    </row>
    <row r="454" spans="56:63" ht="16.5" x14ac:dyDescent="0.3">
      <c r="BD454"/>
      <c r="BE454"/>
      <c r="BF454"/>
      <c r="BG454"/>
      <c r="BH454"/>
      <c r="BI454"/>
      <c r="BJ454"/>
      <c r="BK454"/>
    </row>
    <row r="455" spans="56:63" ht="16.5" x14ac:dyDescent="0.3">
      <c r="BD455"/>
      <c r="BE455"/>
      <c r="BF455"/>
      <c r="BG455"/>
      <c r="BH455"/>
      <c r="BI455"/>
      <c r="BJ455"/>
      <c r="BK455"/>
    </row>
    <row r="456" spans="56:63" ht="16.5" x14ac:dyDescent="0.3">
      <c r="BD456"/>
      <c r="BE456"/>
      <c r="BF456"/>
      <c r="BG456"/>
      <c r="BH456"/>
      <c r="BI456"/>
      <c r="BJ456"/>
      <c r="BK456"/>
    </row>
    <row r="457" spans="56:63" ht="16.5" x14ac:dyDescent="0.3">
      <c r="BD457"/>
      <c r="BE457"/>
      <c r="BF457"/>
      <c r="BG457"/>
      <c r="BH457"/>
      <c r="BI457"/>
      <c r="BJ457"/>
      <c r="BK457"/>
    </row>
    <row r="458" spans="56:63" ht="16.5" x14ac:dyDescent="0.3">
      <c r="BD458"/>
      <c r="BE458"/>
      <c r="BF458"/>
      <c r="BG458"/>
      <c r="BH458"/>
      <c r="BI458"/>
      <c r="BJ458"/>
      <c r="BK458"/>
    </row>
    <row r="459" spans="56:63" ht="16.5" x14ac:dyDescent="0.3">
      <c r="BD459"/>
      <c r="BE459"/>
      <c r="BF459"/>
      <c r="BG459"/>
      <c r="BH459"/>
      <c r="BI459"/>
      <c r="BJ459"/>
      <c r="BK459"/>
    </row>
    <row r="460" spans="56:63" ht="16.5" x14ac:dyDescent="0.3">
      <c r="BD460"/>
      <c r="BE460"/>
      <c r="BF460"/>
      <c r="BG460"/>
      <c r="BH460"/>
      <c r="BI460"/>
      <c r="BJ460"/>
      <c r="BK460"/>
    </row>
    <row r="461" spans="56:63" ht="16.5" x14ac:dyDescent="0.3">
      <c r="BD461"/>
      <c r="BE461"/>
      <c r="BF461"/>
      <c r="BG461"/>
      <c r="BH461"/>
      <c r="BI461"/>
      <c r="BJ461"/>
      <c r="BK461"/>
    </row>
    <row r="462" spans="56:63" ht="16.5" x14ac:dyDescent="0.3">
      <c r="BD462"/>
      <c r="BE462"/>
      <c r="BF462"/>
      <c r="BG462"/>
      <c r="BH462"/>
      <c r="BI462"/>
      <c r="BJ462"/>
      <c r="BK462"/>
    </row>
    <row r="463" spans="56:63" ht="16.5" x14ac:dyDescent="0.3">
      <c r="BD463"/>
      <c r="BE463"/>
      <c r="BF463"/>
      <c r="BG463"/>
      <c r="BH463"/>
      <c r="BI463"/>
      <c r="BJ463"/>
      <c r="BK463"/>
    </row>
    <row r="464" spans="56:63" ht="16.5" x14ac:dyDescent="0.3">
      <c r="BD464"/>
      <c r="BE464"/>
      <c r="BF464"/>
      <c r="BG464"/>
      <c r="BH464"/>
      <c r="BI464"/>
      <c r="BJ464"/>
      <c r="BK464"/>
    </row>
    <row r="465" spans="56:63" ht="16.5" x14ac:dyDescent="0.3">
      <c r="BD465"/>
      <c r="BE465"/>
      <c r="BF465"/>
      <c r="BG465"/>
      <c r="BH465"/>
      <c r="BI465"/>
      <c r="BJ465"/>
      <c r="BK465"/>
    </row>
    <row r="466" spans="56:63" ht="16.5" x14ac:dyDescent="0.3">
      <c r="BD466"/>
      <c r="BE466"/>
      <c r="BF466"/>
      <c r="BG466"/>
      <c r="BH466"/>
      <c r="BI466"/>
      <c r="BJ466"/>
      <c r="BK466"/>
    </row>
    <row r="467" spans="56:63" ht="16.5" x14ac:dyDescent="0.3">
      <c r="BD467"/>
      <c r="BE467"/>
      <c r="BF467"/>
      <c r="BG467"/>
      <c r="BH467"/>
      <c r="BI467"/>
      <c r="BJ467"/>
      <c r="BK467"/>
    </row>
    <row r="468" spans="56:63" ht="16.5" x14ac:dyDescent="0.3">
      <c r="BD468"/>
      <c r="BE468"/>
      <c r="BF468"/>
      <c r="BG468"/>
      <c r="BH468"/>
      <c r="BI468"/>
      <c r="BJ468"/>
      <c r="BK468"/>
    </row>
    <row r="469" spans="56:63" ht="16.5" x14ac:dyDescent="0.3">
      <c r="BD469"/>
      <c r="BE469"/>
      <c r="BF469"/>
      <c r="BG469"/>
      <c r="BH469"/>
      <c r="BI469"/>
      <c r="BJ469"/>
      <c r="BK469"/>
    </row>
    <row r="470" spans="56:63" ht="16.5" x14ac:dyDescent="0.3">
      <c r="BD470"/>
      <c r="BE470"/>
      <c r="BF470"/>
      <c r="BG470"/>
      <c r="BH470"/>
      <c r="BI470"/>
      <c r="BJ470"/>
      <c r="BK470"/>
    </row>
    <row r="471" spans="56:63" ht="16.5" x14ac:dyDescent="0.3">
      <c r="BD471"/>
      <c r="BE471"/>
      <c r="BF471"/>
      <c r="BG471"/>
      <c r="BH471"/>
      <c r="BI471"/>
      <c r="BJ471"/>
      <c r="BK471"/>
    </row>
    <row r="472" spans="56:63" ht="16.5" x14ac:dyDescent="0.3">
      <c r="BD472"/>
      <c r="BE472"/>
      <c r="BF472"/>
      <c r="BG472"/>
      <c r="BH472"/>
      <c r="BI472"/>
      <c r="BJ472"/>
      <c r="BK472"/>
    </row>
    <row r="473" spans="56:63" ht="16.5" x14ac:dyDescent="0.3">
      <c r="BD473"/>
      <c r="BE473"/>
      <c r="BF473"/>
      <c r="BG473"/>
      <c r="BH473"/>
      <c r="BI473"/>
      <c r="BJ473"/>
      <c r="BK473"/>
    </row>
    <row r="474" spans="56:63" ht="16.5" x14ac:dyDescent="0.3">
      <c r="BD474"/>
      <c r="BE474"/>
      <c r="BF474"/>
      <c r="BG474"/>
      <c r="BH474"/>
      <c r="BI474"/>
      <c r="BJ474"/>
      <c r="BK474"/>
    </row>
    <row r="475" spans="56:63" ht="16.5" x14ac:dyDescent="0.3">
      <c r="BD475"/>
      <c r="BE475"/>
      <c r="BF475"/>
      <c r="BG475"/>
      <c r="BH475"/>
      <c r="BI475"/>
      <c r="BJ475"/>
      <c r="BK475"/>
    </row>
    <row r="476" spans="56:63" ht="16.5" x14ac:dyDescent="0.3">
      <c r="BD476"/>
      <c r="BE476"/>
      <c r="BF476"/>
      <c r="BG476"/>
      <c r="BH476"/>
      <c r="BI476"/>
      <c r="BJ476"/>
      <c r="BK476"/>
    </row>
    <row r="477" spans="56:63" ht="16.5" x14ac:dyDescent="0.3">
      <c r="BD477"/>
      <c r="BE477"/>
      <c r="BF477"/>
      <c r="BG477"/>
      <c r="BH477"/>
      <c r="BI477"/>
      <c r="BJ477"/>
      <c r="BK477"/>
    </row>
    <row r="478" spans="56:63" ht="16.5" x14ac:dyDescent="0.3">
      <c r="BD478"/>
      <c r="BE478"/>
      <c r="BF478"/>
      <c r="BG478"/>
      <c r="BH478"/>
      <c r="BI478"/>
      <c r="BJ478"/>
      <c r="BK478"/>
    </row>
    <row r="479" spans="56:63" ht="16.5" x14ac:dyDescent="0.3">
      <c r="BD479"/>
      <c r="BE479"/>
      <c r="BF479"/>
      <c r="BG479"/>
      <c r="BH479"/>
      <c r="BI479"/>
      <c r="BJ479"/>
      <c r="BK479"/>
    </row>
    <row r="480" spans="56:63" ht="16.5" x14ac:dyDescent="0.3">
      <c r="BD480"/>
      <c r="BE480"/>
      <c r="BF480"/>
      <c r="BG480"/>
      <c r="BH480"/>
      <c r="BI480"/>
      <c r="BJ480"/>
      <c r="BK480"/>
    </row>
    <row r="481" spans="56:63" ht="16.5" x14ac:dyDescent="0.3">
      <c r="BD481"/>
      <c r="BE481"/>
      <c r="BF481"/>
      <c r="BG481"/>
      <c r="BH481"/>
      <c r="BI481"/>
      <c r="BJ481"/>
      <c r="BK481"/>
    </row>
    <row r="482" spans="56:63" ht="16.5" x14ac:dyDescent="0.3">
      <c r="BD482"/>
      <c r="BE482"/>
      <c r="BF482"/>
      <c r="BG482"/>
      <c r="BH482"/>
      <c r="BI482"/>
      <c r="BJ482"/>
      <c r="BK482"/>
    </row>
    <row r="483" spans="56:63" ht="16.5" x14ac:dyDescent="0.3">
      <c r="BD483"/>
      <c r="BE483"/>
      <c r="BF483"/>
      <c r="BG483"/>
      <c r="BH483"/>
      <c r="BI483"/>
      <c r="BJ483"/>
      <c r="BK483"/>
    </row>
    <row r="484" spans="56:63" ht="16.5" x14ac:dyDescent="0.3">
      <c r="BD484"/>
      <c r="BE484"/>
      <c r="BF484"/>
      <c r="BG484"/>
      <c r="BH484"/>
      <c r="BI484"/>
      <c r="BJ484"/>
      <c r="BK484"/>
    </row>
    <row r="485" spans="56:63" ht="16.5" x14ac:dyDescent="0.3">
      <c r="BD485"/>
      <c r="BE485"/>
      <c r="BF485"/>
      <c r="BG485"/>
      <c r="BH485"/>
      <c r="BI485"/>
      <c r="BJ485"/>
      <c r="BK485"/>
    </row>
    <row r="486" spans="56:63" ht="16.5" x14ac:dyDescent="0.3">
      <c r="BD486"/>
      <c r="BE486"/>
      <c r="BF486"/>
      <c r="BG486"/>
      <c r="BH486"/>
      <c r="BI486"/>
      <c r="BJ486"/>
      <c r="BK486"/>
    </row>
    <row r="487" spans="56:63" ht="16.5" x14ac:dyDescent="0.3">
      <c r="BD487"/>
      <c r="BE487"/>
      <c r="BF487"/>
      <c r="BG487"/>
      <c r="BH487"/>
      <c r="BI487"/>
      <c r="BJ487"/>
      <c r="BK487"/>
    </row>
    <row r="488" spans="56:63" ht="16.5" x14ac:dyDescent="0.3">
      <c r="BD488"/>
      <c r="BE488"/>
      <c r="BF488"/>
      <c r="BG488"/>
      <c r="BH488"/>
      <c r="BI488"/>
      <c r="BJ488"/>
      <c r="BK488"/>
    </row>
    <row r="489" spans="56:63" ht="16.5" x14ac:dyDescent="0.3">
      <c r="BD489"/>
      <c r="BE489"/>
      <c r="BF489"/>
      <c r="BG489"/>
      <c r="BH489"/>
      <c r="BI489"/>
      <c r="BJ489"/>
      <c r="BK489"/>
    </row>
    <row r="490" spans="56:63" ht="16.5" x14ac:dyDescent="0.3">
      <c r="BD490"/>
      <c r="BE490"/>
      <c r="BF490"/>
      <c r="BG490"/>
      <c r="BH490"/>
      <c r="BI490"/>
      <c r="BJ490"/>
      <c r="BK490"/>
    </row>
    <row r="491" spans="56:63" ht="16.5" x14ac:dyDescent="0.3">
      <c r="BD491"/>
      <c r="BE491"/>
      <c r="BF491"/>
      <c r="BG491"/>
      <c r="BH491"/>
      <c r="BI491"/>
      <c r="BJ491"/>
      <c r="BK491"/>
    </row>
    <row r="492" spans="56:63" ht="16.5" x14ac:dyDescent="0.3">
      <c r="BD492"/>
      <c r="BE492"/>
      <c r="BF492"/>
      <c r="BG492"/>
      <c r="BH492"/>
      <c r="BI492"/>
      <c r="BJ492"/>
      <c r="BK492"/>
    </row>
    <row r="493" spans="56:63" ht="16.5" x14ac:dyDescent="0.3">
      <c r="BD493"/>
      <c r="BE493"/>
      <c r="BF493"/>
      <c r="BG493"/>
      <c r="BH493"/>
      <c r="BI493"/>
      <c r="BJ493"/>
      <c r="BK493"/>
    </row>
    <row r="494" spans="56:63" ht="16.5" x14ac:dyDescent="0.3">
      <c r="BD494"/>
      <c r="BE494"/>
      <c r="BF494"/>
      <c r="BG494"/>
      <c r="BH494"/>
      <c r="BI494"/>
      <c r="BJ494"/>
      <c r="BK494"/>
    </row>
    <row r="495" spans="56:63" ht="16.5" x14ac:dyDescent="0.3">
      <c r="BD495"/>
      <c r="BE495"/>
      <c r="BF495"/>
      <c r="BG495"/>
      <c r="BH495"/>
      <c r="BI495"/>
      <c r="BJ495"/>
      <c r="BK495"/>
    </row>
    <row r="496" spans="56:63" ht="16.5" x14ac:dyDescent="0.3">
      <c r="BD496"/>
      <c r="BE496"/>
      <c r="BF496"/>
      <c r="BG496"/>
      <c r="BH496"/>
      <c r="BI496"/>
      <c r="BJ496"/>
      <c r="BK496"/>
    </row>
    <row r="497" spans="56:63" ht="16.5" x14ac:dyDescent="0.3">
      <c r="BD497"/>
      <c r="BE497"/>
      <c r="BF497"/>
      <c r="BG497"/>
      <c r="BH497"/>
      <c r="BI497"/>
      <c r="BJ497"/>
      <c r="BK497"/>
    </row>
    <row r="498" spans="56:63" ht="16.5" x14ac:dyDescent="0.3">
      <c r="BD498"/>
      <c r="BE498"/>
      <c r="BF498"/>
      <c r="BG498"/>
      <c r="BH498"/>
      <c r="BI498"/>
      <c r="BJ498"/>
      <c r="BK498"/>
    </row>
    <row r="499" spans="56:63" ht="16.5" x14ac:dyDescent="0.3">
      <c r="BD499"/>
      <c r="BE499"/>
      <c r="BF499"/>
      <c r="BG499"/>
      <c r="BH499"/>
      <c r="BI499"/>
      <c r="BJ499"/>
      <c r="BK499"/>
    </row>
    <row r="500" spans="56:63" ht="16.5" x14ac:dyDescent="0.3">
      <c r="BD500"/>
      <c r="BE500"/>
      <c r="BF500"/>
      <c r="BG500"/>
      <c r="BH500"/>
      <c r="BI500"/>
      <c r="BJ500"/>
      <c r="BK500"/>
    </row>
    <row r="501" spans="56:63" ht="16.5" x14ac:dyDescent="0.3">
      <c r="BD501"/>
      <c r="BE501"/>
      <c r="BF501"/>
      <c r="BG501"/>
      <c r="BH501"/>
      <c r="BI501"/>
      <c r="BJ501"/>
      <c r="BK501"/>
    </row>
    <row r="502" spans="56:63" ht="16.5" x14ac:dyDescent="0.3">
      <c r="BD502"/>
      <c r="BE502"/>
      <c r="BF502"/>
      <c r="BG502"/>
      <c r="BH502"/>
      <c r="BI502"/>
      <c r="BJ502"/>
      <c r="BK502"/>
    </row>
    <row r="503" spans="56:63" ht="16.5" x14ac:dyDescent="0.3">
      <c r="BD503"/>
      <c r="BE503"/>
      <c r="BF503"/>
      <c r="BG503"/>
      <c r="BH503"/>
      <c r="BI503"/>
      <c r="BJ503"/>
      <c r="BK503"/>
    </row>
    <row r="504" spans="56:63" ht="16.5" x14ac:dyDescent="0.3">
      <c r="BD504"/>
      <c r="BE504"/>
      <c r="BF504"/>
      <c r="BG504"/>
      <c r="BH504"/>
      <c r="BI504"/>
      <c r="BJ504"/>
      <c r="BK504"/>
    </row>
    <row r="505" spans="56:63" ht="16.5" x14ac:dyDescent="0.3">
      <c r="BD505"/>
      <c r="BE505"/>
      <c r="BF505"/>
      <c r="BG505"/>
      <c r="BH505"/>
      <c r="BI505"/>
      <c r="BJ505"/>
      <c r="BK505"/>
    </row>
    <row r="506" spans="56:63" ht="16.5" x14ac:dyDescent="0.3">
      <c r="BD506"/>
      <c r="BE506"/>
      <c r="BF506"/>
      <c r="BG506"/>
      <c r="BH506"/>
      <c r="BI506"/>
      <c r="BJ506"/>
      <c r="BK506"/>
    </row>
    <row r="507" spans="56:63" ht="16.5" x14ac:dyDescent="0.3">
      <c r="BD507"/>
      <c r="BE507"/>
      <c r="BF507"/>
      <c r="BG507"/>
      <c r="BH507"/>
      <c r="BI507"/>
      <c r="BJ507"/>
      <c r="BK507"/>
    </row>
    <row r="508" spans="56:63" ht="16.5" x14ac:dyDescent="0.3">
      <c r="BD508"/>
      <c r="BE508"/>
      <c r="BF508"/>
      <c r="BG508"/>
      <c r="BH508"/>
      <c r="BI508"/>
      <c r="BJ508"/>
      <c r="BK508"/>
    </row>
    <row r="509" spans="56:63" ht="16.5" x14ac:dyDescent="0.3">
      <c r="BD509"/>
      <c r="BE509"/>
      <c r="BF509"/>
      <c r="BG509"/>
      <c r="BH509"/>
      <c r="BI509"/>
      <c r="BJ509"/>
      <c r="BK509"/>
    </row>
    <row r="510" spans="56:63" ht="16.5" x14ac:dyDescent="0.3">
      <c r="BD510"/>
      <c r="BE510"/>
      <c r="BF510"/>
      <c r="BG510"/>
      <c r="BH510"/>
      <c r="BI510"/>
      <c r="BJ510"/>
      <c r="BK510"/>
    </row>
    <row r="511" spans="56:63" ht="16.5" x14ac:dyDescent="0.3">
      <c r="BD511"/>
      <c r="BE511"/>
      <c r="BF511"/>
      <c r="BG511"/>
      <c r="BH511"/>
      <c r="BI511"/>
      <c r="BJ511"/>
      <c r="BK511"/>
    </row>
    <row r="512" spans="56:63" ht="16.5" x14ac:dyDescent="0.3">
      <c r="BD512"/>
      <c r="BE512"/>
      <c r="BF512"/>
      <c r="BG512"/>
      <c r="BH512"/>
      <c r="BI512"/>
      <c r="BJ512"/>
      <c r="BK512"/>
    </row>
    <row r="513" spans="56:63" ht="16.5" x14ac:dyDescent="0.3">
      <c r="BD513"/>
      <c r="BE513"/>
      <c r="BF513"/>
      <c r="BG513"/>
      <c r="BH513"/>
      <c r="BI513"/>
      <c r="BJ513"/>
      <c r="BK513"/>
    </row>
    <row r="514" spans="56:63" ht="16.5" x14ac:dyDescent="0.3">
      <c r="BD514"/>
      <c r="BE514"/>
      <c r="BF514"/>
      <c r="BG514"/>
      <c r="BH514"/>
      <c r="BI514"/>
      <c r="BJ514"/>
      <c r="BK514"/>
    </row>
    <row r="515" spans="56:63" ht="16.5" x14ac:dyDescent="0.3">
      <c r="BD515"/>
      <c r="BE515"/>
      <c r="BF515"/>
      <c r="BG515"/>
      <c r="BH515"/>
      <c r="BI515"/>
      <c r="BJ515"/>
      <c r="BK515"/>
    </row>
    <row r="516" spans="56:63" ht="16.5" x14ac:dyDescent="0.3">
      <c r="BD516"/>
      <c r="BE516"/>
      <c r="BF516"/>
      <c r="BG516"/>
      <c r="BH516"/>
      <c r="BI516"/>
      <c r="BJ516"/>
      <c r="BK516"/>
    </row>
    <row r="517" spans="56:63" ht="16.5" x14ac:dyDescent="0.3">
      <c r="BD517"/>
      <c r="BE517"/>
      <c r="BF517"/>
      <c r="BG517"/>
      <c r="BH517"/>
      <c r="BI517"/>
      <c r="BJ517"/>
      <c r="BK517"/>
    </row>
    <row r="518" spans="56:63" ht="16.5" x14ac:dyDescent="0.3">
      <c r="BD518"/>
      <c r="BE518"/>
      <c r="BF518"/>
      <c r="BG518"/>
      <c r="BH518"/>
      <c r="BI518"/>
      <c r="BJ518"/>
      <c r="BK518"/>
    </row>
    <row r="519" spans="56:63" ht="16.5" x14ac:dyDescent="0.3">
      <c r="BD519"/>
      <c r="BE519"/>
      <c r="BF519"/>
      <c r="BG519"/>
      <c r="BH519"/>
      <c r="BI519"/>
      <c r="BJ519"/>
      <c r="BK519"/>
    </row>
    <row r="520" spans="56:63" ht="16.5" x14ac:dyDescent="0.3">
      <c r="BD520"/>
      <c r="BE520"/>
      <c r="BF520"/>
      <c r="BG520"/>
      <c r="BH520"/>
      <c r="BI520"/>
      <c r="BJ520"/>
      <c r="BK520"/>
    </row>
    <row r="521" spans="56:63" ht="16.5" x14ac:dyDescent="0.3">
      <c r="BD521"/>
      <c r="BE521"/>
      <c r="BF521"/>
      <c r="BG521"/>
      <c r="BH521"/>
      <c r="BI521"/>
      <c r="BJ521"/>
      <c r="BK521"/>
    </row>
    <row r="522" spans="56:63" ht="16.5" x14ac:dyDescent="0.3">
      <c r="BD522"/>
      <c r="BE522"/>
      <c r="BF522"/>
      <c r="BG522"/>
      <c r="BH522"/>
      <c r="BI522"/>
      <c r="BJ522"/>
      <c r="BK522"/>
    </row>
    <row r="523" spans="56:63" ht="16.5" x14ac:dyDescent="0.3">
      <c r="BD523"/>
      <c r="BE523"/>
      <c r="BF523"/>
      <c r="BG523"/>
      <c r="BH523"/>
      <c r="BI523"/>
      <c r="BJ523"/>
      <c r="BK523"/>
    </row>
    <row r="524" spans="56:63" ht="16.5" x14ac:dyDescent="0.3">
      <c r="BD524"/>
      <c r="BE524"/>
      <c r="BF524"/>
      <c r="BG524"/>
      <c r="BH524"/>
      <c r="BI524"/>
      <c r="BJ524"/>
      <c r="BK524"/>
    </row>
    <row r="525" spans="56:63" ht="16.5" x14ac:dyDescent="0.3">
      <c r="BD525"/>
      <c r="BE525"/>
      <c r="BF525"/>
      <c r="BG525"/>
      <c r="BH525"/>
      <c r="BI525"/>
      <c r="BJ525"/>
      <c r="BK525"/>
    </row>
    <row r="526" spans="56:63" ht="16.5" x14ac:dyDescent="0.3">
      <c r="BD526"/>
      <c r="BE526"/>
      <c r="BF526"/>
      <c r="BG526"/>
      <c r="BH526"/>
      <c r="BI526"/>
      <c r="BJ526"/>
      <c r="BK526"/>
    </row>
    <row r="527" spans="56:63" ht="16.5" x14ac:dyDescent="0.3">
      <c r="BD527"/>
      <c r="BE527"/>
      <c r="BF527"/>
      <c r="BG527"/>
      <c r="BH527"/>
      <c r="BI527"/>
      <c r="BJ527"/>
      <c r="BK527"/>
    </row>
    <row r="528" spans="56:63" ht="16.5" x14ac:dyDescent="0.3">
      <c r="BD528"/>
      <c r="BE528"/>
      <c r="BF528"/>
      <c r="BG528"/>
      <c r="BH528"/>
      <c r="BI528"/>
      <c r="BJ528"/>
      <c r="BK528"/>
    </row>
    <row r="529" spans="56:63" ht="16.5" x14ac:dyDescent="0.3">
      <c r="BD529"/>
      <c r="BE529"/>
      <c r="BF529"/>
      <c r="BG529"/>
      <c r="BH529"/>
      <c r="BI529"/>
      <c r="BJ529"/>
      <c r="BK529"/>
    </row>
    <row r="530" spans="56:63" ht="16.5" x14ac:dyDescent="0.3">
      <c r="BD530"/>
      <c r="BE530"/>
      <c r="BF530"/>
      <c r="BG530"/>
      <c r="BH530"/>
      <c r="BI530"/>
      <c r="BJ530"/>
      <c r="BK530"/>
    </row>
    <row r="531" spans="56:63" ht="16.5" x14ac:dyDescent="0.3">
      <c r="BD531"/>
      <c r="BE531"/>
      <c r="BF531"/>
      <c r="BG531"/>
      <c r="BH531"/>
      <c r="BI531"/>
      <c r="BJ531"/>
      <c r="BK531"/>
    </row>
    <row r="532" spans="56:63" ht="16.5" x14ac:dyDescent="0.3">
      <c r="BD532"/>
      <c r="BE532"/>
      <c r="BF532"/>
      <c r="BG532"/>
      <c r="BH532"/>
      <c r="BI532"/>
      <c r="BJ532"/>
      <c r="BK532"/>
    </row>
    <row r="533" spans="56:63" ht="16.5" x14ac:dyDescent="0.3">
      <c r="BD533"/>
      <c r="BE533"/>
      <c r="BF533"/>
      <c r="BG533"/>
      <c r="BH533"/>
      <c r="BI533"/>
      <c r="BJ533"/>
      <c r="BK533"/>
    </row>
    <row r="534" spans="56:63" ht="16.5" x14ac:dyDescent="0.3">
      <c r="BD534"/>
      <c r="BE534"/>
      <c r="BF534"/>
      <c r="BG534"/>
      <c r="BH534"/>
      <c r="BI534"/>
      <c r="BJ534"/>
      <c r="BK534"/>
    </row>
    <row r="535" spans="56:63" ht="16.5" x14ac:dyDescent="0.3">
      <c r="BD535"/>
      <c r="BE535"/>
      <c r="BF535"/>
      <c r="BG535"/>
      <c r="BH535"/>
      <c r="BI535"/>
      <c r="BJ535"/>
      <c r="BK535"/>
    </row>
    <row r="536" spans="56:63" ht="16.5" x14ac:dyDescent="0.3">
      <c r="BD536"/>
      <c r="BE536"/>
      <c r="BF536"/>
      <c r="BG536"/>
      <c r="BH536"/>
      <c r="BI536"/>
      <c r="BJ536"/>
      <c r="BK536"/>
    </row>
    <row r="537" spans="56:63" ht="16.5" x14ac:dyDescent="0.3">
      <c r="BD537"/>
      <c r="BE537"/>
      <c r="BF537"/>
      <c r="BG537"/>
      <c r="BH537"/>
      <c r="BI537"/>
      <c r="BJ537"/>
      <c r="BK537"/>
    </row>
    <row r="538" spans="56:63" ht="16.5" x14ac:dyDescent="0.3">
      <c r="BD538"/>
      <c r="BE538"/>
      <c r="BF538"/>
      <c r="BG538"/>
      <c r="BH538"/>
      <c r="BI538"/>
      <c r="BJ538"/>
      <c r="BK538"/>
    </row>
    <row r="539" spans="56:63" ht="16.5" x14ac:dyDescent="0.3">
      <c r="BD539"/>
      <c r="BE539"/>
      <c r="BF539"/>
      <c r="BG539"/>
      <c r="BH539"/>
      <c r="BI539"/>
      <c r="BJ539"/>
      <c r="BK539"/>
    </row>
    <row r="540" spans="56:63" ht="16.5" x14ac:dyDescent="0.3">
      <c r="BD540"/>
      <c r="BE540"/>
      <c r="BF540"/>
      <c r="BG540"/>
      <c r="BH540"/>
      <c r="BI540"/>
      <c r="BJ540"/>
      <c r="BK540"/>
    </row>
    <row r="541" spans="56:63" ht="16.5" x14ac:dyDescent="0.3">
      <c r="BD541"/>
      <c r="BE541"/>
      <c r="BF541"/>
      <c r="BG541"/>
      <c r="BH541"/>
      <c r="BI541"/>
      <c r="BJ541"/>
      <c r="BK541"/>
    </row>
    <row r="542" spans="56:63" ht="16.5" x14ac:dyDescent="0.3">
      <c r="BD542"/>
      <c r="BE542"/>
      <c r="BF542"/>
      <c r="BG542"/>
      <c r="BH542"/>
      <c r="BI542"/>
      <c r="BJ542"/>
      <c r="BK542"/>
    </row>
    <row r="543" spans="56:63" ht="16.5" x14ac:dyDescent="0.3">
      <c r="BD543"/>
      <c r="BE543"/>
      <c r="BF543"/>
      <c r="BG543"/>
      <c r="BH543"/>
      <c r="BI543"/>
      <c r="BJ543"/>
      <c r="BK543"/>
    </row>
    <row r="544" spans="56:63" ht="16.5" x14ac:dyDescent="0.3">
      <c r="BD544"/>
      <c r="BE544"/>
      <c r="BF544"/>
      <c r="BG544"/>
      <c r="BH544"/>
      <c r="BI544"/>
      <c r="BJ544"/>
      <c r="BK544"/>
    </row>
    <row r="545" spans="56:63" ht="16.5" x14ac:dyDescent="0.3">
      <c r="BD545"/>
      <c r="BE545"/>
      <c r="BF545"/>
      <c r="BG545"/>
      <c r="BH545"/>
      <c r="BI545"/>
      <c r="BJ545"/>
      <c r="BK545"/>
    </row>
    <row r="546" spans="56:63" ht="16.5" x14ac:dyDescent="0.3">
      <c r="BD546"/>
      <c r="BE546"/>
      <c r="BF546"/>
      <c r="BG546"/>
      <c r="BH546"/>
      <c r="BI546"/>
      <c r="BJ546"/>
      <c r="BK546"/>
    </row>
    <row r="547" spans="56:63" ht="16.5" x14ac:dyDescent="0.3">
      <c r="BD547"/>
      <c r="BE547"/>
      <c r="BF547"/>
      <c r="BG547"/>
      <c r="BH547"/>
      <c r="BI547"/>
      <c r="BJ547"/>
      <c r="BK547"/>
    </row>
    <row r="548" spans="56:63" ht="16.5" x14ac:dyDescent="0.3">
      <c r="BD548"/>
      <c r="BE548"/>
      <c r="BF548"/>
      <c r="BG548"/>
      <c r="BH548"/>
      <c r="BI548"/>
      <c r="BJ548"/>
      <c r="BK548"/>
    </row>
    <row r="549" spans="56:63" ht="16.5" x14ac:dyDescent="0.3">
      <c r="BD549"/>
      <c r="BE549"/>
      <c r="BF549"/>
      <c r="BG549"/>
      <c r="BH549"/>
      <c r="BI549"/>
      <c r="BJ549"/>
      <c r="BK549"/>
    </row>
    <row r="550" spans="56:63" ht="16.5" x14ac:dyDescent="0.3">
      <c r="BD550"/>
      <c r="BE550"/>
      <c r="BF550"/>
      <c r="BG550"/>
      <c r="BH550"/>
      <c r="BI550"/>
      <c r="BJ550"/>
      <c r="BK550"/>
    </row>
    <row r="551" spans="56:63" ht="16.5" x14ac:dyDescent="0.3">
      <c r="BD551"/>
      <c r="BE551"/>
      <c r="BF551"/>
      <c r="BG551"/>
      <c r="BH551"/>
      <c r="BI551"/>
      <c r="BJ551"/>
      <c r="BK551"/>
    </row>
    <row r="552" spans="56:63" ht="16.5" x14ac:dyDescent="0.3">
      <c r="BD552"/>
      <c r="BE552"/>
      <c r="BF552"/>
      <c r="BG552"/>
      <c r="BH552"/>
      <c r="BI552"/>
      <c r="BJ552"/>
      <c r="BK552"/>
    </row>
    <row r="553" spans="56:63" ht="16.5" x14ac:dyDescent="0.3">
      <c r="BD553"/>
      <c r="BE553"/>
      <c r="BF553"/>
      <c r="BG553"/>
      <c r="BH553"/>
      <c r="BI553"/>
      <c r="BJ553"/>
      <c r="BK553"/>
    </row>
    <row r="554" spans="56:63" ht="16.5" x14ac:dyDescent="0.3">
      <c r="BD554"/>
      <c r="BE554"/>
      <c r="BF554"/>
      <c r="BG554"/>
      <c r="BH554"/>
      <c r="BI554"/>
      <c r="BJ554"/>
      <c r="BK554"/>
    </row>
    <row r="555" spans="56:63" ht="16.5" x14ac:dyDescent="0.3">
      <c r="BD555"/>
      <c r="BE555"/>
      <c r="BF555"/>
      <c r="BG555"/>
      <c r="BH555"/>
      <c r="BI555"/>
      <c r="BJ555"/>
      <c r="BK555"/>
    </row>
    <row r="556" spans="56:63" ht="16.5" x14ac:dyDescent="0.3">
      <c r="BD556"/>
      <c r="BE556"/>
      <c r="BF556"/>
      <c r="BG556"/>
      <c r="BH556"/>
      <c r="BI556"/>
      <c r="BJ556"/>
      <c r="BK556"/>
    </row>
    <row r="557" spans="56:63" ht="16.5" x14ac:dyDescent="0.3">
      <c r="BD557"/>
      <c r="BE557"/>
      <c r="BF557"/>
      <c r="BG557"/>
      <c r="BH557"/>
      <c r="BI557"/>
      <c r="BJ557"/>
      <c r="BK557"/>
    </row>
    <row r="558" spans="56:63" ht="16.5" x14ac:dyDescent="0.3">
      <c r="BD558"/>
      <c r="BE558"/>
      <c r="BF558"/>
      <c r="BG558"/>
      <c r="BH558"/>
      <c r="BI558"/>
      <c r="BJ558"/>
      <c r="BK558"/>
    </row>
    <row r="559" spans="56:63" ht="16.5" x14ac:dyDescent="0.3">
      <c r="BD559"/>
      <c r="BE559"/>
      <c r="BF559"/>
      <c r="BG559"/>
      <c r="BH559"/>
      <c r="BI559"/>
      <c r="BJ559"/>
      <c r="BK559"/>
    </row>
    <row r="560" spans="56:63" ht="16.5" x14ac:dyDescent="0.3">
      <c r="BD560"/>
      <c r="BE560"/>
      <c r="BF560"/>
      <c r="BG560"/>
      <c r="BH560"/>
      <c r="BI560"/>
      <c r="BJ560"/>
      <c r="BK560"/>
    </row>
    <row r="561" spans="56:63" ht="16.5" x14ac:dyDescent="0.3">
      <c r="BD561"/>
      <c r="BE561"/>
      <c r="BF561"/>
      <c r="BG561"/>
      <c r="BH561"/>
      <c r="BI561"/>
      <c r="BJ561"/>
      <c r="BK561"/>
    </row>
    <row r="562" spans="56:63" ht="16.5" x14ac:dyDescent="0.3">
      <c r="BD562"/>
      <c r="BE562"/>
      <c r="BF562"/>
      <c r="BG562"/>
      <c r="BH562"/>
      <c r="BI562"/>
      <c r="BJ562"/>
      <c r="BK562"/>
    </row>
    <row r="563" spans="56:63" ht="16.5" x14ac:dyDescent="0.3">
      <c r="BD563"/>
      <c r="BE563"/>
      <c r="BF563"/>
      <c r="BG563"/>
      <c r="BH563"/>
      <c r="BI563"/>
      <c r="BJ563"/>
      <c r="BK563"/>
    </row>
    <row r="564" spans="56:63" ht="16.5" x14ac:dyDescent="0.3">
      <c r="BD564"/>
      <c r="BE564"/>
      <c r="BF564"/>
      <c r="BG564"/>
      <c r="BH564"/>
      <c r="BI564"/>
      <c r="BJ564"/>
      <c r="BK564"/>
    </row>
    <row r="565" spans="56:63" ht="16.5" x14ac:dyDescent="0.3">
      <c r="BD565"/>
      <c r="BE565"/>
      <c r="BF565"/>
      <c r="BG565"/>
      <c r="BH565"/>
      <c r="BI565"/>
      <c r="BJ565"/>
      <c r="BK565"/>
    </row>
    <row r="566" spans="56:63" ht="16.5" x14ac:dyDescent="0.3">
      <c r="BD566"/>
      <c r="BE566"/>
      <c r="BF566"/>
      <c r="BG566"/>
      <c r="BH566"/>
      <c r="BI566"/>
      <c r="BJ566"/>
      <c r="BK566"/>
    </row>
    <row r="567" spans="56:63" ht="16.5" x14ac:dyDescent="0.3">
      <c r="BD567"/>
      <c r="BE567"/>
      <c r="BF567"/>
      <c r="BG567"/>
      <c r="BH567"/>
      <c r="BI567"/>
      <c r="BJ567"/>
      <c r="BK567"/>
    </row>
    <row r="568" spans="56:63" ht="16.5" x14ac:dyDescent="0.3">
      <c r="BD568"/>
      <c r="BE568"/>
      <c r="BF568"/>
      <c r="BG568"/>
      <c r="BH568"/>
      <c r="BI568"/>
      <c r="BJ568"/>
      <c r="BK568"/>
    </row>
    <row r="569" spans="56:63" ht="16.5" x14ac:dyDescent="0.3">
      <c r="BD569"/>
      <c r="BE569"/>
      <c r="BF569"/>
      <c r="BG569"/>
      <c r="BH569"/>
      <c r="BI569"/>
      <c r="BJ569"/>
      <c r="BK569"/>
    </row>
    <row r="570" spans="56:63" ht="16.5" x14ac:dyDescent="0.3">
      <c r="BD570"/>
      <c r="BE570"/>
      <c r="BF570"/>
      <c r="BG570"/>
      <c r="BH570"/>
      <c r="BI570"/>
      <c r="BJ570"/>
      <c r="BK570"/>
    </row>
    <row r="571" spans="56:63" ht="16.5" x14ac:dyDescent="0.3">
      <c r="BD571"/>
      <c r="BE571"/>
      <c r="BF571"/>
      <c r="BG571"/>
      <c r="BH571"/>
      <c r="BI571"/>
      <c r="BJ571"/>
      <c r="BK571"/>
    </row>
    <row r="572" spans="56:63" ht="16.5" x14ac:dyDescent="0.3">
      <c r="BD572"/>
      <c r="BE572"/>
      <c r="BF572"/>
      <c r="BG572"/>
      <c r="BH572"/>
      <c r="BI572"/>
      <c r="BJ572"/>
      <c r="BK572"/>
    </row>
    <row r="573" spans="56:63" ht="16.5" x14ac:dyDescent="0.3">
      <c r="BD573"/>
      <c r="BE573"/>
      <c r="BF573"/>
      <c r="BG573"/>
      <c r="BH573"/>
      <c r="BI573"/>
      <c r="BJ573"/>
      <c r="BK573"/>
    </row>
    <row r="574" spans="56:63" ht="16.5" x14ac:dyDescent="0.3">
      <c r="BD574"/>
      <c r="BE574"/>
      <c r="BF574"/>
      <c r="BG574"/>
      <c r="BH574"/>
      <c r="BI574"/>
      <c r="BJ574"/>
      <c r="BK574"/>
    </row>
    <row r="575" spans="56:63" ht="16.5" x14ac:dyDescent="0.3">
      <c r="BD575"/>
      <c r="BE575"/>
      <c r="BF575"/>
      <c r="BG575"/>
      <c r="BH575"/>
      <c r="BI575"/>
      <c r="BJ575"/>
      <c r="BK575"/>
    </row>
    <row r="576" spans="56:63" ht="16.5" x14ac:dyDescent="0.3">
      <c r="BD576"/>
      <c r="BE576"/>
      <c r="BF576"/>
      <c r="BG576"/>
      <c r="BH576"/>
      <c r="BI576"/>
      <c r="BJ576"/>
      <c r="BK576"/>
    </row>
    <row r="577" spans="56:63" ht="16.5" x14ac:dyDescent="0.3">
      <c r="BD577"/>
      <c r="BE577"/>
      <c r="BF577"/>
      <c r="BG577"/>
      <c r="BH577"/>
      <c r="BI577"/>
      <c r="BJ577"/>
      <c r="BK577"/>
    </row>
    <row r="578" spans="56:63" ht="16.5" x14ac:dyDescent="0.3">
      <c r="BD578"/>
      <c r="BE578"/>
      <c r="BF578"/>
      <c r="BG578"/>
      <c r="BH578"/>
      <c r="BI578"/>
      <c r="BJ578"/>
      <c r="BK578"/>
    </row>
    <row r="579" spans="56:63" ht="16.5" x14ac:dyDescent="0.3">
      <c r="BD579"/>
      <c r="BE579"/>
      <c r="BF579"/>
      <c r="BG579"/>
      <c r="BH579"/>
      <c r="BI579"/>
      <c r="BJ579"/>
      <c r="BK579"/>
    </row>
    <row r="580" spans="56:63" ht="16.5" x14ac:dyDescent="0.3">
      <c r="BD580"/>
      <c r="BE580"/>
      <c r="BF580"/>
      <c r="BG580"/>
      <c r="BH580"/>
      <c r="BI580"/>
      <c r="BJ580"/>
      <c r="BK580"/>
    </row>
    <row r="581" spans="56:63" ht="16.5" x14ac:dyDescent="0.3">
      <c r="BD581"/>
      <c r="BE581"/>
      <c r="BF581"/>
      <c r="BG581"/>
      <c r="BH581"/>
      <c r="BI581"/>
      <c r="BJ581"/>
      <c r="BK581"/>
    </row>
    <row r="582" spans="56:63" ht="16.5" x14ac:dyDescent="0.3">
      <c r="BD582"/>
      <c r="BE582"/>
      <c r="BF582"/>
      <c r="BG582"/>
      <c r="BH582"/>
      <c r="BI582"/>
      <c r="BJ582"/>
      <c r="BK582"/>
    </row>
    <row r="583" spans="56:63" ht="16.5" x14ac:dyDescent="0.3">
      <c r="BD583"/>
      <c r="BE583"/>
      <c r="BF583"/>
      <c r="BG583"/>
      <c r="BH583"/>
      <c r="BI583"/>
      <c r="BJ583"/>
      <c r="BK583"/>
    </row>
    <row r="584" spans="56:63" ht="16.5" x14ac:dyDescent="0.3">
      <c r="BD584"/>
      <c r="BE584"/>
      <c r="BF584"/>
      <c r="BG584"/>
      <c r="BH584"/>
      <c r="BI584"/>
      <c r="BJ584"/>
      <c r="BK584"/>
    </row>
    <row r="585" spans="56:63" ht="16.5" x14ac:dyDescent="0.3">
      <c r="BD585"/>
      <c r="BE585"/>
      <c r="BF585"/>
      <c r="BG585"/>
      <c r="BH585"/>
      <c r="BI585"/>
      <c r="BJ585"/>
      <c r="BK585"/>
    </row>
    <row r="586" spans="56:63" ht="16.5" x14ac:dyDescent="0.3">
      <c r="BD586"/>
      <c r="BE586"/>
      <c r="BF586"/>
      <c r="BG586"/>
      <c r="BH586"/>
      <c r="BI586"/>
      <c r="BJ586"/>
      <c r="BK586"/>
    </row>
    <row r="587" spans="56:63" ht="16.5" x14ac:dyDescent="0.3">
      <c r="BD587"/>
      <c r="BE587"/>
      <c r="BF587"/>
      <c r="BG587"/>
      <c r="BH587"/>
      <c r="BI587"/>
      <c r="BJ587"/>
      <c r="BK587"/>
    </row>
    <row r="588" spans="56:63" ht="16.5" x14ac:dyDescent="0.3">
      <c r="BD588"/>
      <c r="BE588"/>
      <c r="BF588"/>
      <c r="BG588"/>
      <c r="BH588"/>
      <c r="BI588"/>
      <c r="BJ588"/>
      <c r="BK588"/>
    </row>
    <row r="589" spans="56:63" ht="16.5" x14ac:dyDescent="0.3">
      <c r="BD589"/>
      <c r="BE589"/>
      <c r="BF589"/>
      <c r="BG589"/>
      <c r="BH589"/>
      <c r="BI589"/>
      <c r="BJ589"/>
      <c r="BK589"/>
    </row>
    <row r="590" spans="56:63" ht="16.5" x14ac:dyDescent="0.3">
      <c r="BD590"/>
      <c r="BE590"/>
      <c r="BF590"/>
      <c r="BG590"/>
      <c r="BH590"/>
      <c r="BI590"/>
      <c r="BJ590"/>
      <c r="BK590"/>
    </row>
    <row r="591" spans="56:63" ht="16.5" x14ac:dyDescent="0.3">
      <c r="BD591"/>
      <c r="BE591"/>
      <c r="BF591"/>
      <c r="BG591"/>
      <c r="BH591"/>
      <c r="BI591"/>
      <c r="BJ591"/>
      <c r="BK591"/>
    </row>
    <row r="592" spans="56:63" ht="16.5" x14ac:dyDescent="0.3">
      <c r="BD592"/>
      <c r="BE592"/>
      <c r="BF592"/>
      <c r="BG592"/>
      <c r="BH592"/>
      <c r="BI592"/>
      <c r="BJ592"/>
      <c r="BK592"/>
    </row>
    <row r="593" spans="56:63" ht="16.5" x14ac:dyDescent="0.3">
      <c r="BD593"/>
      <c r="BE593"/>
      <c r="BF593"/>
      <c r="BG593"/>
      <c r="BH593"/>
      <c r="BI593"/>
      <c r="BJ593"/>
      <c r="BK593"/>
    </row>
    <row r="594" spans="56:63" ht="16.5" x14ac:dyDescent="0.3">
      <c r="BD594"/>
      <c r="BE594"/>
      <c r="BF594"/>
      <c r="BG594"/>
      <c r="BH594"/>
      <c r="BI594"/>
      <c r="BJ594"/>
      <c r="BK594"/>
    </row>
    <row r="595" spans="56:63" ht="16.5" x14ac:dyDescent="0.3">
      <c r="BD595"/>
      <c r="BE595"/>
      <c r="BF595"/>
      <c r="BG595"/>
      <c r="BH595"/>
      <c r="BI595"/>
      <c r="BJ595"/>
      <c r="BK595"/>
    </row>
    <row r="596" spans="56:63" ht="16.5" x14ac:dyDescent="0.3">
      <c r="BD596"/>
      <c r="BE596"/>
      <c r="BF596"/>
      <c r="BG596"/>
      <c r="BH596"/>
      <c r="BI596"/>
      <c r="BJ596"/>
      <c r="BK596"/>
    </row>
    <row r="597" spans="56:63" ht="16.5" x14ac:dyDescent="0.3">
      <c r="BD597"/>
      <c r="BE597"/>
      <c r="BF597"/>
      <c r="BG597"/>
      <c r="BH597"/>
      <c r="BI597"/>
      <c r="BJ597"/>
      <c r="BK597"/>
    </row>
    <row r="598" spans="56:63" ht="16.5" x14ac:dyDescent="0.3">
      <c r="BD598"/>
      <c r="BE598"/>
      <c r="BF598"/>
      <c r="BG598"/>
      <c r="BH598"/>
      <c r="BI598"/>
      <c r="BJ598"/>
      <c r="BK598"/>
    </row>
    <row r="599" spans="56:63" ht="16.5" x14ac:dyDescent="0.3">
      <c r="BD599"/>
      <c r="BE599"/>
      <c r="BF599"/>
      <c r="BG599"/>
      <c r="BH599"/>
      <c r="BI599"/>
      <c r="BJ599"/>
      <c r="BK599"/>
    </row>
    <row r="600" spans="56:63" ht="16.5" x14ac:dyDescent="0.3">
      <c r="BD600"/>
      <c r="BE600"/>
      <c r="BF600"/>
      <c r="BG600"/>
      <c r="BH600"/>
      <c r="BI600"/>
      <c r="BJ600"/>
      <c r="BK600"/>
    </row>
    <row r="601" spans="56:63" ht="16.5" x14ac:dyDescent="0.3">
      <c r="BD601"/>
      <c r="BE601"/>
      <c r="BF601"/>
      <c r="BG601"/>
      <c r="BH601"/>
      <c r="BI601"/>
      <c r="BJ601"/>
      <c r="BK601"/>
    </row>
    <row r="602" spans="56:63" ht="16.5" x14ac:dyDescent="0.3">
      <c r="BD602"/>
      <c r="BE602"/>
      <c r="BF602"/>
      <c r="BG602"/>
      <c r="BH602"/>
      <c r="BI602"/>
      <c r="BJ602"/>
      <c r="BK602"/>
    </row>
    <row r="603" spans="56:63" ht="16.5" x14ac:dyDescent="0.3">
      <c r="BD603"/>
      <c r="BE603"/>
      <c r="BF603"/>
      <c r="BG603"/>
      <c r="BH603"/>
      <c r="BI603"/>
      <c r="BJ603"/>
      <c r="BK603"/>
    </row>
    <row r="604" spans="56:63" ht="16.5" x14ac:dyDescent="0.3">
      <c r="BD604"/>
      <c r="BE604"/>
      <c r="BF604"/>
      <c r="BG604"/>
      <c r="BH604"/>
      <c r="BI604"/>
      <c r="BJ604"/>
      <c r="BK604"/>
    </row>
    <row r="605" spans="56:63" ht="16.5" x14ac:dyDescent="0.3">
      <c r="BD605"/>
      <c r="BE605"/>
      <c r="BF605"/>
      <c r="BG605"/>
      <c r="BH605"/>
      <c r="BI605"/>
      <c r="BJ605"/>
      <c r="BK605"/>
    </row>
    <row r="606" spans="56:63" ht="16.5" x14ac:dyDescent="0.3">
      <c r="BD606"/>
      <c r="BE606"/>
      <c r="BF606"/>
      <c r="BG606"/>
      <c r="BH606"/>
      <c r="BI606"/>
      <c r="BJ606"/>
      <c r="BK606"/>
    </row>
    <row r="607" spans="56:63" ht="16.5" x14ac:dyDescent="0.3">
      <c r="BD607"/>
      <c r="BE607"/>
      <c r="BF607"/>
      <c r="BG607"/>
      <c r="BH607"/>
      <c r="BI607"/>
      <c r="BJ607"/>
      <c r="BK607"/>
    </row>
    <row r="608" spans="56:63" ht="16.5" x14ac:dyDescent="0.3">
      <c r="BD608"/>
      <c r="BE608"/>
      <c r="BF608"/>
      <c r="BG608"/>
      <c r="BH608"/>
      <c r="BI608"/>
      <c r="BJ608"/>
      <c r="BK608"/>
    </row>
    <row r="609" spans="56:63" ht="16.5" x14ac:dyDescent="0.3">
      <c r="BD609"/>
      <c r="BE609"/>
      <c r="BF609"/>
      <c r="BG609"/>
      <c r="BH609"/>
      <c r="BI609"/>
      <c r="BJ609"/>
      <c r="BK609"/>
    </row>
    <row r="610" spans="56:63" ht="16.5" x14ac:dyDescent="0.3">
      <c r="BD610"/>
      <c r="BE610"/>
      <c r="BF610"/>
      <c r="BG610"/>
      <c r="BH610"/>
      <c r="BI610"/>
      <c r="BJ610"/>
      <c r="BK610"/>
    </row>
    <row r="611" spans="56:63" ht="16.5" x14ac:dyDescent="0.3">
      <c r="BD611"/>
      <c r="BE611"/>
      <c r="BF611"/>
      <c r="BG611"/>
      <c r="BH611"/>
      <c r="BI611"/>
      <c r="BJ611"/>
      <c r="BK611"/>
    </row>
    <row r="612" spans="56:63" ht="16.5" x14ac:dyDescent="0.3">
      <c r="BD612"/>
      <c r="BE612"/>
      <c r="BF612"/>
      <c r="BG612"/>
      <c r="BH612"/>
      <c r="BI612"/>
      <c r="BJ612"/>
      <c r="BK612"/>
    </row>
    <row r="613" spans="56:63" ht="16.5" x14ac:dyDescent="0.3">
      <c r="BD613"/>
      <c r="BE613"/>
      <c r="BF613"/>
      <c r="BG613"/>
      <c r="BH613"/>
      <c r="BI613"/>
      <c r="BJ613"/>
      <c r="BK613"/>
    </row>
    <row r="614" spans="56:63" ht="16.5" x14ac:dyDescent="0.3">
      <c r="BD614"/>
      <c r="BE614"/>
      <c r="BF614"/>
      <c r="BG614"/>
      <c r="BH614"/>
      <c r="BI614"/>
      <c r="BJ614"/>
      <c r="BK614"/>
    </row>
    <row r="615" spans="56:63" ht="16.5" x14ac:dyDescent="0.3">
      <c r="BD615"/>
      <c r="BE615"/>
      <c r="BF615"/>
      <c r="BG615"/>
      <c r="BH615"/>
      <c r="BI615"/>
      <c r="BJ615"/>
      <c r="BK615"/>
    </row>
    <row r="616" spans="56:63" ht="16.5" x14ac:dyDescent="0.3">
      <c r="BD616"/>
      <c r="BE616"/>
      <c r="BF616"/>
      <c r="BG616"/>
      <c r="BH616"/>
      <c r="BI616"/>
      <c r="BJ616"/>
      <c r="BK616"/>
    </row>
    <row r="617" spans="56:63" ht="16.5" x14ac:dyDescent="0.3">
      <c r="BD617"/>
      <c r="BE617"/>
      <c r="BF617"/>
      <c r="BG617"/>
      <c r="BH617"/>
      <c r="BI617"/>
      <c r="BJ617"/>
      <c r="BK617"/>
    </row>
    <row r="618" spans="56:63" ht="16.5" x14ac:dyDescent="0.3">
      <c r="BD618"/>
      <c r="BE618"/>
      <c r="BF618"/>
      <c r="BG618"/>
      <c r="BH618"/>
      <c r="BI618"/>
      <c r="BJ618"/>
      <c r="BK618"/>
    </row>
    <row r="619" spans="56:63" ht="16.5" x14ac:dyDescent="0.3">
      <c r="BD619"/>
      <c r="BE619"/>
      <c r="BF619"/>
      <c r="BG619"/>
      <c r="BH619"/>
      <c r="BI619"/>
      <c r="BJ619"/>
      <c r="BK619"/>
    </row>
    <row r="620" spans="56:63" ht="16.5" x14ac:dyDescent="0.3">
      <c r="BD620"/>
      <c r="BE620"/>
      <c r="BF620"/>
      <c r="BG620"/>
      <c r="BH620"/>
      <c r="BI620"/>
      <c r="BJ620"/>
      <c r="BK620"/>
    </row>
    <row r="621" spans="56:63" ht="16.5" x14ac:dyDescent="0.3">
      <c r="BD621"/>
      <c r="BE621"/>
      <c r="BF621"/>
      <c r="BG621"/>
      <c r="BH621"/>
      <c r="BI621"/>
      <c r="BJ621"/>
      <c r="BK621"/>
    </row>
    <row r="622" spans="56:63" ht="16.5" x14ac:dyDescent="0.3">
      <c r="BD622"/>
      <c r="BE622"/>
      <c r="BF622"/>
      <c r="BG622"/>
      <c r="BH622"/>
      <c r="BI622"/>
      <c r="BJ622"/>
      <c r="BK622"/>
    </row>
    <row r="623" spans="56:63" ht="16.5" x14ac:dyDescent="0.3">
      <c r="BD623"/>
      <c r="BE623"/>
      <c r="BF623"/>
      <c r="BG623"/>
      <c r="BH623"/>
      <c r="BI623"/>
      <c r="BJ623"/>
      <c r="BK623"/>
    </row>
    <row r="624" spans="56:63" ht="16.5" x14ac:dyDescent="0.3">
      <c r="BD624"/>
      <c r="BE624"/>
      <c r="BF624"/>
      <c r="BG624"/>
      <c r="BH624"/>
      <c r="BI624"/>
      <c r="BJ624"/>
      <c r="BK624"/>
    </row>
    <row r="625" spans="56:63" ht="16.5" x14ac:dyDescent="0.3">
      <c r="BD625"/>
      <c r="BE625"/>
      <c r="BF625"/>
      <c r="BG625"/>
      <c r="BH625"/>
      <c r="BI625"/>
      <c r="BJ625"/>
      <c r="BK625"/>
    </row>
    <row r="626" spans="56:63" ht="16.5" x14ac:dyDescent="0.3">
      <c r="BD626"/>
      <c r="BE626"/>
      <c r="BF626"/>
      <c r="BG626"/>
      <c r="BH626"/>
      <c r="BI626"/>
      <c r="BJ626"/>
      <c r="BK626"/>
    </row>
    <row r="627" spans="56:63" ht="16.5" x14ac:dyDescent="0.3">
      <c r="BD627"/>
      <c r="BE627"/>
      <c r="BF627"/>
      <c r="BG627"/>
      <c r="BH627"/>
      <c r="BI627"/>
      <c r="BJ627"/>
      <c r="BK627"/>
    </row>
    <row r="628" spans="56:63" ht="16.5" x14ac:dyDescent="0.3">
      <c r="BD628"/>
      <c r="BE628"/>
      <c r="BF628"/>
      <c r="BG628"/>
      <c r="BH628"/>
      <c r="BI628"/>
      <c r="BJ628"/>
      <c r="BK628"/>
    </row>
    <row r="629" spans="56:63" ht="16.5" x14ac:dyDescent="0.3">
      <c r="BD629"/>
      <c r="BE629"/>
      <c r="BF629"/>
      <c r="BG629"/>
      <c r="BH629"/>
      <c r="BI629"/>
      <c r="BJ629"/>
      <c r="BK629"/>
    </row>
    <row r="630" spans="56:63" ht="16.5" x14ac:dyDescent="0.3">
      <c r="BD630"/>
      <c r="BE630"/>
      <c r="BF630"/>
      <c r="BG630"/>
      <c r="BH630"/>
      <c r="BI630"/>
      <c r="BJ630"/>
      <c r="BK630"/>
    </row>
    <row r="631" spans="56:63" ht="16.5" x14ac:dyDescent="0.3">
      <c r="BD631"/>
      <c r="BE631"/>
      <c r="BF631"/>
      <c r="BG631"/>
      <c r="BH631"/>
      <c r="BI631"/>
      <c r="BJ631"/>
      <c r="BK631"/>
    </row>
    <row r="632" spans="56:63" ht="16.5" x14ac:dyDescent="0.3">
      <c r="BD632"/>
      <c r="BE632"/>
      <c r="BF632"/>
      <c r="BG632"/>
      <c r="BH632"/>
      <c r="BI632"/>
      <c r="BJ632"/>
      <c r="BK632"/>
    </row>
    <row r="633" spans="56:63" ht="16.5" x14ac:dyDescent="0.3">
      <c r="BD633"/>
      <c r="BE633"/>
      <c r="BF633"/>
      <c r="BG633"/>
      <c r="BH633"/>
      <c r="BI633"/>
      <c r="BJ633"/>
      <c r="BK633"/>
    </row>
    <row r="634" spans="56:63" ht="16.5" x14ac:dyDescent="0.3">
      <c r="BD634"/>
      <c r="BE634"/>
      <c r="BF634"/>
      <c r="BG634"/>
      <c r="BH634"/>
      <c r="BI634"/>
      <c r="BJ634"/>
      <c r="BK634"/>
    </row>
    <row r="635" spans="56:63" ht="16.5" x14ac:dyDescent="0.3">
      <c r="BD635"/>
      <c r="BE635"/>
      <c r="BF635"/>
      <c r="BG635"/>
      <c r="BH635"/>
      <c r="BI635"/>
      <c r="BJ635"/>
      <c r="BK635"/>
    </row>
    <row r="636" spans="56:63" ht="16.5" x14ac:dyDescent="0.3">
      <c r="BD636"/>
      <c r="BE636"/>
      <c r="BF636"/>
      <c r="BG636"/>
      <c r="BH636"/>
      <c r="BI636"/>
      <c r="BJ636"/>
      <c r="BK636"/>
    </row>
    <row r="637" spans="56:63" ht="16.5" x14ac:dyDescent="0.3">
      <c r="BD637"/>
      <c r="BE637"/>
      <c r="BF637"/>
      <c r="BG637"/>
      <c r="BH637"/>
      <c r="BI637"/>
      <c r="BJ637"/>
      <c r="BK637"/>
    </row>
    <row r="638" spans="56:63" ht="16.5" x14ac:dyDescent="0.3">
      <c r="BD638"/>
      <c r="BE638"/>
      <c r="BF638"/>
      <c r="BG638"/>
      <c r="BH638"/>
      <c r="BI638"/>
      <c r="BJ638"/>
      <c r="BK638"/>
    </row>
    <row r="639" spans="56:63" ht="16.5" x14ac:dyDescent="0.3">
      <c r="BD639"/>
      <c r="BE639"/>
      <c r="BF639"/>
      <c r="BG639"/>
      <c r="BH639"/>
      <c r="BI639"/>
      <c r="BJ639"/>
      <c r="BK639"/>
    </row>
    <row r="640" spans="56:63" ht="16.5" x14ac:dyDescent="0.3">
      <c r="BD640"/>
      <c r="BE640"/>
      <c r="BF640"/>
      <c r="BG640"/>
      <c r="BH640"/>
      <c r="BI640"/>
      <c r="BJ640"/>
      <c r="BK640"/>
    </row>
    <row r="641" spans="56:63" ht="16.5" x14ac:dyDescent="0.3">
      <c r="BD641"/>
      <c r="BE641"/>
      <c r="BF641"/>
      <c r="BG641"/>
      <c r="BH641"/>
      <c r="BI641"/>
      <c r="BJ641"/>
      <c r="BK641"/>
    </row>
    <row r="642" spans="56:63" ht="16.5" x14ac:dyDescent="0.3">
      <c r="BD642"/>
      <c r="BE642"/>
      <c r="BF642"/>
      <c r="BG642"/>
      <c r="BH642"/>
      <c r="BI642"/>
      <c r="BJ642"/>
      <c r="BK642"/>
    </row>
    <row r="643" spans="56:63" ht="16.5" x14ac:dyDescent="0.3">
      <c r="BD643"/>
      <c r="BE643"/>
      <c r="BF643"/>
      <c r="BG643"/>
      <c r="BH643"/>
      <c r="BI643"/>
      <c r="BJ643"/>
      <c r="BK643"/>
    </row>
    <row r="644" spans="56:63" ht="16.5" x14ac:dyDescent="0.3">
      <c r="BD644"/>
      <c r="BE644"/>
      <c r="BF644"/>
      <c r="BG644"/>
      <c r="BH644"/>
      <c r="BI644"/>
      <c r="BJ644"/>
      <c r="BK644"/>
    </row>
    <row r="645" spans="56:63" ht="16.5" x14ac:dyDescent="0.3">
      <c r="BD645"/>
      <c r="BE645"/>
      <c r="BF645"/>
      <c r="BG645"/>
      <c r="BH645"/>
      <c r="BI645"/>
      <c r="BJ645"/>
      <c r="BK645"/>
    </row>
    <row r="646" spans="56:63" ht="16.5" x14ac:dyDescent="0.3">
      <c r="BD646"/>
      <c r="BE646"/>
      <c r="BF646"/>
      <c r="BG646"/>
      <c r="BH646"/>
      <c r="BI646"/>
      <c r="BJ646"/>
      <c r="BK646"/>
    </row>
    <row r="647" spans="56:63" ht="16.5" x14ac:dyDescent="0.3">
      <c r="BD647"/>
      <c r="BE647"/>
      <c r="BF647"/>
      <c r="BG647"/>
      <c r="BH647"/>
      <c r="BI647"/>
      <c r="BJ647"/>
      <c r="BK647"/>
    </row>
    <row r="648" spans="56:63" ht="16.5" x14ac:dyDescent="0.3">
      <c r="BD648"/>
      <c r="BE648"/>
      <c r="BF648"/>
      <c r="BG648"/>
      <c r="BH648"/>
      <c r="BI648"/>
      <c r="BJ648"/>
      <c r="BK648"/>
    </row>
    <row r="649" spans="56:63" ht="16.5" x14ac:dyDescent="0.3">
      <c r="BD649"/>
      <c r="BE649"/>
      <c r="BF649"/>
      <c r="BG649"/>
      <c r="BH649"/>
      <c r="BI649"/>
      <c r="BJ649"/>
      <c r="BK649"/>
    </row>
    <row r="650" spans="56:63" ht="16.5" x14ac:dyDescent="0.3">
      <c r="BD650"/>
      <c r="BE650"/>
      <c r="BF650"/>
      <c r="BG650"/>
      <c r="BH650"/>
      <c r="BI650"/>
      <c r="BJ650"/>
      <c r="BK650"/>
    </row>
    <row r="651" spans="56:63" ht="16.5" x14ac:dyDescent="0.3">
      <c r="BD651"/>
      <c r="BE651"/>
      <c r="BF651"/>
      <c r="BG651"/>
      <c r="BH651"/>
      <c r="BI651"/>
      <c r="BJ651"/>
      <c r="BK651"/>
    </row>
    <row r="652" spans="56:63" ht="16.5" x14ac:dyDescent="0.3">
      <c r="BD652"/>
      <c r="BE652"/>
      <c r="BF652"/>
      <c r="BG652"/>
      <c r="BH652"/>
      <c r="BI652"/>
      <c r="BJ652"/>
      <c r="BK652"/>
    </row>
    <row r="653" spans="56:63" ht="16.5" x14ac:dyDescent="0.3">
      <c r="BD653"/>
      <c r="BE653"/>
      <c r="BF653"/>
      <c r="BG653"/>
      <c r="BH653"/>
      <c r="BI653"/>
      <c r="BJ653"/>
      <c r="BK653"/>
    </row>
    <row r="654" spans="56:63" ht="16.5" x14ac:dyDescent="0.3">
      <c r="BD654"/>
      <c r="BE654"/>
      <c r="BF654"/>
      <c r="BG654"/>
      <c r="BH654"/>
      <c r="BI654"/>
      <c r="BJ654"/>
      <c r="BK654"/>
    </row>
    <row r="655" spans="56:63" ht="16.5" x14ac:dyDescent="0.3">
      <c r="BD655"/>
      <c r="BE655"/>
      <c r="BF655"/>
      <c r="BG655"/>
      <c r="BH655"/>
      <c r="BI655"/>
      <c r="BJ655"/>
      <c r="BK655"/>
    </row>
    <row r="656" spans="56:63" ht="16.5" x14ac:dyDescent="0.3">
      <c r="BD656"/>
      <c r="BE656"/>
      <c r="BF656"/>
      <c r="BG656"/>
      <c r="BH656"/>
      <c r="BI656"/>
      <c r="BJ656"/>
      <c r="BK656"/>
    </row>
    <row r="657" spans="56:63" ht="16.5" x14ac:dyDescent="0.3">
      <c r="BD657"/>
      <c r="BE657"/>
      <c r="BF657"/>
      <c r="BG657"/>
      <c r="BH657"/>
      <c r="BI657"/>
      <c r="BJ657"/>
      <c r="BK657"/>
    </row>
    <row r="658" spans="56:63" ht="16.5" x14ac:dyDescent="0.3">
      <c r="BD658"/>
      <c r="BE658"/>
      <c r="BF658"/>
      <c r="BG658"/>
      <c r="BH658"/>
      <c r="BI658"/>
      <c r="BJ658"/>
      <c r="BK658"/>
    </row>
    <row r="659" spans="56:63" ht="16.5" x14ac:dyDescent="0.3">
      <c r="BD659"/>
      <c r="BE659"/>
      <c r="BF659"/>
      <c r="BG659"/>
      <c r="BH659"/>
      <c r="BI659"/>
      <c r="BJ659"/>
      <c r="BK659"/>
    </row>
    <row r="660" spans="56:63" ht="16.5" x14ac:dyDescent="0.3">
      <c r="BD660"/>
      <c r="BE660"/>
      <c r="BF660"/>
      <c r="BG660"/>
      <c r="BH660"/>
      <c r="BI660"/>
      <c r="BJ660"/>
      <c r="BK660"/>
    </row>
    <row r="661" spans="56:63" ht="16.5" x14ac:dyDescent="0.3">
      <c r="BD661"/>
      <c r="BE661"/>
      <c r="BF661"/>
      <c r="BG661"/>
      <c r="BH661"/>
      <c r="BI661"/>
      <c r="BJ661"/>
      <c r="BK661"/>
    </row>
    <row r="662" spans="56:63" ht="16.5" x14ac:dyDescent="0.3">
      <c r="BD662"/>
      <c r="BE662"/>
      <c r="BF662"/>
      <c r="BG662"/>
      <c r="BH662"/>
      <c r="BI662"/>
      <c r="BJ662"/>
      <c r="BK662"/>
    </row>
    <row r="663" spans="56:63" ht="16.5" x14ac:dyDescent="0.3">
      <c r="BD663"/>
      <c r="BE663"/>
      <c r="BF663"/>
      <c r="BG663"/>
      <c r="BH663"/>
      <c r="BI663"/>
      <c r="BJ663"/>
      <c r="BK663"/>
    </row>
    <row r="664" spans="56:63" ht="16.5" x14ac:dyDescent="0.3">
      <c r="BD664"/>
      <c r="BE664"/>
      <c r="BF664"/>
      <c r="BG664"/>
      <c r="BH664"/>
      <c r="BI664"/>
      <c r="BJ664"/>
      <c r="BK664"/>
    </row>
    <row r="665" spans="56:63" ht="16.5" x14ac:dyDescent="0.3">
      <c r="BD665"/>
      <c r="BE665"/>
      <c r="BF665"/>
      <c r="BG665"/>
      <c r="BH665"/>
      <c r="BI665"/>
      <c r="BJ665"/>
      <c r="BK665"/>
    </row>
    <row r="666" spans="56:63" ht="16.5" x14ac:dyDescent="0.3">
      <c r="BD666"/>
      <c r="BE666"/>
      <c r="BF666"/>
      <c r="BG666"/>
      <c r="BH666"/>
      <c r="BI666"/>
      <c r="BJ666"/>
      <c r="BK666"/>
    </row>
    <row r="667" spans="56:63" ht="16.5" x14ac:dyDescent="0.3">
      <c r="BD667"/>
      <c r="BE667"/>
      <c r="BF667"/>
      <c r="BG667"/>
      <c r="BH667"/>
      <c r="BI667"/>
      <c r="BJ667"/>
      <c r="BK667"/>
    </row>
    <row r="668" spans="56:63" ht="16.5" x14ac:dyDescent="0.3">
      <c r="BD668"/>
      <c r="BE668"/>
      <c r="BF668"/>
      <c r="BG668"/>
      <c r="BH668"/>
      <c r="BI668"/>
      <c r="BJ668"/>
      <c r="BK668"/>
    </row>
    <row r="669" spans="56:63" ht="16.5" x14ac:dyDescent="0.3">
      <c r="BD669"/>
      <c r="BE669"/>
      <c r="BF669"/>
      <c r="BG669"/>
      <c r="BH669"/>
      <c r="BI669"/>
      <c r="BJ669"/>
      <c r="BK669"/>
    </row>
    <row r="670" spans="56:63" ht="16.5" x14ac:dyDescent="0.3">
      <c r="BD670"/>
      <c r="BE670"/>
      <c r="BF670"/>
      <c r="BG670"/>
      <c r="BH670"/>
      <c r="BI670"/>
      <c r="BJ670"/>
      <c r="BK670"/>
    </row>
    <row r="671" spans="56:63" ht="16.5" x14ac:dyDescent="0.3">
      <c r="BD671"/>
      <c r="BE671"/>
      <c r="BF671"/>
      <c r="BG671"/>
      <c r="BH671"/>
      <c r="BI671"/>
      <c r="BJ671"/>
      <c r="BK671"/>
    </row>
    <row r="672" spans="56:63" ht="16.5" x14ac:dyDescent="0.3">
      <c r="BD672"/>
      <c r="BE672"/>
      <c r="BF672"/>
      <c r="BG672"/>
      <c r="BH672"/>
      <c r="BI672"/>
      <c r="BJ672"/>
      <c r="BK672"/>
    </row>
    <row r="673" spans="56:63" ht="16.5" x14ac:dyDescent="0.3">
      <c r="BD673"/>
      <c r="BE673"/>
      <c r="BF673"/>
      <c r="BG673"/>
      <c r="BH673"/>
      <c r="BI673"/>
      <c r="BJ673"/>
      <c r="BK673"/>
    </row>
    <row r="674" spans="56:63" ht="16.5" x14ac:dyDescent="0.3">
      <c r="BD674"/>
      <c r="BE674"/>
      <c r="BF674"/>
      <c r="BG674"/>
      <c r="BH674"/>
      <c r="BI674"/>
      <c r="BJ674"/>
      <c r="BK674"/>
    </row>
    <row r="675" spans="56:63" ht="16.5" x14ac:dyDescent="0.3">
      <c r="BD675"/>
      <c r="BE675"/>
      <c r="BF675"/>
      <c r="BG675"/>
      <c r="BH675"/>
      <c r="BI675"/>
      <c r="BJ675"/>
      <c r="BK675"/>
    </row>
    <row r="676" spans="56:63" ht="16.5" x14ac:dyDescent="0.3">
      <c r="BD676"/>
      <c r="BE676"/>
      <c r="BF676"/>
      <c r="BG676"/>
      <c r="BH676"/>
      <c r="BI676"/>
      <c r="BJ676"/>
      <c r="BK676"/>
    </row>
    <row r="677" spans="56:63" ht="16.5" x14ac:dyDescent="0.3">
      <c r="BD677"/>
      <c r="BE677"/>
      <c r="BF677"/>
      <c r="BG677"/>
      <c r="BH677"/>
      <c r="BI677"/>
      <c r="BJ677"/>
      <c r="BK677"/>
    </row>
    <row r="678" spans="56:63" ht="16.5" x14ac:dyDescent="0.3">
      <c r="BD678"/>
      <c r="BE678"/>
      <c r="BF678"/>
      <c r="BG678"/>
      <c r="BH678"/>
      <c r="BI678"/>
      <c r="BJ678"/>
      <c r="BK678"/>
    </row>
    <row r="679" spans="56:63" ht="16.5" x14ac:dyDescent="0.3">
      <c r="BD679"/>
      <c r="BE679"/>
      <c r="BF679"/>
      <c r="BG679"/>
      <c r="BH679"/>
      <c r="BI679"/>
      <c r="BJ679"/>
      <c r="BK679"/>
    </row>
    <row r="680" spans="56:63" ht="16.5" x14ac:dyDescent="0.3">
      <c r="BD680"/>
      <c r="BE680"/>
      <c r="BF680"/>
      <c r="BG680"/>
      <c r="BH680"/>
      <c r="BI680"/>
      <c r="BJ680"/>
      <c r="BK680"/>
    </row>
    <row r="681" spans="56:63" ht="16.5" x14ac:dyDescent="0.3">
      <c r="BD681"/>
      <c r="BE681"/>
      <c r="BF681"/>
      <c r="BG681"/>
      <c r="BH681"/>
      <c r="BI681"/>
      <c r="BJ681"/>
      <c r="BK681"/>
    </row>
    <row r="682" spans="56:63" ht="16.5" x14ac:dyDescent="0.3">
      <c r="BD682"/>
      <c r="BE682"/>
      <c r="BF682"/>
      <c r="BG682"/>
      <c r="BH682"/>
      <c r="BI682"/>
      <c r="BJ682"/>
      <c r="BK682"/>
    </row>
    <row r="683" spans="56:63" ht="16.5" x14ac:dyDescent="0.3">
      <c r="BD683"/>
      <c r="BE683"/>
      <c r="BF683"/>
      <c r="BG683"/>
      <c r="BH683"/>
      <c r="BI683"/>
      <c r="BJ683"/>
      <c r="BK683"/>
    </row>
    <row r="684" spans="56:63" ht="16.5" x14ac:dyDescent="0.3">
      <c r="BD684"/>
      <c r="BE684"/>
      <c r="BF684"/>
      <c r="BG684"/>
      <c r="BH684"/>
      <c r="BI684"/>
      <c r="BJ684"/>
      <c r="BK684"/>
    </row>
    <row r="685" spans="56:63" ht="16.5" x14ac:dyDescent="0.3">
      <c r="BD685"/>
      <c r="BE685"/>
      <c r="BF685"/>
      <c r="BG685"/>
      <c r="BH685"/>
      <c r="BI685"/>
      <c r="BJ685"/>
      <c r="BK685"/>
    </row>
    <row r="686" spans="56:63" ht="16.5" x14ac:dyDescent="0.3">
      <c r="BD686"/>
      <c r="BE686"/>
      <c r="BF686"/>
      <c r="BG686"/>
      <c r="BH686"/>
      <c r="BI686"/>
      <c r="BJ686"/>
      <c r="BK686"/>
    </row>
    <row r="687" spans="56:63" ht="16.5" x14ac:dyDescent="0.3">
      <c r="BD687"/>
      <c r="BE687"/>
      <c r="BF687"/>
      <c r="BG687"/>
      <c r="BH687"/>
      <c r="BI687"/>
      <c r="BJ687"/>
      <c r="BK687"/>
    </row>
    <row r="688" spans="56:63" ht="16.5" x14ac:dyDescent="0.3">
      <c r="BD688"/>
      <c r="BE688"/>
      <c r="BF688"/>
      <c r="BG688"/>
      <c r="BH688"/>
      <c r="BI688"/>
      <c r="BJ688"/>
      <c r="BK688"/>
    </row>
    <row r="689" spans="56:63" ht="16.5" x14ac:dyDescent="0.3">
      <c r="BD689"/>
      <c r="BE689"/>
      <c r="BF689"/>
      <c r="BG689"/>
      <c r="BH689"/>
      <c r="BI689"/>
      <c r="BJ689"/>
      <c r="BK689"/>
    </row>
    <row r="690" spans="56:63" ht="16.5" x14ac:dyDescent="0.3">
      <c r="BD690"/>
      <c r="BE690"/>
      <c r="BF690"/>
      <c r="BG690"/>
      <c r="BH690"/>
      <c r="BI690"/>
      <c r="BJ690"/>
      <c r="BK690"/>
    </row>
    <row r="691" spans="56:63" ht="16.5" x14ac:dyDescent="0.3">
      <c r="BD691"/>
      <c r="BE691"/>
      <c r="BF691"/>
      <c r="BG691"/>
      <c r="BH691"/>
      <c r="BI691"/>
      <c r="BJ691"/>
      <c r="BK691"/>
    </row>
    <row r="692" spans="56:63" ht="16.5" x14ac:dyDescent="0.3">
      <c r="BD692"/>
      <c r="BE692"/>
      <c r="BF692"/>
      <c r="BG692"/>
      <c r="BH692"/>
      <c r="BI692"/>
      <c r="BJ692"/>
      <c r="BK692"/>
    </row>
    <row r="693" spans="56:63" ht="16.5" x14ac:dyDescent="0.3">
      <c r="BD693"/>
      <c r="BE693"/>
      <c r="BF693"/>
      <c r="BG693"/>
      <c r="BH693"/>
      <c r="BI693"/>
      <c r="BJ693"/>
      <c r="BK693"/>
    </row>
    <row r="694" spans="56:63" ht="16.5" x14ac:dyDescent="0.3">
      <c r="BD694"/>
      <c r="BE694"/>
      <c r="BF694"/>
      <c r="BG694"/>
      <c r="BH694"/>
      <c r="BI694"/>
      <c r="BJ694"/>
      <c r="BK694"/>
    </row>
    <row r="695" spans="56:63" ht="16.5" x14ac:dyDescent="0.3">
      <c r="BD695"/>
      <c r="BE695"/>
      <c r="BF695"/>
      <c r="BG695"/>
      <c r="BH695"/>
      <c r="BI695"/>
      <c r="BJ695"/>
      <c r="BK695"/>
    </row>
    <row r="696" spans="56:63" ht="16.5" x14ac:dyDescent="0.3">
      <c r="BD696"/>
      <c r="BE696"/>
      <c r="BF696"/>
      <c r="BG696"/>
      <c r="BH696"/>
      <c r="BI696"/>
      <c r="BJ696"/>
      <c r="BK696"/>
    </row>
    <row r="697" spans="56:63" ht="16.5" x14ac:dyDescent="0.3">
      <c r="BD697"/>
      <c r="BE697"/>
      <c r="BF697"/>
      <c r="BG697"/>
      <c r="BH697"/>
      <c r="BI697"/>
      <c r="BJ697"/>
      <c r="BK697"/>
    </row>
    <row r="698" spans="56:63" ht="16.5" x14ac:dyDescent="0.3">
      <c r="BD698"/>
      <c r="BE698"/>
      <c r="BF698"/>
      <c r="BG698"/>
      <c r="BH698"/>
      <c r="BI698"/>
      <c r="BJ698"/>
      <c r="BK698"/>
    </row>
    <row r="699" spans="56:63" ht="16.5" x14ac:dyDescent="0.3">
      <c r="BD699"/>
      <c r="BE699"/>
      <c r="BF699"/>
      <c r="BG699"/>
      <c r="BH699"/>
      <c r="BI699"/>
      <c r="BJ699"/>
      <c r="BK699"/>
    </row>
    <row r="700" spans="56:63" ht="16.5" x14ac:dyDescent="0.3">
      <c r="BD700"/>
      <c r="BE700"/>
      <c r="BF700"/>
      <c r="BG700"/>
      <c r="BH700"/>
      <c r="BI700"/>
      <c r="BJ700"/>
      <c r="BK700"/>
    </row>
    <row r="701" spans="56:63" ht="16.5" x14ac:dyDescent="0.3">
      <c r="BD701"/>
      <c r="BE701"/>
      <c r="BF701"/>
      <c r="BG701"/>
      <c r="BH701"/>
      <c r="BI701"/>
      <c r="BJ701"/>
      <c r="BK701"/>
    </row>
    <row r="702" spans="56:63" ht="16.5" x14ac:dyDescent="0.3">
      <c r="BD702"/>
      <c r="BE702"/>
      <c r="BF702"/>
      <c r="BG702"/>
      <c r="BH702"/>
      <c r="BI702"/>
      <c r="BJ702"/>
      <c r="BK702"/>
    </row>
    <row r="703" spans="56:63" ht="16.5" x14ac:dyDescent="0.3">
      <c r="BD703"/>
      <c r="BE703"/>
      <c r="BF703"/>
      <c r="BG703"/>
      <c r="BH703"/>
      <c r="BI703"/>
      <c r="BJ703"/>
      <c r="BK703"/>
    </row>
    <row r="704" spans="56:63" ht="16.5" x14ac:dyDescent="0.3">
      <c r="BD704"/>
      <c r="BE704"/>
      <c r="BF704"/>
      <c r="BG704"/>
      <c r="BH704"/>
      <c r="BI704"/>
      <c r="BJ704"/>
      <c r="BK704"/>
    </row>
    <row r="705" spans="56:63" ht="16.5" x14ac:dyDescent="0.3">
      <c r="BD705"/>
      <c r="BE705"/>
      <c r="BF705"/>
      <c r="BG705"/>
      <c r="BH705"/>
      <c r="BI705"/>
      <c r="BJ705"/>
      <c r="BK705"/>
    </row>
    <row r="706" spans="56:63" ht="16.5" x14ac:dyDescent="0.3">
      <c r="BD706"/>
      <c r="BE706"/>
      <c r="BF706"/>
      <c r="BG706"/>
      <c r="BH706"/>
      <c r="BI706"/>
      <c r="BJ706"/>
      <c r="BK706"/>
    </row>
    <row r="707" spans="56:63" ht="16.5" x14ac:dyDescent="0.3">
      <c r="BD707"/>
      <c r="BE707"/>
      <c r="BF707"/>
      <c r="BG707"/>
      <c r="BH707"/>
      <c r="BI707"/>
      <c r="BJ707"/>
      <c r="BK707"/>
    </row>
    <row r="708" spans="56:63" ht="16.5" x14ac:dyDescent="0.3">
      <c r="BD708"/>
      <c r="BE708"/>
      <c r="BF708"/>
      <c r="BG708"/>
      <c r="BH708"/>
      <c r="BI708"/>
      <c r="BJ708"/>
      <c r="BK708"/>
    </row>
    <row r="709" spans="56:63" ht="16.5" x14ac:dyDescent="0.3">
      <c r="BD709"/>
      <c r="BE709"/>
      <c r="BF709"/>
      <c r="BG709"/>
      <c r="BH709"/>
      <c r="BI709"/>
      <c r="BJ709"/>
      <c r="BK709"/>
    </row>
    <row r="710" spans="56:63" ht="16.5" x14ac:dyDescent="0.3">
      <c r="BD710"/>
      <c r="BE710"/>
      <c r="BF710"/>
      <c r="BG710"/>
      <c r="BH710"/>
      <c r="BI710"/>
      <c r="BJ710"/>
      <c r="BK710"/>
    </row>
    <row r="711" spans="56:63" ht="16.5" x14ac:dyDescent="0.3">
      <c r="BD711"/>
      <c r="BE711"/>
      <c r="BF711"/>
      <c r="BG711"/>
      <c r="BH711"/>
      <c r="BI711"/>
      <c r="BJ711"/>
      <c r="BK711"/>
    </row>
    <row r="712" spans="56:63" ht="16.5" x14ac:dyDescent="0.3">
      <c r="BD712"/>
      <c r="BE712"/>
      <c r="BF712"/>
      <c r="BG712"/>
      <c r="BH712"/>
      <c r="BI712"/>
      <c r="BJ712"/>
      <c r="BK712"/>
    </row>
    <row r="713" spans="56:63" ht="16.5" x14ac:dyDescent="0.3">
      <c r="BD713"/>
      <c r="BE713"/>
      <c r="BF713"/>
      <c r="BG713"/>
      <c r="BH713"/>
      <c r="BI713"/>
      <c r="BJ713"/>
      <c r="BK713"/>
    </row>
    <row r="714" spans="56:63" ht="16.5" x14ac:dyDescent="0.3">
      <c r="BD714"/>
      <c r="BE714"/>
      <c r="BF714"/>
      <c r="BG714"/>
      <c r="BH714"/>
      <c r="BI714"/>
      <c r="BJ714"/>
      <c r="BK714"/>
    </row>
    <row r="715" spans="56:63" ht="16.5" x14ac:dyDescent="0.3">
      <c r="BD715"/>
      <c r="BE715"/>
      <c r="BF715"/>
      <c r="BG715"/>
      <c r="BH715"/>
      <c r="BI715"/>
      <c r="BJ715"/>
      <c r="BK715"/>
    </row>
    <row r="716" spans="56:63" ht="16.5" x14ac:dyDescent="0.3">
      <c r="BD716"/>
      <c r="BE716"/>
      <c r="BF716"/>
      <c r="BG716"/>
      <c r="BH716"/>
      <c r="BI716"/>
      <c r="BJ716"/>
      <c r="BK716"/>
    </row>
    <row r="717" spans="56:63" ht="16.5" x14ac:dyDescent="0.3">
      <c r="BD717"/>
      <c r="BE717"/>
      <c r="BF717"/>
      <c r="BG717"/>
      <c r="BH717"/>
      <c r="BI717"/>
      <c r="BJ717"/>
      <c r="BK717"/>
    </row>
    <row r="718" spans="56:63" ht="16.5" x14ac:dyDescent="0.3">
      <c r="BD718"/>
      <c r="BE718"/>
      <c r="BF718"/>
      <c r="BG718"/>
      <c r="BH718"/>
      <c r="BI718"/>
      <c r="BJ718"/>
      <c r="BK718"/>
    </row>
    <row r="719" spans="56:63" ht="16.5" x14ac:dyDescent="0.3">
      <c r="BD719"/>
      <c r="BE719"/>
      <c r="BF719"/>
      <c r="BG719"/>
      <c r="BH719"/>
      <c r="BI719"/>
      <c r="BJ719"/>
      <c r="BK719"/>
    </row>
    <row r="720" spans="56:63" ht="16.5" x14ac:dyDescent="0.3">
      <c r="BD720"/>
      <c r="BE720"/>
      <c r="BF720"/>
      <c r="BG720"/>
      <c r="BH720"/>
      <c r="BI720"/>
      <c r="BJ720"/>
      <c r="BK720"/>
    </row>
    <row r="721" spans="56:63" ht="16.5" x14ac:dyDescent="0.3">
      <c r="BD721"/>
      <c r="BE721"/>
      <c r="BF721"/>
      <c r="BG721"/>
      <c r="BH721"/>
      <c r="BI721"/>
      <c r="BJ721"/>
      <c r="BK721"/>
    </row>
    <row r="722" spans="56:63" ht="16.5" x14ac:dyDescent="0.3">
      <c r="BD722"/>
      <c r="BE722"/>
      <c r="BF722"/>
      <c r="BG722"/>
      <c r="BH722"/>
      <c r="BI722"/>
      <c r="BJ722"/>
      <c r="BK722"/>
    </row>
    <row r="723" spans="56:63" ht="16.5" x14ac:dyDescent="0.3">
      <c r="BD723"/>
      <c r="BE723"/>
      <c r="BF723"/>
      <c r="BG723"/>
      <c r="BH723"/>
      <c r="BI723"/>
      <c r="BJ723"/>
      <c r="BK723"/>
    </row>
    <row r="724" spans="56:63" ht="16.5" x14ac:dyDescent="0.3">
      <c r="BD724"/>
      <c r="BE724"/>
      <c r="BF724"/>
      <c r="BG724"/>
      <c r="BH724"/>
      <c r="BI724"/>
      <c r="BJ724"/>
      <c r="BK724"/>
    </row>
    <row r="725" spans="56:63" ht="16.5" x14ac:dyDescent="0.3">
      <c r="BD725"/>
      <c r="BE725"/>
      <c r="BF725"/>
      <c r="BG725"/>
      <c r="BH725"/>
      <c r="BI725"/>
      <c r="BJ725"/>
      <c r="BK725"/>
    </row>
    <row r="726" spans="56:63" ht="16.5" x14ac:dyDescent="0.3">
      <c r="BD726"/>
      <c r="BE726"/>
      <c r="BF726"/>
      <c r="BG726"/>
      <c r="BH726"/>
      <c r="BI726"/>
      <c r="BJ726"/>
      <c r="BK726"/>
    </row>
    <row r="727" spans="56:63" ht="16.5" x14ac:dyDescent="0.3">
      <c r="BD727"/>
      <c r="BE727"/>
      <c r="BF727"/>
      <c r="BG727"/>
      <c r="BH727"/>
      <c r="BI727"/>
      <c r="BJ727"/>
      <c r="BK727"/>
    </row>
    <row r="728" spans="56:63" ht="16.5" x14ac:dyDescent="0.3">
      <c r="BD728"/>
      <c r="BE728"/>
      <c r="BF728"/>
      <c r="BG728"/>
      <c r="BH728"/>
      <c r="BI728"/>
      <c r="BJ728"/>
      <c r="BK728"/>
    </row>
    <row r="729" spans="56:63" ht="16.5" x14ac:dyDescent="0.3">
      <c r="BD729"/>
      <c r="BE729"/>
      <c r="BF729"/>
      <c r="BG729"/>
      <c r="BH729"/>
      <c r="BI729"/>
      <c r="BJ729"/>
      <c r="BK729"/>
    </row>
    <row r="730" spans="56:63" ht="16.5" x14ac:dyDescent="0.3">
      <c r="BD730"/>
      <c r="BE730"/>
      <c r="BF730"/>
      <c r="BG730"/>
      <c r="BH730"/>
      <c r="BI730"/>
      <c r="BJ730"/>
      <c r="BK730"/>
    </row>
    <row r="731" spans="56:63" ht="16.5" x14ac:dyDescent="0.3">
      <c r="BD731"/>
      <c r="BE731"/>
      <c r="BF731"/>
      <c r="BG731"/>
      <c r="BH731"/>
      <c r="BI731"/>
      <c r="BJ731"/>
      <c r="BK731"/>
    </row>
    <row r="732" spans="56:63" ht="16.5" x14ac:dyDescent="0.3">
      <c r="BD732"/>
      <c r="BE732"/>
      <c r="BF732"/>
      <c r="BG732"/>
      <c r="BH732"/>
      <c r="BI732"/>
      <c r="BJ732"/>
      <c r="BK732"/>
    </row>
    <row r="733" spans="56:63" ht="16.5" x14ac:dyDescent="0.3">
      <c r="BD733"/>
      <c r="BE733"/>
      <c r="BF733"/>
      <c r="BG733"/>
      <c r="BH733"/>
      <c r="BI733"/>
      <c r="BJ733"/>
      <c r="BK733"/>
    </row>
    <row r="734" spans="56:63" ht="16.5" x14ac:dyDescent="0.3">
      <c r="BD734"/>
      <c r="BE734"/>
      <c r="BF734"/>
      <c r="BG734"/>
      <c r="BH734"/>
      <c r="BI734"/>
      <c r="BJ734"/>
      <c r="BK734"/>
    </row>
    <row r="735" spans="56:63" ht="16.5" x14ac:dyDescent="0.3">
      <c r="BD735"/>
      <c r="BE735"/>
      <c r="BF735"/>
      <c r="BG735"/>
      <c r="BH735"/>
      <c r="BI735"/>
      <c r="BJ735"/>
      <c r="BK735"/>
    </row>
    <row r="736" spans="56:63" ht="16.5" x14ac:dyDescent="0.3">
      <c r="BD736"/>
      <c r="BE736"/>
      <c r="BF736"/>
      <c r="BG736"/>
      <c r="BH736"/>
      <c r="BI736"/>
      <c r="BJ736"/>
      <c r="BK736"/>
    </row>
    <row r="737" spans="56:63" ht="16.5" x14ac:dyDescent="0.3">
      <c r="BD737"/>
      <c r="BE737"/>
      <c r="BF737"/>
      <c r="BG737"/>
      <c r="BH737"/>
      <c r="BI737"/>
      <c r="BJ737"/>
      <c r="BK737"/>
    </row>
    <row r="738" spans="56:63" ht="16.5" x14ac:dyDescent="0.3">
      <c r="BD738"/>
      <c r="BE738"/>
      <c r="BF738"/>
      <c r="BG738"/>
      <c r="BH738"/>
      <c r="BI738"/>
      <c r="BJ738"/>
      <c r="BK738"/>
    </row>
    <row r="739" spans="56:63" ht="16.5" x14ac:dyDescent="0.3">
      <c r="BD739"/>
      <c r="BE739"/>
      <c r="BF739"/>
      <c r="BG739"/>
      <c r="BH739"/>
      <c r="BI739"/>
      <c r="BJ739"/>
      <c r="BK739"/>
    </row>
    <row r="740" spans="56:63" ht="16.5" x14ac:dyDescent="0.3">
      <c r="BD740"/>
      <c r="BE740"/>
      <c r="BF740"/>
      <c r="BG740"/>
      <c r="BH740"/>
      <c r="BI740"/>
      <c r="BJ740"/>
      <c r="BK740"/>
    </row>
    <row r="741" spans="56:63" ht="16.5" x14ac:dyDescent="0.3">
      <c r="BD741"/>
      <c r="BE741"/>
      <c r="BF741"/>
      <c r="BG741"/>
      <c r="BH741"/>
      <c r="BI741"/>
      <c r="BJ741"/>
      <c r="BK741"/>
    </row>
    <row r="742" spans="56:63" ht="16.5" x14ac:dyDescent="0.3">
      <c r="BD742"/>
      <c r="BE742"/>
      <c r="BF742"/>
      <c r="BG742"/>
      <c r="BH742"/>
      <c r="BI742"/>
      <c r="BJ742"/>
      <c r="BK742"/>
    </row>
    <row r="743" spans="56:63" ht="16.5" x14ac:dyDescent="0.3">
      <c r="BD743"/>
      <c r="BE743"/>
      <c r="BF743"/>
      <c r="BG743"/>
      <c r="BH743"/>
      <c r="BI743"/>
      <c r="BJ743"/>
      <c r="BK743"/>
    </row>
    <row r="744" spans="56:63" ht="16.5" x14ac:dyDescent="0.3">
      <c r="BD744"/>
      <c r="BE744"/>
      <c r="BF744"/>
      <c r="BG744"/>
      <c r="BH744"/>
      <c r="BI744"/>
      <c r="BJ744"/>
      <c r="BK744"/>
    </row>
    <row r="745" spans="56:63" ht="16.5" x14ac:dyDescent="0.3">
      <c r="BD745"/>
      <c r="BE745"/>
      <c r="BF745"/>
      <c r="BG745"/>
      <c r="BH745"/>
      <c r="BI745"/>
      <c r="BJ745"/>
      <c r="BK745"/>
    </row>
    <row r="746" spans="56:63" ht="16.5" x14ac:dyDescent="0.3">
      <c r="BD746"/>
      <c r="BE746"/>
      <c r="BF746"/>
      <c r="BG746"/>
      <c r="BH746"/>
      <c r="BI746"/>
      <c r="BJ746"/>
      <c r="BK746"/>
    </row>
    <row r="747" spans="56:63" ht="16.5" x14ac:dyDescent="0.3">
      <c r="BD747"/>
      <c r="BE747"/>
      <c r="BF747"/>
      <c r="BG747"/>
      <c r="BH747"/>
      <c r="BI747"/>
      <c r="BJ747"/>
      <c r="BK747"/>
    </row>
    <row r="748" spans="56:63" ht="16.5" x14ac:dyDescent="0.3">
      <c r="BD748"/>
      <c r="BE748"/>
      <c r="BF748"/>
      <c r="BG748"/>
      <c r="BH748"/>
      <c r="BI748"/>
      <c r="BJ748"/>
      <c r="BK748"/>
    </row>
    <row r="749" spans="56:63" ht="16.5" x14ac:dyDescent="0.3">
      <c r="BD749"/>
      <c r="BE749"/>
      <c r="BF749"/>
      <c r="BG749"/>
      <c r="BH749"/>
      <c r="BI749"/>
      <c r="BJ749"/>
      <c r="BK749"/>
    </row>
    <row r="750" spans="56:63" ht="16.5" x14ac:dyDescent="0.3">
      <c r="BD750"/>
      <c r="BE750"/>
      <c r="BF750"/>
      <c r="BG750"/>
      <c r="BH750"/>
      <c r="BI750"/>
      <c r="BJ750"/>
      <c r="BK750"/>
    </row>
    <row r="751" spans="56:63" ht="16.5" x14ac:dyDescent="0.3">
      <c r="BD751"/>
      <c r="BE751"/>
      <c r="BF751"/>
      <c r="BG751"/>
      <c r="BH751"/>
      <c r="BI751"/>
      <c r="BJ751"/>
      <c r="BK751"/>
    </row>
    <row r="752" spans="56:63" ht="16.5" x14ac:dyDescent="0.3">
      <c r="BD752"/>
      <c r="BE752"/>
      <c r="BF752"/>
      <c r="BG752"/>
      <c r="BH752"/>
      <c r="BI752"/>
      <c r="BJ752"/>
      <c r="BK752"/>
    </row>
    <row r="753" spans="56:63" ht="16.5" x14ac:dyDescent="0.3">
      <c r="BD753"/>
      <c r="BE753"/>
      <c r="BF753"/>
      <c r="BG753"/>
      <c r="BH753"/>
      <c r="BI753"/>
      <c r="BJ753"/>
      <c r="BK753"/>
    </row>
    <row r="754" spans="56:63" ht="16.5" x14ac:dyDescent="0.3">
      <c r="BD754"/>
      <c r="BE754"/>
      <c r="BF754"/>
      <c r="BG754"/>
      <c r="BH754"/>
      <c r="BI754"/>
      <c r="BJ754"/>
      <c r="BK754"/>
    </row>
    <row r="755" spans="56:63" ht="16.5" x14ac:dyDescent="0.3">
      <c r="BD755"/>
      <c r="BE755"/>
      <c r="BF755"/>
      <c r="BG755"/>
      <c r="BH755"/>
      <c r="BI755"/>
      <c r="BJ755"/>
      <c r="BK755"/>
    </row>
    <row r="756" spans="56:63" ht="16.5" x14ac:dyDescent="0.3">
      <c r="BD756"/>
      <c r="BE756"/>
      <c r="BF756"/>
      <c r="BG756"/>
      <c r="BH756"/>
      <c r="BI756"/>
      <c r="BJ756"/>
      <c r="BK756"/>
    </row>
    <row r="757" spans="56:63" ht="16.5" x14ac:dyDescent="0.3">
      <c r="BD757"/>
      <c r="BE757"/>
      <c r="BF757"/>
      <c r="BG757"/>
      <c r="BH757"/>
      <c r="BI757"/>
      <c r="BJ757"/>
      <c r="BK757"/>
    </row>
    <row r="758" spans="56:63" ht="16.5" x14ac:dyDescent="0.3">
      <c r="BD758"/>
      <c r="BE758"/>
      <c r="BF758"/>
      <c r="BG758"/>
      <c r="BH758"/>
      <c r="BI758"/>
      <c r="BJ758"/>
      <c r="BK758"/>
    </row>
    <row r="759" spans="56:63" ht="16.5" x14ac:dyDescent="0.3">
      <c r="BD759"/>
      <c r="BE759"/>
      <c r="BF759"/>
      <c r="BG759"/>
      <c r="BH759"/>
      <c r="BI759"/>
      <c r="BJ759"/>
      <c r="BK759"/>
    </row>
    <row r="760" spans="56:63" ht="16.5" x14ac:dyDescent="0.3">
      <c r="BD760"/>
      <c r="BE760"/>
      <c r="BF760"/>
      <c r="BG760"/>
      <c r="BH760"/>
      <c r="BI760"/>
      <c r="BJ760"/>
      <c r="BK760"/>
    </row>
    <row r="761" spans="56:63" ht="16.5" x14ac:dyDescent="0.3">
      <c r="BD761"/>
      <c r="BE761"/>
      <c r="BF761"/>
      <c r="BG761"/>
      <c r="BH761"/>
      <c r="BI761"/>
      <c r="BJ761"/>
      <c r="BK761"/>
    </row>
    <row r="762" spans="56:63" ht="16.5" x14ac:dyDescent="0.3">
      <c r="BD762"/>
      <c r="BE762"/>
      <c r="BF762"/>
      <c r="BG762"/>
      <c r="BH762"/>
      <c r="BI762"/>
      <c r="BJ762"/>
      <c r="BK762"/>
    </row>
    <row r="763" spans="56:63" ht="16.5" x14ac:dyDescent="0.3">
      <c r="BD763"/>
      <c r="BE763"/>
      <c r="BF763"/>
      <c r="BG763"/>
      <c r="BH763"/>
      <c r="BI763"/>
      <c r="BJ763"/>
      <c r="BK763"/>
    </row>
    <row r="764" spans="56:63" ht="16.5" x14ac:dyDescent="0.3">
      <c r="BD764"/>
      <c r="BE764"/>
      <c r="BF764"/>
      <c r="BG764"/>
      <c r="BH764"/>
      <c r="BI764"/>
      <c r="BJ764"/>
      <c r="BK764"/>
    </row>
    <row r="765" spans="56:63" ht="16.5" x14ac:dyDescent="0.3">
      <c r="BD765"/>
      <c r="BE765"/>
      <c r="BF765"/>
      <c r="BG765"/>
      <c r="BH765"/>
      <c r="BI765"/>
      <c r="BJ765"/>
      <c r="BK765"/>
    </row>
    <row r="766" spans="56:63" ht="16.5" x14ac:dyDescent="0.3">
      <c r="BD766"/>
      <c r="BE766"/>
      <c r="BF766"/>
      <c r="BG766"/>
      <c r="BH766"/>
      <c r="BI766"/>
      <c r="BJ766"/>
      <c r="BK766"/>
    </row>
    <row r="767" spans="56:63" ht="16.5" x14ac:dyDescent="0.3">
      <c r="BD767"/>
      <c r="BE767"/>
      <c r="BF767"/>
      <c r="BG767"/>
      <c r="BH767"/>
      <c r="BI767"/>
      <c r="BJ767"/>
      <c r="BK767"/>
    </row>
    <row r="768" spans="56:63" ht="16.5" x14ac:dyDescent="0.3">
      <c r="BD768"/>
      <c r="BE768"/>
      <c r="BF768"/>
      <c r="BG768"/>
      <c r="BH768"/>
      <c r="BI768"/>
      <c r="BJ768"/>
      <c r="BK768"/>
    </row>
    <row r="769" spans="56:63" ht="16.5" x14ac:dyDescent="0.3">
      <c r="BD769"/>
      <c r="BE769"/>
      <c r="BF769"/>
      <c r="BG769"/>
      <c r="BH769"/>
      <c r="BI769"/>
      <c r="BJ769"/>
      <c r="BK769"/>
    </row>
    <row r="770" spans="56:63" ht="16.5" x14ac:dyDescent="0.3">
      <c r="BD770"/>
      <c r="BE770"/>
      <c r="BF770"/>
      <c r="BG770"/>
      <c r="BH770"/>
      <c r="BI770"/>
      <c r="BJ770"/>
      <c r="BK770"/>
    </row>
    <row r="771" spans="56:63" ht="16.5" x14ac:dyDescent="0.3">
      <c r="BD771"/>
      <c r="BE771"/>
      <c r="BF771"/>
      <c r="BG771"/>
      <c r="BH771"/>
      <c r="BI771"/>
      <c r="BJ771"/>
      <c r="BK771"/>
    </row>
    <row r="772" spans="56:63" ht="16.5" x14ac:dyDescent="0.3">
      <c r="BD772"/>
      <c r="BE772"/>
      <c r="BF772"/>
      <c r="BG772"/>
      <c r="BH772"/>
      <c r="BI772"/>
      <c r="BJ772"/>
      <c r="BK772"/>
    </row>
    <row r="773" spans="56:63" ht="16.5" x14ac:dyDescent="0.3">
      <c r="BD773"/>
      <c r="BE773"/>
      <c r="BF773"/>
      <c r="BG773"/>
      <c r="BH773"/>
      <c r="BI773"/>
      <c r="BJ773"/>
      <c r="BK773"/>
    </row>
    <row r="774" spans="56:63" ht="16.5" x14ac:dyDescent="0.3">
      <c r="BD774"/>
      <c r="BE774"/>
      <c r="BF774"/>
      <c r="BG774"/>
      <c r="BH774"/>
      <c r="BI774"/>
      <c r="BJ774"/>
      <c r="BK774"/>
    </row>
    <row r="775" spans="56:63" ht="16.5" x14ac:dyDescent="0.3">
      <c r="BD775"/>
      <c r="BE775"/>
      <c r="BF775"/>
      <c r="BG775"/>
      <c r="BH775"/>
      <c r="BI775"/>
      <c r="BJ775"/>
      <c r="BK775"/>
    </row>
    <row r="776" spans="56:63" ht="16.5" x14ac:dyDescent="0.3">
      <c r="BD776"/>
      <c r="BE776"/>
      <c r="BF776"/>
      <c r="BG776"/>
      <c r="BH776"/>
      <c r="BI776"/>
      <c r="BJ776"/>
      <c r="BK776"/>
    </row>
    <row r="777" spans="56:63" ht="16.5" x14ac:dyDescent="0.3">
      <c r="BD777"/>
      <c r="BE777"/>
      <c r="BF777"/>
      <c r="BG777"/>
      <c r="BH777"/>
      <c r="BI777"/>
      <c r="BJ777"/>
      <c r="BK777"/>
    </row>
    <row r="778" spans="56:63" ht="16.5" x14ac:dyDescent="0.3">
      <c r="BD778"/>
      <c r="BE778"/>
      <c r="BF778"/>
      <c r="BG778"/>
      <c r="BH778"/>
      <c r="BI778"/>
      <c r="BJ778"/>
      <c r="BK778"/>
    </row>
    <row r="779" spans="56:63" ht="16.5" x14ac:dyDescent="0.3">
      <c r="BD779"/>
      <c r="BE779"/>
      <c r="BF779"/>
      <c r="BG779"/>
      <c r="BH779"/>
      <c r="BI779"/>
      <c r="BJ779"/>
      <c r="BK779"/>
    </row>
    <row r="780" spans="56:63" ht="16.5" x14ac:dyDescent="0.3">
      <c r="BD780"/>
      <c r="BE780"/>
      <c r="BF780"/>
      <c r="BG780"/>
      <c r="BH780"/>
      <c r="BI780"/>
      <c r="BJ780"/>
      <c r="BK780"/>
    </row>
    <row r="781" spans="56:63" ht="16.5" x14ac:dyDescent="0.3">
      <c r="BD781"/>
      <c r="BE781"/>
      <c r="BF781"/>
      <c r="BG781"/>
      <c r="BH781"/>
      <c r="BI781"/>
      <c r="BJ781"/>
      <c r="BK781"/>
    </row>
    <row r="782" spans="56:63" ht="16.5" x14ac:dyDescent="0.3">
      <c r="BD782"/>
      <c r="BE782"/>
      <c r="BF782"/>
      <c r="BG782"/>
      <c r="BH782"/>
      <c r="BI782"/>
      <c r="BJ782"/>
      <c r="BK782"/>
    </row>
    <row r="783" spans="56:63" ht="16.5" x14ac:dyDescent="0.3">
      <c r="BD783"/>
      <c r="BE783"/>
      <c r="BF783"/>
      <c r="BG783"/>
      <c r="BH783"/>
      <c r="BI783"/>
      <c r="BJ783"/>
      <c r="BK783"/>
    </row>
    <row r="784" spans="56:63" ht="16.5" x14ac:dyDescent="0.3">
      <c r="BD784"/>
      <c r="BE784"/>
      <c r="BF784"/>
      <c r="BG784"/>
      <c r="BH784"/>
      <c r="BI784"/>
      <c r="BJ784"/>
      <c r="BK784"/>
    </row>
    <row r="785" spans="56:63" ht="16.5" x14ac:dyDescent="0.3">
      <c r="BD785"/>
      <c r="BE785"/>
      <c r="BF785"/>
      <c r="BG785"/>
      <c r="BH785"/>
      <c r="BI785"/>
      <c r="BJ785"/>
      <c r="BK785"/>
    </row>
    <row r="786" spans="56:63" ht="16.5" x14ac:dyDescent="0.3">
      <c r="BD786"/>
      <c r="BE786"/>
      <c r="BF786"/>
      <c r="BG786"/>
      <c r="BH786"/>
      <c r="BI786"/>
      <c r="BJ786"/>
      <c r="BK786"/>
    </row>
    <row r="787" spans="56:63" ht="16.5" x14ac:dyDescent="0.3">
      <c r="BD787"/>
      <c r="BE787"/>
      <c r="BF787"/>
      <c r="BG787"/>
      <c r="BH787"/>
      <c r="BI787"/>
      <c r="BJ787"/>
      <c r="BK787"/>
    </row>
    <row r="788" spans="56:63" ht="16.5" x14ac:dyDescent="0.3">
      <c r="BD788"/>
      <c r="BE788"/>
      <c r="BF788"/>
      <c r="BG788"/>
      <c r="BH788"/>
      <c r="BI788"/>
      <c r="BJ788"/>
      <c r="BK788"/>
    </row>
    <row r="789" spans="56:63" ht="16.5" x14ac:dyDescent="0.3">
      <c r="BD789"/>
      <c r="BE789"/>
      <c r="BF789"/>
      <c r="BG789"/>
      <c r="BH789"/>
      <c r="BI789"/>
      <c r="BJ789"/>
      <c r="BK789"/>
    </row>
    <row r="790" spans="56:63" ht="16.5" x14ac:dyDescent="0.3">
      <c r="BD790"/>
      <c r="BE790"/>
      <c r="BF790"/>
      <c r="BG790"/>
      <c r="BH790"/>
      <c r="BI790"/>
      <c r="BJ790"/>
      <c r="BK790"/>
    </row>
    <row r="791" spans="56:63" ht="16.5" x14ac:dyDescent="0.3">
      <c r="BD791"/>
      <c r="BE791"/>
      <c r="BF791"/>
      <c r="BG791"/>
      <c r="BH791"/>
      <c r="BI791"/>
      <c r="BJ791"/>
      <c r="BK791"/>
    </row>
    <row r="792" spans="56:63" ht="16.5" x14ac:dyDescent="0.3">
      <c r="BD792"/>
      <c r="BE792"/>
      <c r="BF792"/>
      <c r="BG792"/>
      <c r="BH792"/>
      <c r="BI792"/>
      <c r="BJ792"/>
      <c r="BK792"/>
    </row>
    <row r="793" spans="56:63" ht="16.5" x14ac:dyDescent="0.3">
      <c r="BD793"/>
      <c r="BE793"/>
      <c r="BF793"/>
      <c r="BG793"/>
      <c r="BH793"/>
      <c r="BI793"/>
      <c r="BJ793"/>
      <c r="BK793"/>
    </row>
    <row r="794" spans="56:63" ht="16.5" x14ac:dyDescent="0.3">
      <c r="BD794"/>
      <c r="BE794"/>
      <c r="BF794"/>
      <c r="BG794"/>
      <c r="BH794"/>
      <c r="BI794"/>
      <c r="BJ794"/>
      <c r="BK794"/>
    </row>
    <row r="795" spans="56:63" ht="16.5" x14ac:dyDescent="0.3">
      <c r="BD795"/>
      <c r="BE795"/>
      <c r="BF795"/>
      <c r="BG795"/>
      <c r="BH795"/>
      <c r="BI795"/>
      <c r="BJ795"/>
      <c r="BK795"/>
    </row>
    <row r="796" spans="56:63" ht="16.5" x14ac:dyDescent="0.3">
      <c r="BD796"/>
      <c r="BE796"/>
      <c r="BF796"/>
      <c r="BG796"/>
      <c r="BH796"/>
      <c r="BI796"/>
      <c r="BJ796"/>
      <c r="BK796"/>
    </row>
    <row r="797" spans="56:63" ht="16.5" x14ac:dyDescent="0.3">
      <c r="BD797"/>
      <c r="BE797"/>
      <c r="BF797"/>
      <c r="BG797"/>
      <c r="BH797"/>
      <c r="BI797"/>
      <c r="BJ797"/>
      <c r="BK797"/>
    </row>
    <row r="798" spans="56:63" ht="16.5" x14ac:dyDescent="0.3">
      <c r="BD798"/>
      <c r="BE798"/>
      <c r="BF798"/>
      <c r="BG798"/>
      <c r="BH798"/>
      <c r="BI798"/>
      <c r="BJ798"/>
      <c r="BK798"/>
    </row>
    <row r="799" spans="56:63" ht="16.5" x14ac:dyDescent="0.3">
      <c r="BD799"/>
      <c r="BE799"/>
      <c r="BF799"/>
      <c r="BG799"/>
      <c r="BH799"/>
      <c r="BI799"/>
      <c r="BJ799"/>
      <c r="BK799"/>
    </row>
    <row r="800" spans="56:63" ht="16.5" x14ac:dyDescent="0.3">
      <c r="BD800"/>
      <c r="BE800"/>
      <c r="BF800"/>
      <c r="BG800"/>
      <c r="BH800"/>
      <c r="BI800"/>
      <c r="BJ800"/>
      <c r="BK800"/>
    </row>
    <row r="801" spans="56:63" ht="16.5" x14ac:dyDescent="0.3">
      <c r="BD801"/>
      <c r="BE801"/>
      <c r="BF801"/>
      <c r="BG801"/>
      <c r="BH801"/>
      <c r="BI801"/>
      <c r="BJ801"/>
      <c r="BK801"/>
    </row>
    <row r="802" spans="56:63" ht="16.5" x14ac:dyDescent="0.3">
      <c r="BD802"/>
      <c r="BE802"/>
      <c r="BF802"/>
      <c r="BG802"/>
      <c r="BH802"/>
      <c r="BI802"/>
      <c r="BJ802"/>
      <c r="BK802"/>
    </row>
    <row r="803" spans="56:63" ht="16.5" x14ac:dyDescent="0.3">
      <c r="BD803"/>
      <c r="BE803"/>
      <c r="BF803"/>
      <c r="BG803"/>
      <c r="BH803"/>
      <c r="BI803"/>
      <c r="BJ803"/>
      <c r="BK803"/>
    </row>
    <row r="804" spans="56:63" ht="16.5" x14ac:dyDescent="0.3">
      <c r="BD804"/>
      <c r="BE804"/>
      <c r="BF804"/>
      <c r="BG804"/>
      <c r="BH804"/>
      <c r="BI804"/>
      <c r="BJ804"/>
      <c r="BK804"/>
    </row>
    <row r="805" spans="56:63" ht="16.5" x14ac:dyDescent="0.3">
      <c r="BD805"/>
      <c r="BE805"/>
      <c r="BF805"/>
      <c r="BG805"/>
      <c r="BH805"/>
      <c r="BI805"/>
      <c r="BJ805"/>
      <c r="BK805"/>
    </row>
    <row r="806" spans="56:63" ht="16.5" x14ac:dyDescent="0.3">
      <c r="BD806"/>
      <c r="BE806"/>
      <c r="BF806"/>
      <c r="BG806"/>
      <c r="BH806"/>
      <c r="BI806"/>
      <c r="BJ806"/>
      <c r="BK806"/>
    </row>
    <row r="807" spans="56:63" ht="16.5" x14ac:dyDescent="0.3">
      <c r="BD807"/>
      <c r="BE807"/>
      <c r="BF807"/>
      <c r="BG807"/>
      <c r="BH807"/>
      <c r="BI807"/>
      <c r="BJ807"/>
      <c r="BK807"/>
    </row>
    <row r="808" spans="56:63" ht="16.5" x14ac:dyDescent="0.3">
      <c r="BD808"/>
      <c r="BE808"/>
      <c r="BF808"/>
      <c r="BG808"/>
      <c r="BH808"/>
      <c r="BI808"/>
      <c r="BJ808"/>
      <c r="BK808"/>
    </row>
    <row r="809" spans="56:63" ht="16.5" x14ac:dyDescent="0.3">
      <c r="BD809"/>
      <c r="BE809"/>
      <c r="BF809"/>
      <c r="BG809"/>
      <c r="BH809"/>
      <c r="BI809"/>
      <c r="BJ809"/>
      <c r="BK809"/>
    </row>
    <row r="810" spans="56:63" ht="16.5" x14ac:dyDescent="0.3">
      <c r="BD810"/>
      <c r="BE810"/>
      <c r="BF810"/>
      <c r="BG810"/>
      <c r="BH810"/>
      <c r="BI810"/>
      <c r="BJ810"/>
      <c r="BK810"/>
    </row>
    <row r="811" spans="56:63" ht="16.5" x14ac:dyDescent="0.3">
      <c r="BD811"/>
      <c r="BE811"/>
      <c r="BF811"/>
      <c r="BG811"/>
      <c r="BH811"/>
      <c r="BI811"/>
      <c r="BJ811"/>
      <c r="BK811"/>
    </row>
    <row r="812" spans="56:63" ht="16.5" x14ac:dyDescent="0.3">
      <c r="BD812"/>
      <c r="BE812"/>
      <c r="BF812"/>
      <c r="BG812"/>
      <c r="BH812"/>
      <c r="BI812"/>
      <c r="BJ812"/>
      <c r="BK812"/>
    </row>
    <row r="813" spans="56:63" ht="16.5" x14ac:dyDescent="0.3">
      <c r="BD813"/>
      <c r="BE813"/>
      <c r="BF813"/>
      <c r="BG813"/>
      <c r="BH813"/>
      <c r="BI813"/>
      <c r="BJ813"/>
      <c r="BK813"/>
    </row>
    <row r="814" spans="56:63" ht="16.5" x14ac:dyDescent="0.3">
      <c r="BD814"/>
      <c r="BE814"/>
      <c r="BF814"/>
      <c r="BG814"/>
      <c r="BH814"/>
      <c r="BI814"/>
      <c r="BJ814"/>
      <c r="BK814"/>
    </row>
    <row r="815" spans="56:63" ht="16.5" x14ac:dyDescent="0.3">
      <c r="BD815"/>
      <c r="BE815"/>
      <c r="BF815"/>
      <c r="BG815"/>
      <c r="BH815"/>
      <c r="BI815"/>
      <c r="BJ815"/>
      <c r="BK815"/>
    </row>
    <row r="816" spans="56:63" ht="16.5" x14ac:dyDescent="0.3">
      <c r="BD816"/>
      <c r="BE816"/>
      <c r="BF816"/>
      <c r="BG816"/>
      <c r="BH816"/>
      <c r="BI816"/>
      <c r="BJ816"/>
      <c r="BK816"/>
    </row>
    <row r="817" spans="56:63" ht="16.5" x14ac:dyDescent="0.3">
      <c r="BD817"/>
      <c r="BE817"/>
      <c r="BF817"/>
      <c r="BG817"/>
      <c r="BH817"/>
      <c r="BI817"/>
      <c r="BJ817"/>
      <c r="BK817"/>
    </row>
    <row r="818" spans="56:63" ht="16.5" x14ac:dyDescent="0.3">
      <c r="BD818"/>
      <c r="BE818"/>
      <c r="BF818"/>
      <c r="BG818"/>
      <c r="BH818"/>
      <c r="BI818"/>
      <c r="BJ818"/>
      <c r="BK818"/>
    </row>
    <row r="819" spans="56:63" ht="16.5" x14ac:dyDescent="0.3">
      <c r="BD819"/>
      <c r="BE819"/>
      <c r="BF819"/>
      <c r="BG819"/>
      <c r="BH819"/>
      <c r="BI819"/>
      <c r="BJ819"/>
      <c r="BK819"/>
    </row>
    <row r="820" spans="56:63" ht="16.5" x14ac:dyDescent="0.3">
      <c r="BD820"/>
      <c r="BE820"/>
      <c r="BF820"/>
      <c r="BG820"/>
      <c r="BH820"/>
      <c r="BI820"/>
      <c r="BJ820"/>
      <c r="BK820"/>
    </row>
    <row r="821" spans="56:63" ht="16.5" x14ac:dyDescent="0.3">
      <c r="BD821"/>
      <c r="BE821"/>
      <c r="BF821"/>
      <c r="BG821"/>
      <c r="BH821"/>
      <c r="BI821"/>
      <c r="BJ821"/>
      <c r="BK821"/>
    </row>
    <row r="822" spans="56:63" ht="16.5" x14ac:dyDescent="0.3">
      <c r="BD822"/>
      <c r="BE822"/>
      <c r="BF822"/>
      <c r="BG822"/>
      <c r="BH822"/>
      <c r="BI822"/>
      <c r="BJ822"/>
      <c r="BK822"/>
    </row>
    <row r="823" spans="56:63" ht="16.5" x14ac:dyDescent="0.3">
      <c r="BD823"/>
      <c r="BE823"/>
      <c r="BF823"/>
      <c r="BG823"/>
      <c r="BH823"/>
      <c r="BI823"/>
      <c r="BJ823"/>
      <c r="BK823"/>
    </row>
    <row r="824" spans="56:63" ht="16.5" x14ac:dyDescent="0.3">
      <c r="BD824"/>
      <c r="BE824"/>
      <c r="BF824"/>
      <c r="BG824"/>
      <c r="BH824"/>
      <c r="BI824"/>
      <c r="BJ824"/>
      <c r="BK824"/>
    </row>
    <row r="825" spans="56:63" ht="16.5" x14ac:dyDescent="0.3">
      <c r="BD825"/>
      <c r="BE825"/>
      <c r="BF825"/>
      <c r="BG825"/>
      <c r="BH825"/>
      <c r="BI825"/>
      <c r="BJ825"/>
      <c r="BK825"/>
    </row>
    <row r="826" spans="56:63" ht="16.5" x14ac:dyDescent="0.3">
      <c r="BD826"/>
      <c r="BE826"/>
      <c r="BF826"/>
      <c r="BG826"/>
      <c r="BH826"/>
      <c r="BI826"/>
      <c r="BJ826"/>
      <c r="BK826"/>
    </row>
    <row r="827" spans="56:63" ht="16.5" x14ac:dyDescent="0.3">
      <c r="BD827"/>
      <c r="BE827"/>
      <c r="BF827"/>
      <c r="BG827"/>
      <c r="BH827"/>
      <c r="BI827"/>
      <c r="BJ827"/>
      <c r="BK827"/>
    </row>
    <row r="828" spans="56:63" ht="16.5" x14ac:dyDescent="0.3">
      <c r="BD828"/>
      <c r="BE828"/>
      <c r="BF828"/>
      <c r="BG828"/>
      <c r="BH828"/>
      <c r="BI828"/>
      <c r="BJ828"/>
      <c r="BK828"/>
    </row>
    <row r="829" spans="56:63" ht="16.5" x14ac:dyDescent="0.3">
      <c r="BD829"/>
      <c r="BE829"/>
      <c r="BF829"/>
      <c r="BG829"/>
      <c r="BH829"/>
      <c r="BI829"/>
      <c r="BJ829"/>
      <c r="BK829"/>
    </row>
    <row r="830" spans="56:63" ht="16.5" x14ac:dyDescent="0.3">
      <c r="BD830"/>
      <c r="BE830"/>
      <c r="BF830"/>
      <c r="BG830"/>
      <c r="BH830"/>
      <c r="BI830"/>
      <c r="BJ830"/>
      <c r="BK830"/>
    </row>
    <row r="831" spans="56:63" ht="16.5" x14ac:dyDescent="0.3">
      <c r="BD831"/>
      <c r="BE831"/>
      <c r="BF831"/>
      <c r="BG831"/>
      <c r="BH831"/>
      <c r="BI831"/>
      <c r="BJ831"/>
      <c r="BK831"/>
    </row>
    <row r="832" spans="56:63" ht="16.5" x14ac:dyDescent="0.3">
      <c r="BD832"/>
      <c r="BE832"/>
      <c r="BF832"/>
      <c r="BG832"/>
      <c r="BH832"/>
      <c r="BI832"/>
      <c r="BJ832"/>
      <c r="BK832"/>
    </row>
    <row r="833" spans="56:63" ht="16.5" x14ac:dyDescent="0.3">
      <c r="BD833"/>
      <c r="BE833"/>
      <c r="BF833"/>
      <c r="BG833"/>
      <c r="BH833"/>
      <c r="BI833"/>
      <c r="BJ833"/>
      <c r="BK833"/>
    </row>
    <row r="834" spans="56:63" ht="16.5" x14ac:dyDescent="0.3">
      <c r="BD834"/>
      <c r="BE834"/>
      <c r="BF834"/>
      <c r="BG834"/>
      <c r="BH834"/>
      <c r="BI834"/>
      <c r="BJ834"/>
      <c r="BK834"/>
    </row>
    <row r="835" spans="56:63" ht="16.5" x14ac:dyDescent="0.3">
      <c r="BD835"/>
      <c r="BE835"/>
      <c r="BF835"/>
      <c r="BG835"/>
      <c r="BH835"/>
      <c r="BI835"/>
      <c r="BJ835"/>
      <c r="BK835"/>
    </row>
    <row r="836" spans="56:63" ht="16.5" x14ac:dyDescent="0.3">
      <c r="BD836"/>
      <c r="BE836"/>
      <c r="BF836"/>
      <c r="BG836"/>
      <c r="BH836"/>
      <c r="BI836"/>
      <c r="BJ836"/>
      <c r="BK836"/>
    </row>
    <row r="837" spans="56:63" ht="16.5" x14ac:dyDescent="0.3">
      <c r="BD837"/>
      <c r="BE837"/>
      <c r="BF837"/>
      <c r="BG837"/>
      <c r="BH837"/>
      <c r="BI837"/>
      <c r="BJ837"/>
      <c r="BK837"/>
    </row>
    <row r="838" spans="56:63" ht="16.5" x14ac:dyDescent="0.3">
      <c r="BD838"/>
      <c r="BE838"/>
      <c r="BF838"/>
      <c r="BG838"/>
      <c r="BH838"/>
      <c r="BI838"/>
      <c r="BJ838"/>
      <c r="BK838"/>
    </row>
    <row r="839" spans="56:63" ht="16.5" x14ac:dyDescent="0.3">
      <c r="BD839"/>
      <c r="BE839"/>
      <c r="BF839"/>
      <c r="BG839"/>
      <c r="BH839"/>
      <c r="BI839"/>
      <c r="BJ839"/>
      <c r="BK839"/>
    </row>
    <row r="840" spans="56:63" ht="16.5" x14ac:dyDescent="0.3">
      <c r="BD840"/>
      <c r="BE840"/>
      <c r="BF840"/>
      <c r="BG840"/>
      <c r="BH840"/>
      <c r="BI840"/>
      <c r="BJ840"/>
      <c r="BK840"/>
    </row>
    <row r="841" spans="56:63" ht="16.5" x14ac:dyDescent="0.3">
      <c r="BD841"/>
      <c r="BE841"/>
      <c r="BF841"/>
      <c r="BG841"/>
      <c r="BH841"/>
      <c r="BI841"/>
      <c r="BJ841"/>
      <c r="BK841"/>
    </row>
    <row r="842" spans="56:63" ht="16.5" x14ac:dyDescent="0.3">
      <c r="BD842"/>
      <c r="BE842"/>
      <c r="BF842"/>
      <c r="BG842"/>
      <c r="BH842"/>
      <c r="BI842"/>
      <c r="BJ842"/>
      <c r="BK842"/>
    </row>
    <row r="843" spans="56:63" ht="16.5" x14ac:dyDescent="0.3">
      <c r="BD843"/>
      <c r="BE843"/>
      <c r="BF843"/>
      <c r="BG843"/>
      <c r="BH843"/>
      <c r="BI843"/>
      <c r="BJ843"/>
      <c r="BK843"/>
    </row>
    <row r="844" spans="56:63" ht="16.5" x14ac:dyDescent="0.3">
      <c r="BD844"/>
      <c r="BE844"/>
      <c r="BF844"/>
      <c r="BG844"/>
      <c r="BH844"/>
      <c r="BI844"/>
      <c r="BJ844"/>
      <c r="BK844"/>
    </row>
    <row r="845" spans="56:63" ht="16.5" x14ac:dyDescent="0.3">
      <c r="BD845"/>
      <c r="BE845"/>
      <c r="BF845"/>
      <c r="BG845"/>
      <c r="BH845"/>
      <c r="BI845"/>
      <c r="BJ845"/>
      <c r="BK845"/>
    </row>
    <row r="846" spans="56:63" ht="16.5" x14ac:dyDescent="0.3">
      <c r="BD846"/>
      <c r="BE846"/>
      <c r="BF846"/>
      <c r="BG846"/>
      <c r="BH846"/>
      <c r="BI846"/>
      <c r="BJ846"/>
      <c r="BK846"/>
    </row>
    <row r="847" spans="56:63" ht="16.5" x14ac:dyDescent="0.3">
      <c r="BD847"/>
      <c r="BE847"/>
      <c r="BF847"/>
      <c r="BG847"/>
      <c r="BH847"/>
      <c r="BI847"/>
      <c r="BJ847"/>
      <c r="BK847"/>
    </row>
    <row r="848" spans="56:63" ht="16.5" x14ac:dyDescent="0.3">
      <c r="BD848"/>
      <c r="BE848"/>
      <c r="BF848"/>
      <c r="BG848"/>
      <c r="BH848"/>
      <c r="BI848"/>
      <c r="BJ848"/>
      <c r="BK848"/>
    </row>
    <row r="849" spans="56:63" ht="16.5" x14ac:dyDescent="0.3">
      <c r="BD849"/>
      <c r="BE849"/>
      <c r="BF849"/>
      <c r="BG849"/>
      <c r="BH849"/>
      <c r="BI849"/>
      <c r="BJ849"/>
      <c r="BK849"/>
    </row>
    <row r="850" spans="56:63" ht="16.5" x14ac:dyDescent="0.3">
      <c r="BD850"/>
      <c r="BE850"/>
      <c r="BF850"/>
      <c r="BG850"/>
      <c r="BH850"/>
      <c r="BI850"/>
      <c r="BJ850"/>
      <c r="BK850"/>
    </row>
    <row r="851" spans="56:63" ht="16.5" x14ac:dyDescent="0.3">
      <c r="BD851"/>
      <c r="BE851"/>
      <c r="BF851"/>
      <c r="BG851"/>
      <c r="BH851"/>
      <c r="BI851"/>
      <c r="BJ851"/>
      <c r="BK851"/>
    </row>
    <row r="852" spans="56:63" ht="16.5" x14ac:dyDescent="0.3">
      <c r="BD852"/>
      <c r="BE852"/>
      <c r="BF852"/>
      <c r="BG852"/>
      <c r="BH852"/>
      <c r="BI852"/>
      <c r="BJ852"/>
      <c r="BK852"/>
    </row>
    <row r="853" spans="56:63" ht="16.5" x14ac:dyDescent="0.3">
      <c r="BD853"/>
      <c r="BE853"/>
      <c r="BF853"/>
      <c r="BG853"/>
      <c r="BH853"/>
      <c r="BI853"/>
      <c r="BJ853"/>
      <c r="BK853"/>
    </row>
    <row r="854" spans="56:63" ht="16.5" x14ac:dyDescent="0.3">
      <c r="BD854"/>
      <c r="BE854"/>
      <c r="BF854"/>
      <c r="BG854"/>
      <c r="BH854"/>
      <c r="BI854"/>
      <c r="BJ854"/>
      <c r="BK854"/>
    </row>
    <row r="855" spans="56:63" ht="16.5" x14ac:dyDescent="0.3">
      <c r="BD855"/>
      <c r="BE855"/>
      <c r="BF855"/>
      <c r="BG855"/>
      <c r="BH855"/>
      <c r="BI855"/>
      <c r="BJ855"/>
      <c r="BK855"/>
    </row>
    <row r="856" spans="56:63" ht="16.5" x14ac:dyDescent="0.3">
      <c r="BD856"/>
      <c r="BE856"/>
      <c r="BF856"/>
      <c r="BG856"/>
      <c r="BH856"/>
      <c r="BI856"/>
      <c r="BJ856"/>
      <c r="BK856"/>
    </row>
    <row r="857" spans="56:63" ht="16.5" x14ac:dyDescent="0.3">
      <c r="BD857"/>
      <c r="BE857"/>
      <c r="BF857"/>
      <c r="BG857"/>
      <c r="BH857"/>
      <c r="BI857"/>
      <c r="BJ857"/>
      <c r="BK857"/>
    </row>
    <row r="858" spans="56:63" ht="16.5" x14ac:dyDescent="0.3">
      <c r="BD858"/>
      <c r="BE858"/>
      <c r="BF858"/>
      <c r="BG858"/>
      <c r="BH858"/>
      <c r="BI858"/>
      <c r="BJ858"/>
      <c r="BK858"/>
    </row>
    <row r="859" spans="56:63" ht="16.5" x14ac:dyDescent="0.3">
      <c r="BD859"/>
      <c r="BE859"/>
      <c r="BF859"/>
      <c r="BG859"/>
      <c r="BH859"/>
      <c r="BI859"/>
      <c r="BJ859"/>
      <c r="BK859"/>
    </row>
    <row r="860" spans="56:63" ht="16.5" x14ac:dyDescent="0.3">
      <c r="BD860"/>
      <c r="BE860"/>
      <c r="BF860"/>
      <c r="BG860"/>
      <c r="BH860"/>
      <c r="BI860"/>
      <c r="BJ860"/>
      <c r="BK860"/>
    </row>
    <row r="861" spans="56:63" ht="16.5" x14ac:dyDescent="0.3">
      <c r="BD861"/>
      <c r="BE861"/>
      <c r="BF861"/>
      <c r="BG861"/>
      <c r="BH861"/>
      <c r="BI861"/>
      <c r="BJ861"/>
      <c r="BK861"/>
    </row>
    <row r="862" spans="56:63" ht="16.5" x14ac:dyDescent="0.3">
      <c r="BD862"/>
      <c r="BE862"/>
      <c r="BF862"/>
      <c r="BG862"/>
      <c r="BH862"/>
      <c r="BI862"/>
      <c r="BJ862"/>
      <c r="BK862"/>
    </row>
    <row r="863" spans="56:63" ht="16.5" x14ac:dyDescent="0.3">
      <c r="BD863"/>
      <c r="BE863"/>
      <c r="BF863"/>
      <c r="BG863"/>
      <c r="BH863"/>
      <c r="BI863"/>
      <c r="BJ863"/>
      <c r="BK863"/>
    </row>
    <row r="864" spans="56:63" ht="16.5" x14ac:dyDescent="0.3">
      <c r="BD864"/>
      <c r="BE864"/>
      <c r="BF864"/>
      <c r="BG864"/>
      <c r="BH864"/>
      <c r="BI864"/>
      <c r="BJ864"/>
      <c r="BK864"/>
    </row>
    <row r="865" spans="56:63" ht="16.5" x14ac:dyDescent="0.3">
      <c r="BD865"/>
      <c r="BE865"/>
      <c r="BF865"/>
      <c r="BG865"/>
      <c r="BH865"/>
      <c r="BI865"/>
      <c r="BJ865"/>
      <c r="BK865"/>
    </row>
    <row r="866" spans="56:63" ht="16.5" x14ac:dyDescent="0.3">
      <c r="BD866"/>
      <c r="BE866"/>
      <c r="BF866"/>
      <c r="BG866"/>
      <c r="BH866"/>
      <c r="BI866"/>
      <c r="BJ866"/>
      <c r="BK866"/>
    </row>
    <row r="867" spans="56:63" ht="16.5" x14ac:dyDescent="0.3">
      <c r="BD867"/>
      <c r="BE867"/>
      <c r="BF867"/>
      <c r="BG867"/>
      <c r="BH867"/>
      <c r="BI867"/>
      <c r="BJ867"/>
      <c r="BK867"/>
    </row>
    <row r="868" spans="56:63" ht="16.5" x14ac:dyDescent="0.3">
      <c r="BD868"/>
      <c r="BE868"/>
      <c r="BF868"/>
      <c r="BG868"/>
      <c r="BH868"/>
      <c r="BI868"/>
      <c r="BJ868"/>
      <c r="BK868"/>
    </row>
    <row r="869" spans="56:63" ht="16.5" x14ac:dyDescent="0.3">
      <c r="BD869"/>
      <c r="BE869"/>
      <c r="BF869"/>
      <c r="BG869"/>
      <c r="BH869"/>
      <c r="BI869"/>
      <c r="BJ869"/>
      <c r="BK869"/>
    </row>
    <row r="870" spans="56:63" ht="16.5" x14ac:dyDescent="0.3">
      <c r="BD870"/>
      <c r="BE870"/>
      <c r="BF870"/>
      <c r="BG870"/>
      <c r="BH870"/>
      <c r="BI870"/>
      <c r="BJ870"/>
      <c r="BK870"/>
    </row>
    <row r="871" spans="56:63" ht="16.5" x14ac:dyDescent="0.3">
      <c r="BD871"/>
      <c r="BE871"/>
      <c r="BF871"/>
      <c r="BG871"/>
      <c r="BH871"/>
      <c r="BI871"/>
      <c r="BJ871"/>
      <c r="BK871"/>
    </row>
    <row r="872" spans="56:63" ht="16.5" x14ac:dyDescent="0.3">
      <c r="BD872"/>
      <c r="BE872"/>
      <c r="BF872"/>
      <c r="BG872"/>
      <c r="BH872"/>
      <c r="BI872"/>
      <c r="BJ872"/>
      <c r="BK872"/>
    </row>
    <row r="873" spans="56:63" ht="16.5" x14ac:dyDescent="0.3">
      <c r="BD873"/>
      <c r="BE873"/>
      <c r="BF873"/>
      <c r="BG873"/>
      <c r="BH873"/>
      <c r="BI873"/>
      <c r="BJ873"/>
      <c r="BK873"/>
    </row>
    <row r="874" spans="56:63" ht="16.5" x14ac:dyDescent="0.3">
      <c r="BD874"/>
      <c r="BE874"/>
      <c r="BF874"/>
      <c r="BG874"/>
      <c r="BH874"/>
      <c r="BI874"/>
      <c r="BJ874"/>
      <c r="BK874"/>
    </row>
    <row r="875" spans="56:63" ht="16.5" x14ac:dyDescent="0.3">
      <c r="BD875"/>
      <c r="BE875"/>
      <c r="BF875"/>
      <c r="BG875"/>
      <c r="BH875"/>
      <c r="BI875"/>
      <c r="BJ875"/>
      <c r="BK875"/>
    </row>
    <row r="876" spans="56:63" ht="16.5" x14ac:dyDescent="0.3">
      <c r="BD876"/>
      <c r="BE876"/>
      <c r="BF876"/>
      <c r="BG876"/>
      <c r="BH876"/>
      <c r="BI876"/>
      <c r="BJ876"/>
      <c r="BK876"/>
    </row>
    <row r="877" spans="56:63" ht="16.5" x14ac:dyDescent="0.3">
      <c r="BD877"/>
      <c r="BE877"/>
      <c r="BF877"/>
      <c r="BG877"/>
      <c r="BH877"/>
      <c r="BI877"/>
      <c r="BJ877"/>
      <c r="BK877"/>
    </row>
    <row r="878" spans="56:63" ht="16.5" x14ac:dyDescent="0.3">
      <c r="BD878"/>
      <c r="BE878"/>
      <c r="BF878"/>
      <c r="BG878"/>
      <c r="BH878"/>
      <c r="BI878"/>
      <c r="BJ878"/>
      <c r="BK878"/>
    </row>
    <row r="879" spans="56:63" ht="16.5" x14ac:dyDescent="0.3">
      <c r="BD879"/>
      <c r="BE879"/>
      <c r="BF879"/>
      <c r="BG879"/>
      <c r="BH879"/>
      <c r="BI879"/>
      <c r="BJ879"/>
      <c r="BK879"/>
    </row>
    <row r="880" spans="56:63" ht="16.5" x14ac:dyDescent="0.3">
      <c r="BD880"/>
      <c r="BE880"/>
      <c r="BF880"/>
      <c r="BG880"/>
      <c r="BH880"/>
      <c r="BI880"/>
      <c r="BJ880"/>
      <c r="BK880"/>
    </row>
    <row r="881" spans="56:63" ht="16.5" x14ac:dyDescent="0.3">
      <c r="BD881"/>
      <c r="BE881"/>
      <c r="BF881"/>
      <c r="BG881"/>
      <c r="BH881"/>
      <c r="BI881"/>
      <c r="BJ881"/>
      <c r="BK881"/>
    </row>
    <row r="882" spans="56:63" ht="16.5" x14ac:dyDescent="0.3">
      <c r="BD882"/>
      <c r="BE882"/>
      <c r="BF882"/>
      <c r="BG882"/>
      <c r="BH882"/>
      <c r="BI882"/>
      <c r="BJ882"/>
      <c r="BK882"/>
    </row>
    <row r="883" spans="56:63" ht="16.5" x14ac:dyDescent="0.3">
      <c r="BD883"/>
      <c r="BE883"/>
      <c r="BF883"/>
      <c r="BG883"/>
      <c r="BH883"/>
      <c r="BI883"/>
      <c r="BJ883"/>
      <c r="BK883"/>
    </row>
    <row r="884" spans="56:63" ht="16.5" x14ac:dyDescent="0.3">
      <c r="BD884"/>
      <c r="BE884"/>
      <c r="BF884"/>
      <c r="BG884"/>
      <c r="BH884"/>
      <c r="BI884"/>
      <c r="BJ884"/>
      <c r="BK884"/>
    </row>
    <row r="885" spans="56:63" ht="16.5" x14ac:dyDescent="0.3">
      <c r="BD885"/>
      <c r="BE885"/>
      <c r="BF885"/>
      <c r="BG885"/>
      <c r="BH885"/>
      <c r="BI885"/>
      <c r="BJ885"/>
      <c r="BK885"/>
    </row>
    <row r="886" spans="56:63" ht="16.5" x14ac:dyDescent="0.3">
      <c r="BD886"/>
      <c r="BE886"/>
      <c r="BF886"/>
      <c r="BG886"/>
      <c r="BH886"/>
      <c r="BI886"/>
      <c r="BJ886"/>
      <c r="BK886"/>
    </row>
    <row r="887" spans="56:63" ht="16.5" x14ac:dyDescent="0.3">
      <c r="BD887"/>
      <c r="BE887"/>
      <c r="BF887"/>
      <c r="BG887"/>
      <c r="BH887"/>
      <c r="BI887"/>
      <c r="BJ887"/>
      <c r="BK887"/>
    </row>
    <row r="888" spans="56:63" ht="16.5" x14ac:dyDescent="0.3">
      <c r="BD888"/>
      <c r="BE888"/>
      <c r="BF888"/>
      <c r="BG888"/>
      <c r="BH888"/>
      <c r="BI888"/>
      <c r="BJ888"/>
      <c r="BK888"/>
    </row>
    <row r="889" spans="56:63" ht="16.5" x14ac:dyDescent="0.3">
      <c r="BD889"/>
      <c r="BE889"/>
      <c r="BF889"/>
      <c r="BG889"/>
      <c r="BH889"/>
      <c r="BI889"/>
      <c r="BJ889"/>
      <c r="BK889"/>
    </row>
    <row r="890" spans="56:63" ht="16.5" x14ac:dyDescent="0.3">
      <c r="BD890"/>
      <c r="BE890"/>
      <c r="BF890"/>
      <c r="BG890"/>
      <c r="BH890"/>
      <c r="BI890"/>
      <c r="BJ890"/>
      <c r="BK890"/>
    </row>
    <row r="891" spans="56:63" ht="16.5" x14ac:dyDescent="0.3">
      <c r="BD891"/>
      <c r="BE891"/>
      <c r="BF891"/>
      <c r="BG891"/>
      <c r="BH891"/>
      <c r="BI891"/>
      <c r="BJ891"/>
      <c r="BK891"/>
    </row>
    <row r="892" spans="56:63" ht="16.5" x14ac:dyDescent="0.3">
      <c r="BD892"/>
      <c r="BE892"/>
      <c r="BF892"/>
      <c r="BG892"/>
      <c r="BH892"/>
      <c r="BI892"/>
      <c r="BJ892"/>
      <c r="BK892"/>
    </row>
    <row r="893" spans="56:63" ht="16.5" x14ac:dyDescent="0.3">
      <c r="BD893"/>
      <c r="BE893"/>
      <c r="BF893"/>
      <c r="BG893"/>
      <c r="BH893"/>
      <c r="BI893"/>
      <c r="BJ893"/>
      <c r="BK893"/>
    </row>
    <row r="894" spans="56:63" ht="16.5" x14ac:dyDescent="0.3">
      <c r="BD894"/>
      <c r="BE894"/>
      <c r="BF894"/>
      <c r="BG894"/>
      <c r="BH894"/>
      <c r="BI894"/>
      <c r="BJ894"/>
      <c r="BK894"/>
    </row>
    <row r="895" spans="56:63" ht="16.5" x14ac:dyDescent="0.3">
      <c r="BD895"/>
      <c r="BE895"/>
      <c r="BF895"/>
      <c r="BG895"/>
      <c r="BH895"/>
      <c r="BI895"/>
      <c r="BJ895"/>
      <c r="BK895"/>
    </row>
    <row r="896" spans="56:63" ht="16.5" x14ac:dyDescent="0.3">
      <c r="BD896"/>
      <c r="BE896"/>
      <c r="BF896"/>
      <c r="BG896"/>
      <c r="BH896"/>
      <c r="BI896"/>
      <c r="BJ896"/>
      <c r="BK896"/>
    </row>
    <row r="897" spans="56:63" ht="16.5" x14ac:dyDescent="0.3">
      <c r="BD897"/>
      <c r="BE897"/>
      <c r="BF897"/>
      <c r="BG897"/>
      <c r="BH897"/>
      <c r="BI897"/>
      <c r="BJ897"/>
      <c r="BK897"/>
    </row>
    <row r="898" spans="56:63" ht="16.5" x14ac:dyDescent="0.3">
      <c r="BD898"/>
      <c r="BE898"/>
      <c r="BF898"/>
      <c r="BG898"/>
      <c r="BH898"/>
      <c r="BI898"/>
      <c r="BJ898"/>
      <c r="BK898"/>
    </row>
    <row r="899" spans="56:63" ht="16.5" x14ac:dyDescent="0.3">
      <c r="BD899"/>
      <c r="BE899"/>
      <c r="BF899"/>
      <c r="BG899"/>
      <c r="BH899"/>
      <c r="BI899"/>
      <c r="BJ899"/>
      <c r="BK899"/>
    </row>
    <row r="900" spans="56:63" ht="16.5" x14ac:dyDescent="0.3">
      <c r="BD900"/>
      <c r="BE900"/>
      <c r="BF900"/>
      <c r="BG900"/>
      <c r="BH900"/>
      <c r="BI900"/>
      <c r="BJ900"/>
      <c r="BK900"/>
    </row>
    <row r="901" spans="56:63" ht="16.5" x14ac:dyDescent="0.3">
      <c r="BD901"/>
      <c r="BE901"/>
      <c r="BF901"/>
      <c r="BG901"/>
      <c r="BH901"/>
      <c r="BI901"/>
      <c r="BJ901"/>
      <c r="BK901"/>
    </row>
    <row r="902" spans="56:63" ht="16.5" x14ac:dyDescent="0.3">
      <c r="BD902"/>
      <c r="BE902"/>
      <c r="BF902"/>
      <c r="BG902"/>
      <c r="BH902"/>
      <c r="BI902"/>
      <c r="BJ902"/>
      <c r="BK902"/>
    </row>
    <row r="903" spans="56:63" ht="16.5" x14ac:dyDescent="0.3">
      <c r="BD903"/>
      <c r="BE903"/>
      <c r="BF903"/>
      <c r="BG903"/>
      <c r="BH903"/>
      <c r="BI903"/>
      <c r="BJ903"/>
      <c r="BK903"/>
    </row>
    <row r="904" spans="56:63" ht="16.5" x14ac:dyDescent="0.3">
      <c r="BD904"/>
      <c r="BE904"/>
      <c r="BF904"/>
      <c r="BG904"/>
      <c r="BH904"/>
      <c r="BI904"/>
      <c r="BJ904"/>
      <c r="BK904"/>
    </row>
    <row r="905" spans="56:63" ht="16.5" x14ac:dyDescent="0.3">
      <c r="BD905"/>
      <c r="BE905"/>
      <c r="BF905"/>
      <c r="BG905"/>
      <c r="BH905"/>
      <c r="BI905"/>
      <c r="BJ905"/>
      <c r="BK905"/>
    </row>
    <row r="906" spans="56:63" ht="16.5" x14ac:dyDescent="0.3">
      <c r="BD906"/>
      <c r="BE906"/>
      <c r="BF906"/>
      <c r="BG906"/>
      <c r="BH906"/>
      <c r="BI906"/>
      <c r="BJ906"/>
      <c r="BK906"/>
    </row>
    <row r="907" spans="56:63" ht="16.5" x14ac:dyDescent="0.3">
      <c r="BD907"/>
      <c r="BE907"/>
      <c r="BF907"/>
      <c r="BG907"/>
      <c r="BH907"/>
      <c r="BI907"/>
      <c r="BJ907"/>
      <c r="BK907"/>
    </row>
    <row r="908" spans="56:63" ht="16.5" x14ac:dyDescent="0.3">
      <c r="BD908"/>
      <c r="BE908"/>
      <c r="BF908"/>
      <c r="BG908"/>
      <c r="BH908"/>
      <c r="BI908"/>
      <c r="BJ908"/>
      <c r="BK908"/>
    </row>
    <row r="909" spans="56:63" ht="16.5" x14ac:dyDescent="0.3">
      <c r="BD909"/>
      <c r="BE909"/>
      <c r="BF909"/>
      <c r="BG909"/>
      <c r="BH909"/>
      <c r="BI909"/>
      <c r="BJ909"/>
      <c r="BK909"/>
    </row>
    <row r="910" spans="56:63" ht="16.5" x14ac:dyDescent="0.3">
      <c r="BD910"/>
      <c r="BE910"/>
      <c r="BF910"/>
      <c r="BG910"/>
      <c r="BH910"/>
      <c r="BI910"/>
      <c r="BJ910"/>
      <c r="BK910"/>
    </row>
    <row r="911" spans="56:63" ht="16.5" x14ac:dyDescent="0.3">
      <c r="BD911"/>
      <c r="BE911"/>
      <c r="BF911"/>
      <c r="BG911"/>
      <c r="BH911"/>
      <c r="BI911"/>
      <c r="BJ911"/>
      <c r="BK911"/>
    </row>
    <row r="912" spans="56:63" ht="16.5" x14ac:dyDescent="0.3">
      <c r="BD912"/>
      <c r="BE912"/>
      <c r="BF912"/>
      <c r="BG912"/>
      <c r="BH912"/>
      <c r="BI912"/>
      <c r="BJ912"/>
      <c r="BK912"/>
    </row>
    <row r="913" spans="56:63" ht="16.5" x14ac:dyDescent="0.3">
      <c r="BD913"/>
      <c r="BE913"/>
      <c r="BF913"/>
      <c r="BG913"/>
      <c r="BH913"/>
      <c r="BI913"/>
      <c r="BJ913"/>
      <c r="BK913"/>
    </row>
    <row r="914" spans="56:63" ht="16.5" x14ac:dyDescent="0.3">
      <c r="BD914"/>
      <c r="BE914"/>
      <c r="BF914"/>
      <c r="BG914"/>
      <c r="BH914"/>
      <c r="BI914"/>
      <c r="BJ914"/>
      <c r="BK914"/>
    </row>
    <row r="915" spans="56:63" ht="16.5" x14ac:dyDescent="0.3">
      <c r="BD915"/>
      <c r="BE915"/>
      <c r="BF915"/>
      <c r="BG915"/>
      <c r="BH915"/>
      <c r="BI915"/>
      <c r="BJ915"/>
      <c r="BK915"/>
    </row>
    <row r="916" spans="56:63" ht="16.5" x14ac:dyDescent="0.3">
      <c r="BD916"/>
      <c r="BE916"/>
      <c r="BF916"/>
      <c r="BG916"/>
      <c r="BH916"/>
      <c r="BI916"/>
      <c r="BJ916"/>
      <c r="BK916"/>
    </row>
    <row r="917" spans="56:63" ht="16.5" x14ac:dyDescent="0.3">
      <c r="BD917"/>
      <c r="BE917"/>
      <c r="BF917"/>
      <c r="BG917"/>
      <c r="BH917"/>
      <c r="BI917"/>
      <c r="BJ917"/>
      <c r="BK917"/>
    </row>
    <row r="918" spans="56:63" ht="16.5" x14ac:dyDescent="0.3">
      <c r="BD918"/>
      <c r="BE918"/>
      <c r="BF918"/>
      <c r="BG918"/>
      <c r="BH918"/>
      <c r="BI918"/>
      <c r="BJ918"/>
      <c r="BK918"/>
    </row>
    <row r="919" spans="56:63" ht="16.5" x14ac:dyDescent="0.3">
      <c r="BD919"/>
      <c r="BE919"/>
      <c r="BF919"/>
      <c r="BG919"/>
      <c r="BH919"/>
      <c r="BI919"/>
      <c r="BJ919"/>
      <c r="BK919"/>
    </row>
    <row r="920" spans="56:63" ht="16.5" x14ac:dyDescent="0.3">
      <c r="BD920"/>
      <c r="BE920"/>
      <c r="BF920"/>
      <c r="BG920"/>
      <c r="BH920"/>
      <c r="BI920"/>
      <c r="BJ920"/>
      <c r="BK920"/>
    </row>
    <row r="921" spans="56:63" ht="16.5" x14ac:dyDescent="0.3">
      <c r="BD921"/>
      <c r="BE921"/>
      <c r="BF921"/>
      <c r="BG921"/>
      <c r="BH921"/>
      <c r="BI921"/>
      <c r="BJ921"/>
      <c r="BK921"/>
    </row>
    <row r="922" spans="56:63" ht="16.5" x14ac:dyDescent="0.3">
      <c r="BD922"/>
      <c r="BE922"/>
      <c r="BF922"/>
      <c r="BG922"/>
      <c r="BH922"/>
      <c r="BI922"/>
      <c r="BJ922"/>
      <c r="BK922"/>
    </row>
    <row r="923" spans="56:63" ht="16.5" x14ac:dyDescent="0.3">
      <c r="BD923"/>
      <c r="BE923"/>
      <c r="BF923"/>
      <c r="BG923"/>
      <c r="BH923"/>
      <c r="BI923"/>
      <c r="BJ923"/>
      <c r="BK923"/>
    </row>
    <row r="924" spans="56:63" ht="16.5" x14ac:dyDescent="0.3">
      <c r="BD924"/>
      <c r="BE924"/>
      <c r="BF924"/>
      <c r="BG924"/>
      <c r="BH924"/>
      <c r="BI924"/>
      <c r="BJ924"/>
      <c r="BK924"/>
    </row>
    <row r="925" spans="56:63" ht="16.5" x14ac:dyDescent="0.3">
      <c r="BD925"/>
      <c r="BE925"/>
      <c r="BF925"/>
      <c r="BG925"/>
      <c r="BH925"/>
      <c r="BI925"/>
      <c r="BJ925"/>
      <c r="BK925"/>
    </row>
    <row r="926" spans="56:63" ht="16.5" x14ac:dyDescent="0.3">
      <c r="BD926"/>
      <c r="BE926"/>
      <c r="BF926"/>
      <c r="BG926"/>
      <c r="BH926"/>
      <c r="BI926"/>
      <c r="BJ926"/>
      <c r="BK926"/>
    </row>
    <row r="927" spans="56:63" ht="16.5" x14ac:dyDescent="0.3">
      <c r="BD927"/>
      <c r="BE927"/>
      <c r="BF927"/>
      <c r="BG927"/>
      <c r="BH927"/>
      <c r="BI927"/>
      <c r="BJ927"/>
      <c r="BK927"/>
    </row>
    <row r="928" spans="56:63" ht="16.5" x14ac:dyDescent="0.3">
      <c r="BD928"/>
      <c r="BE928"/>
      <c r="BF928"/>
      <c r="BG928"/>
      <c r="BH928"/>
      <c r="BI928"/>
      <c r="BJ928"/>
      <c r="BK928"/>
    </row>
    <row r="929" spans="56:63" ht="16.5" x14ac:dyDescent="0.3">
      <c r="BD929"/>
      <c r="BE929"/>
      <c r="BF929"/>
      <c r="BG929"/>
      <c r="BH929"/>
      <c r="BI929"/>
      <c r="BJ929"/>
      <c r="BK929"/>
    </row>
    <row r="930" spans="56:63" ht="16.5" x14ac:dyDescent="0.3">
      <c r="BD930"/>
      <c r="BE930"/>
      <c r="BF930"/>
      <c r="BG930"/>
      <c r="BH930"/>
      <c r="BI930"/>
      <c r="BJ930"/>
      <c r="BK930"/>
    </row>
    <row r="931" spans="56:63" ht="16.5" x14ac:dyDescent="0.3">
      <c r="BD931"/>
      <c r="BE931"/>
      <c r="BF931"/>
      <c r="BG931"/>
      <c r="BH931"/>
      <c r="BI931"/>
      <c r="BJ931"/>
      <c r="BK931"/>
    </row>
    <row r="932" spans="56:63" ht="16.5" x14ac:dyDescent="0.3">
      <c r="BD932"/>
      <c r="BE932"/>
      <c r="BF932"/>
      <c r="BG932"/>
      <c r="BH932"/>
      <c r="BI932"/>
      <c r="BJ932"/>
      <c r="BK932"/>
    </row>
    <row r="933" spans="56:63" ht="16.5" x14ac:dyDescent="0.3">
      <c r="BD933"/>
      <c r="BE933"/>
      <c r="BF933"/>
      <c r="BG933"/>
      <c r="BH933"/>
      <c r="BI933"/>
      <c r="BJ933"/>
      <c r="BK933"/>
    </row>
    <row r="934" spans="56:63" ht="16.5" x14ac:dyDescent="0.3">
      <c r="BD934"/>
      <c r="BE934"/>
      <c r="BF934"/>
      <c r="BG934"/>
      <c r="BH934"/>
      <c r="BI934"/>
      <c r="BJ934"/>
      <c r="BK934"/>
    </row>
    <row r="935" spans="56:63" ht="16.5" x14ac:dyDescent="0.3">
      <c r="BD935"/>
      <c r="BE935"/>
      <c r="BF935"/>
      <c r="BG935"/>
      <c r="BH935"/>
      <c r="BI935"/>
      <c r="BJ935"/>
      <c r="BK935"/>
    </row>
    <row r="936" spans="56:63" ht="16.5" x14ac:dyDescent="0.3">
      <c r="BD936"/>
      <c r="BE936"/>
      <c r="BF936"/>
      <c r="BG936"/>
      <c r="BH936"/>
      <c r="BI936"/>
      <c r="BJ936"/>
      <c r="BK936"/>
    </row>
    <row r="937" spans="56:63" ht="16.5" x14ac:dyDescent="0.3">
      <c r="BD937"/>
      <c r="BE937"/>
      <c r="BF937"/>
      <c r="BG937"/>
      <c r="BH937"/>
      <c r="BI937"/>
      <c r="BJ937"/>
      <c r="BK937"/>
    </row>
    <row r="938" spans="56:63" ht="16.5" x14ac:dyDescent="0.3">
      <c r="BD938"/>
      <c r="BE938"/>
      <c r="BF938"/>
      <c r="BG938"/>
      <c r="BH938"/>
      <c r="BI938"/>
      <c r="BJ938"/>
      <c r="BK938"/>
    </row>
    <row r="939" spans="56:63" ht="16.5" x14ac:dyDescent="0.3">
      <c r="BD939"/>
      <c r="BE939"/>
      <c r="BF939"/>
      <c r="BG939"/>
      <c r="BH939"/>
      <c r="BI939"/>
      <c r="BJ939"/>
      <c r="BK939"/>
    </row>
    <row r="940" spans="56:63" ht="16.5" x14ac:dyDescent="0.3">
      <c r="BD940"/>
      <c r="BE940"/>
      <c r="BF940"/>
      <c r="BG940"/>
      <c r="BH940"/>
      <c r="BI940"/>
      <c r="BJ940"/>
      <c r="BK940"/>
    </row>
    <row r="941" spans="56:63" ht="16.5" x14ac:dyDescent="0.3">
      <c r="BD941"/>
      <c r="BE941"/>
      <c r="BF941"/>
      <c r="BG941"/>
      <c r="BH941"/>
      <c r="BI941"/>
      <c r="BJ941"/>
      <c r="BK941"/>
    </row>
    <row r="942" spans="56:63" ht="16.5" x14ac:dyDescent="0.3">
      <c r="BD942"/>
      <c r="BE942"/>
      <c r="BF942"/>
      <c r="BG942"/>
      <c r="BH942"/>
      <c r="BI942"/>
      <c r="BJ942"/>
      <c r="BK942"/>
    </row>
    <row r="943" spans="56:63" ht="16.5" x14ac:dyDescent="0.3">
      <c r="BD943"/>
      <c r="BE943"/>
      <c r="BF943"/>
      <c r="BG943"/>
      <c r="BH943"/>
      <c r="BI943"/>
      <c r="BJ943"/>
      <c r="BK943"/>
    </row>
    <row r="944" spans="56:63" ht="16.5" x14ac:dyDescent="0.3">
      <c r="BD944"/>
      <c r="BE944"/>
      <c r="BF944"/>
      <c r="BG944"/>
      <c r="BH944"/>
      <c r="BI944"/>
      <c r="BJ944"/>
      <c r="BK944"/>
    </row>
    <row r="945" spans="56:63" ht="16.5" x14ac:dyDescent="0.3">
      <c r="BD945"/>
      <c r="BE945"/>
      <c r="BF945"/>
      <c r="BG945"/>
      <c r="BH945"/>
      <c r="BI945"/>
      <c r="BJ945"/>
      <c r="BK945"/>
    </row>
    <row r="946" spans="56:63" ht="16.5" x14ac:dyDescent="0.3">
      <c r="BD946"/>
      <c r="BE946"/>
      <c r="BF946"/>
      <c r="BG946"/>
      <c r="BH946"/>
      <c r="BI946"/>
      <c r="BJ946"/>
      <c r="BK946"/>
    </row>
    <row r="947" spans="56:63" ht="16.5" x14ac:dyDescent="0.3">
      <c r="BD947"/>
      <c r="BE947"/>
      <c r="BF947"/>
      <c r="BG947"/>
      <c r="BH947"/>
      <c r="BI947"/>
      <c r="BJ947"/>
      <c r="BK947"/>
    </row>
    <row r="948" spans="56:63" ht="16.5" x14ac:dyDescent="0.3">
      <c r="BD948"/>
      <c r="BE948"/>
      <c r="BF948"/>
      <c r="BG948"/>
      <c r="BH948"/>
      <c r="BI948"/>
      <c r="BJ948"/>
      <c r="BK948"/>
    </row>
    <row r="949" spans="56:63" ht="16.5" x14ac:dyDescent="0.3">
      <c r="BD949"/>
      <c r="BE949"/>
      <c r="BF949"/>
      <c r="BG949"/>
      <c r="BH949"/>
      <c r="BI949"/>
      <c r="BJ949"/>
      <c r="BK949"/>
    </row>
    <row r="950" spans="56:63" ht="16.5" x14ac:dyDescent="0.3">
      <c r="BD950"/>
      <c r="BE950"/>
      <c r="BF950"/>
      <c r="BG950"/>
      <c r="BH950"/>
      <c r="BI950"/>
      <c r="BJ950"/>
      <c r="BK950"/>
    </row>
    <row r="951" spans="56:63" ht="16.5" x14ac:dyDescent="0.3">
      <c r="BD951"/>
      <c r="BE951"/>
      <c r="BF951"/>
      <c r="BG951"/>
      <c r="BH951"/>
      <c r="BI951"/>
      <c r="BJ951"/>
      <c r="BK951"/>
    </row>
    <row r="952" spans="56:63" ht="16.5" x14ac:dyDescent="0.3">
      <c r="BD952"/>
      <c r="BE952"/>
      <c r="BF952"/>
      <c r="BG952"/>
      <c r="BH952"/>
      <c r="BI952"/>
      <c r="BJ952"/>
      <c r="BK952"/>
    </row>
    <row r="953" spans="56:63" ht="16.5" x14ac:dyDescent="0.3">
      <c r="BD953"/>
      <c r="BE953"/>
      <c r="BF953"/>
      <c r="BG953"/>
      <c r="BH953"/>
      <c r="BI953"/>
      <c r="BJ953"/>
      <c r="BK953"/>
    </row>
    <row r="954" spans="56:63" ht="16.5" x14ac:dyDescent="0.3">
      <c r="BD954"/>
      <c r="BE954"/>
      <c r="BF954"/>
      <c r="BG954"/>
      <c r="BH954"/>
      <c r="BI954"/>
      <c r="BJ954"/>
      <c r="BK954"/>
    </row>
    <row r="955" spans="56:63" ht="16.5" x14ac:dyDescent="0.3">
      <c r="BD955"/>
      <c r="BE955"/>
      <c r="BF955"/>
      <c r="BG955"/>
      <c r="BH955"/>
      <c r="BI955"/>
      <c r="BJ955"/>
      <c r="BK955"/>
    </row>
    <row r="956" spans="56:63" ht="16.5" x14ac:dyDescent="0.3">
      <c r="BD956"/>
      <c r="BE956"/>
      <c r="BF956"/>
      <c r="BG956"/>
      <c r="BH956"/>
      <c r="BI956"/>
      <c r="BJ956"/>
      <c r="BK956"/>
    </row>
    <row r="957" spans="56:63" ht="16.5" x14ac:dyDescent="0.3">
      <c r="BD957"/>
      <c r="BE957"/>
      <c r="BF957"/>
      <c r="BG957"/>
      <c r="BH957"/>
      <c r="BI957"/>
      <c r="BJ957"/>
      <c r="BK957"/>
    </row>
    <row r="958" spans="56:63" ht="16.5" x14ac:dyDescent="0.3">
      <c r="BD958"/>
      <c r="BE958"/>
      <c r="BF958"/>
      <c r="BG958"/>
      <c r="BH958"/>
      <c r="BI958"/>
      <c r="BJ958"/>
      <c r="BK958"/>
    </row>
    <row r="959" spans="56:63" ht="16.5" x14ac:dyDescent="0.3">
      <c r="BD959"/>
      <c r="BE959"/>
      <c r="BF959"/>
      <c r="BG959"/>
      <c r="BH959"/>
      <c r="BI959"/>
      <c r="BJ959"/>
      <c r="BK959"/>
    </row>
    <row r="960" spans="56:63" ht="16.5" x14ac:dyDescent="0.3">
      <c r="BD960"/>
      <c r="BE960"/>
      <c r="BF960"/>
      <c r="BG960"/>
      <c r="BH960"/>
      <c r="BI960"/>
      <c r="BJ960"/>
      <c r="BK960"/>
    </row>
    <row r="961" spans="56:63" ht="16.5" x14ac:dyDescent="0.3">
      <c r="BD961"/>
      <c r="BE961"/>
      <c r="BF961"/>
      <c r="BG961"/>
      <c r="BH961"/>
      <c r="BI961"/>
      <c r="BJ961"/>
      <c r="BK961"/>
    </row>
    <row r="962" spans="56:63" ht="16.5" x14ac:dyDescent="0.3">
      <c r="BD962"/>
      <c r="BE962"/>
      <c r="BF962"/>
      <c r="BG962"/>
      <c r="BH962"/>
      <c r="BI962"/>
      <c r="BJ962"/>
      <c r="BK962"/>
    </row>
    <row r="963" spans="56:63" ht="16.5" x14ac:dyDescent="0.3">
      <c r="BD963"/>
      <c r="BE963"/>
      <c r="BF963"/>
      <c r="BG963"/>
      <c r="BH963"/>
      <c r="BI963"/>
      <c r="BJ963"/>
      <c r="BK963"/>
    </row>
    <row r="964" spans="56:63" ht="16.5" x14ac:dyDescent="0.3">
      <c r="BD964"/>
      <c r="BE964"/>
      <c r="BF964"/>
      <c r="BG964"/>
      <c r="BH964"/>
      <c r="BI964"/>
      <c r="BJ964"/>
      <c r="BK964"/>
    </row>
    <row r="965" spans="56:63" ht="16.5" x14ac:dyDescent="0.3">
      <c r="BD965"/>
      <c r="BE965"/>
      <c r="BF965"/>
      <c r="BG965"/>
      <c r="BH965"/>
      <c r="BI965"/>
      <c r="BJ965"/>
      <c r="BK965"/>
    </row>
    <row r="966" spans="56:63" ht="16.5" x14ac:dyDescent="0.3">
      <c r="BD966"/>
      <c r="BE966"/>
      <c r="BF966"/>
      <c r="BG966"/>
      <c r="BH966"/>
      <c r="BI966"/>
      <c r="BJ966"/>
      <c r="BK966"/>
    </row>
    <row r="967" spans="56:63" ht="16.5" x14ac:dyDescent="0.3">
      <c r="BD967"/>
      <c r="BE967"/>
      <c r="BF967"/>
      <c r="BG967"/>
      <c r="BH967"/>
      <c r="BI967"/>
      <c r="BJ967"/>
      <c r="BK967"/>
    </row>
    <row r="968" spans="56:63" ht="16.5" x14ac:dyDescent="0.3">
      <c r="BD968"/>
      <c r="BE968"/>
      <c r="BF968"/>
      <c r="BG968"/>
      <c r="BH968"/>
      <c r="BI968"/>
      <c r="BJ968"/>
      <c r="BK968"/>
    </row>
    <row r="969" spans="56:63" ht="16.5" x14ac:dyDescent="0.3">
      <c r="BD969"/>
      <c r="BE969"/>
      <c r="BF969"/>
      <c r="BG969"/>
      <c r="BH969"/>
      <c r="BI969"/>
      <c r="BJ969"/>
      <c r="BK969"/>
    </row>
    <row r="970" spans="56:63" ht="16.5" x14ac:dyDescent="0.3">
      <c r="BD970"/>
      <c r="BE970"/>
      <c r="BF970"/>
      <c r="BG970"/>
      <c r="BH970"/>
      <c r="BI970"/>
      <c r="BJ970"/>
      <c r="BK970"/>
    </row>
    <row r="971" spans="56:63" ht="16.5" x14ac:dyDescent="0.3">
      <c r="BD971"/>
      <c r="BE971"/>
      <c r="BF971"/>
      <c r="BG971"/>
      <c r="BH971"/>
      <c r="BI971"/>
      <c r="BJ971"/>
      <c r="BK971"/>
    </row>
    <row r="972" spans="56:63" ht="16.5" x14ac:dyDescent="0.3">
      <c r="BD972"/>
      <c r="BE972"/>
      <c r="BF972"/>
      <c r="BG972"/>
      <c r="BH972"/>
      <c r="BI972"/>
      <c r="BJ972"/>
      <c r="BK972"/>
    </row>
    <row r="973" spans="56:63" ht="16.5" x14ac:dyDescent="0.3">
      <c r="BD973"/>
      <c r="BE973"/>
      <c r="BF973"/>
      <c r="BG973"/>
      <c r="BH973"/>
      <c r="BI973"/>
      <c r="BJ973"/>
      <c r="BK973"/>
    </row>
    <row r="974" spans="56:63" ht="16.5" x14ac:dyDescent="0.3">
      <c r="BD974"/>
      <c r="BE974"/>
      <c r="BF974"/>
      <c r="BG974"/>
      <c r="BH974"/>
      <c r="BI974"/>
      <c r="BJ974"/>
      <c r="BK974"/>
    </row>
    <row r="975" spans="56:63" ht="16.5" x14ac:dyDescent="0.3">
      <c r="BD975"/>
      <c r="BE975"/>
      <c r="BF975"/>
      <c r="BG975"/>
      <c r="BH975"/>
      <c r="BI975"/>
      <c r="BJ975"/>
      <c r="BK975"/>
    </row>
    <row r="976" spans="56:63" ht="16.5" x14ac:dyDescent="0.3">
      <c r="BD976"/>
      <c r="BE976"/>
      <c r="BF976"/>
      <c r="BG976"/>
      <c r="BH976"/>
      <c r="BI976"/>
      <c r="BJ976"/>
      <c r="BK976"/>
    </row>
    <row r="977" spans="56:63" ht="16.5" x14ac:dyDescent="0.3">
      <c r="BD977"/>
      <c r="BE977"/>
      <c r="BF977"/>
      <c r="BG977"/>
      <c r="BH977"/>
      <c r="BI977"/>
      <c r="BJ977"/>
      <c r="BK977"/>
    </row>
    <row r="978" spans="56:63" ht="16.5" x14ac:dyDescent="0.3">
      <c r="BD978"/>
      <c r="BE978"/>
      <c r="BF978"/>
      <c r="BG978"/>
      <c r="BH978"/>
      <c r="BI978"/>
      <c r="BJ978"/>
      <c r="BK978"/>
    </row>
    <row r="979" spans="56:63" ht="16.5" x14ac:dyDescent="0.3">
      <c r="BD979"/>
      <c r="BE979"/>
      <c r="BF979"/>
      <c r="BG979"/>
      <c r="BH979"/>
      <c r="BI979"/>
      <c r="BJ979"/>
      <c r="BK979"/>
    </row>
    <row r="980" spans="56:63" ht="16.5" x14ac:dyDescent="0.3">
      <c r="BD980"/>
      <c r="BE980"/>
      <c r="BF980"/>
      <c r="BG980"/>
      <c r="BH980"/>
      <c r="BI980"/>
      <c r="BJ980"/>
      <c r="BK980"/>
    </row>
    <row r="981" spans="56:63" ht="16.5" x14ac:dyDescent="0.3">
      <c r="BD981"/>
      <c r="BE981"/>
      <c r="BF981"/>
      <c r="BG981"/>
      <c r="BH981"/>
      <c r="BI981"/>
      <c r="BJ981"/>
      <c r="BK981"/>
    </row>
    <row r="982" spans="56:63" ht="16.5" x14ac:dyDescent="0.3">
      <c r="BD982"/>
      <c r="BE982"/>
      <c r="BF982"/>
      <c r="BG982"/>
      <c r="BH982"/>
      <c r="BI982"/>
      <c r="BJ982"/>
      <c r="BK982"/>
    </row>
    <row r="983" spans="56:63" ht="16.5" x14ac:dyDescent="0.3">
      <c r="BD983"/>
      <c r="BE983"/>
      <c r="BF983"/>
      <c r="BG983"/>
      <c r="BH983"/>
      <c r="BI983"/>
      <c r="BJ983"/>
      <c r="BK983"/>
    </row>
    <row r="984" spans="56:63" ht="16.5" x14ac:dyDescent="0.3">
      <c r="BD984"/>
      <c r="BE984"/>
      <c r="BF984"/>
      <c r="BG984"/>
      <c r="BH984"/>
      <c r="BI984"/>
      <c r="BJ984"/>
      <c r="BK984"/>
    </row>
    <row r="985" spans="56:63" ht="16.5" x14ac:dyDescent="0.3">
      <c r="BD985"/>
      <c r="BE985"/>
      <c r="BF985"/>
      <c r="BG985"/>
      <c r="BH985"/>
      <c r="BI985"/>
      <c r="BJ985"/>
      <c r="BK985"/>
    </row>
    <row r="986" spans="56:63" ht="16.5" x14ac:dyDescent="0.3">
      <c r="BD986"/>
      <c r="BE986"/>
      <c r="BF986"/>
      <c r="BG986"/>
      <c r="BH986"/>
      <c r="BI986"/>
      <c r="BJ986"/>
      <c r="BK986"/>
    </row>
    <row r="987" spans="56:63" ht="16.5" x14ac:dyDescent="0.3">
      <c r="BD987"/>
      <c r="BE987"/>
      <c r="BF987"/>
      <c r="BG987"/>
      <c r="BH987"/>
      <c r="BI987"/>
      <c r="BJ987"/>
      <c r="BK987"/>
    </row>
    <row r="988" spans="56:63" ht="16.5" x14ac:dyDescent="0.3">
      <c r="BD988"/>
      <c r="BE988"/>
      <c r="BF988"/>
      <c r="BG988"/>
      <c r="BH988"/>
      <c r="BI988"/>
      <c r="BJ988"/>
      <c r="BK988"/>
    </row>
    <row r="989" spans="56:63" ht="16.5" x14ac:dyDescent="0.3">
      <c r="BD989"/>
      <c r="BE989"/>
      <c r="BF989"/>
      <c r="BG989"/>
      <c r="BH989"/>
      <c r="BI989"/>
      <c r="BJ989"/>
      <c r="BK989"/>
    </row>
    <row r="990" spans="56:63" ht="16.5" x14ac:dyDescent="0.3">
      <c r="BD990"/>
      <c r="BE990"/>
      <c r="BF990"/>
      <c r="BG990"/>
      <c r="BH990"/>
      <c r="BI990"/>
      <c r="BJ990"/>
      <c r="BK990"/>
    </row>
    <row r="991" spans="56:63" ht="16.5" x14ac:dyDescent="0.3">
      <c r="BD991"/>
      <c r="BE991"/>
      <c r="BF991"/>
      <c r="BG991"/>
      <c r="BH991"/>
      <c r="BI991"/>
      <c r="BJ991"/>
      <c r="BK991"/>
    </row>
    <row r="992" spans="56:63" ht="16.5" x14ac:dyDescent="0.3">
      <c r="BD992"/>
      <c r="BE992"/>
      <c r="BF992"/>
      <c r="BG992"/>
      <c r="BH992"/>
      <c r="BI992"/>
      <c r="BJ992"/>
      <c r="BK992"/>
    </row>
    <row r="993" spans="56:63" ht="16.5" x14ac:dyDescent="0.3">
      <c r="BD993"/>
      <c r="BE993"/>
      <c r="BF993"/>
      <c r="BG993"/>
      <c r="BH993"/>
      <c r="BI993"/>
      <c r="BJ993"/>
      <c r="BK993"/>
    </row>
    <row r="994" spans="56:63" ht="16.5" x14ac:dyDescent="0.3">
      <c r="BD994"/>
      <c r="BE994"/>
      <c r="BF994"/>
      <c r="BG994"/>
      <c r="BH994"/>
      <c r="BI994"/>
      <c r="BJ994"/>
      <c r="BK994"/>
    </row>
    <row r="995" spans="56:63" ht="16.5" x14ac:dyDescent="0.3">
      <c r="BD995"/>
      <c r="BE995"/>
      <c r="BF995"/>
      <c r="BG995"/>
      <c r="BH995"/>
      <c r="BI995"/>
      <c r="BJ995"/>
      <c r="BK995"/>
    </row>
    <row r="996" spans="56:63" ht="16.5" x14ac:dyDescent="0.3">
      <c r="BD996"/>
      <c r="BE996"/>
      <c r="BF996"/>
      <c r="BG996"/>
      <c r="BH996"/>
      <c r="BI996"/>
      <c r="BJ996"/>
      <c r="BK996"/>
    </row>
    <row r="997" spans="56:63" ht="16.5" x14ac:dyDescent="0.3">
      <c r="BD997"/>
      <c r="BE997"/>
      <c r="BF997"/>
      <c r="BG997"/>
      <c r="BH997"/>
      <c r="BI997"/>
      <c r="BJ997"/>
      <c r="BK997"/>
    </row>
    <row r="998" spans="56:63" ht="16.5" x14ac:dyDescent="0.3">
      <c r="BD998"/>
      <c r="BE998"/>
      <c r="BF998"/>
      <c r="BG998"/>
      <c r="BH998"/>
      <c r="BI998"/>
      <c r="BJ998"/>
      <c r="BK998"/>
    </row>
    <row r="999" spans="56:63" ht="16.5" x14ac:dyDescent="0.3">
      <c r="BD999"/>
      <c r="BE999"/>
      <c r="BF999"/>
      <c r="BG999"/>
      <c r="BH999"/>
      <c r="BI999"/>
      <c r="BJ999"/>
      <c r="BK999"/>
    </row>
    <row r="1000" spans="56:63" ht="16.5" x14ac:dyDescent="0.3">
      <c r="BD1000"/>
      <c r="BE1000"/>
      <c r="BF1000"/>
      <c r="BG1000"/>
      <c r="BH1000"/>
      <c r="BI1000"/>
      <c r="BJ1000"/>
      <c r="BK1000"/>
    </row>
    <row r="1001" spans="56:63" ht="16.5" x14ac:dyDescent="0.3">
      <c r="BD1001"/>
      <c r="BE1001"/>
      <c r="BF1001"/>
      <c r="BG1001"/>
      <c r="BH1001"/>
      <c r="BI1001"/>
      <c r="BJ1001"/>
      <c r="BK1001"/>
    </row>
    <row r="1002" spans="56:63" ht="16.5" x14ac:dyDescent="0.3">
      <c r="BD1002"/>
      <c r="BE1002"/>
      <c r="BF1002"/>
      <c r="BG1002"/>
      <c r="BH1002"/>
      <c r="BI1002"/>
      <c r="BJ1002"/>
      <c r="BK1002"/>
    </row>
    <row r="1003" spans="56:63" ht="16.5" x14ac:dyDescent="0.3">
      <c r="BD1003"/>
      <c r="BE1003"/>
      <c r="BF1003"/>
      <c r="BG1003"/>
      <c r="BH1003"/>
      <c r="BI1003"/>
      <c r="BJ1003"/>
      <c r="BK1003"/>
    </row>
    <row r="1004" spans="56:63" ht="16.5" x14ac:dyDescent="0.3">
      <c r="BD1004"/>
      <c r="BE1004"/>
      <c r="BF1004"/>
      <c r="BG1004"/>
      <c r="BH1004"/>
      <c r="BI1004"/>
      <c r="BJ1004"/>
      <c r="BK1004"/>
    </row>
    <row r="1005" spans="56:63" ht="16.5" x14ac:dyDescent="0.3">
      <c r="BD1005"/>
      <c r="BE1005"/>
      <c r="BF1005"/>
      <c r="BG1005"/>
      <c r="BH1005"/>
      <c r="BI1005"/>
      <c r="BJ1005"/>
      <c r="BK1005"/>
    </row>
    <row r="1006" spans="56:63" ht="16.5" x14ac:dyDescent="0.3">
      <c r="BD1006"/>
      <c r="BE1006"/>
      <c r="BF1006"/>
      <c r="BG1006"/>
      <c r="BH1006"/>
      <c r="BI1006"/>
      <c r="BJ1006"/>
      <c r="BK1006"/>
    </row>
    <row r="1007" spans="56:63" ht="16.5" x14ac:dyDescent="0.3">
      <c r="BD1007"/>
      <c r="BE1007"/>
      <c r="BF1007"/>
      <c r="BG1007"/>
      <c r="BH1007"/>
      <c r="BI1007"/>
      <c r="BJ1007"/>
      <c r="BK1007"/>
    </row>
    <row r="1008" spans="56:63" ht="16.5" x14ac:dyDescent="0.3">
      <c r="BD1008"/>
      <c r="BE1008"/>
      <c r="BF1008"/>
      <c r="BG1008"/>
      <c r="BH1008"/>
      <c r="BI1008"/>
      <c r="BJ1008"/>
      <c r="BK1008"/>
    </row>
    <row r="1009" spans="56:63" ht="16.5" x14ac:dyDescent="0.3">
      <c r="BD1009"/>
      <c r="BE1009"/>
      <c r="BF1009"/>
      <c r="BG1009"/>
      <c r="BH1009"/>
      <c r="BI1009"/>
      <c r="BJ1009"/>
      <c r="BK1009"/>
    </row>
    <row r="1010" spans="56:63" ht="16.5" x14ac:dyDescent="0.3">
      <c r="BD1010"/>
      <c r="BE1010"/>
      <c r="BF1010"/>
      <c r="BG1010"/>
      <c r="BH1010"/>
      <c r="BI1010"/>
      <c r="BJ1010"/>
      <c r="BK1010"/>
    </row>
    <row r="1011" spans="56:63" ht="16.5" x14ac:dyDescent="0.3">
      <c r="BD1011"/>
      <c r="BE1011"/>
      <c r="BF1011"/>
      <c r="BG1011"/>
      <c r="BH1011"/>
      <c r="BI1011"/>
      <c r="BJ1011"/>
      <c r="BK1011"/>
    </row>
    <row r="1012" spans="56:63" ht="16.5" x14ac:dyDescent="0.3">
      <c r="BD1012"/>
      <c r="BE1012"/>
      <c r="BF1012"/>
      <c r="BG1012"/>
      <c r="BH1012"/>
      <c r="BI1012"/>
      <c r="BJ1012"/>
      <c r="BK1012"/>
    </row>
    <row r="1013" spans="56:63" ht="16.5" x14ac:dyDescent="0.3">
      <c r="BD1013"/>
      <c r="BE1013"/>
      <c r="BF1013"/>
      <c r="BG1013"/>
      <c r="BH1013"/>
      <c r="BI1013"/>
      <c r="BJ1013"/>
      <c r="BK1013"/>
    </row>
    <row r="1014" spans="56:63" ht="16.5" x14ac:dyDescent="0.3">
      <c r="BD1014"/>
      <c r="BE1014"/>
      <c r="BF1014"/>
      <c r="BG1014"/>
      <c r="BH1014"/>
      <c r="BI1014"/>
      <c r="BJ1014"/>
      <c r="BK1014"/>
    </row>
    <row r="1015" spans="56:63" ht="16.5" x14ac:dyDescent="0.3">
      <c r="BD1015"/>
      <c r="BE1015"/>
      <c r="BF1015"/>
      <c r="BG1015"/>
      <c r="BH1015"/>
      <c r="BI1015"/>
      <c r="BJ1015"/>
      <c r="BK1015"/>
    </row>
    <row r="1016" spans="56:63" ht="16.5" x14ac:dyDescent="0.3">
      <c r="BD1016"/>
      <c r="BE1016"/>
      <c r="BF1016"/>
      <c r="BG1016"/>
      <c r="BH1016"/>
      <c r="BI1016"/>
      <c r="BJ1016"/>
      <c r="BK1016"/>
    </row>
    <row r="1017" spans="56:63" ht="16.5" x14ac:dyDescent="0.3">
      <c r="BD1017"/>
      <c r="BE1017"/>
      <c r="BF1017"/>
      <c r="BG1017"/>
      <c r="BH1017"/>
      <c r="BI1017"/>
      <c r="BJ1017"/>
      <c r="BK1017"/>
    </row>
    <row r="1018" spans="56:63" ht="16.5" x14ac:dyDescent="0.3">
      <c r="BD1018"/>
      <c r="BE1018"/>
      <c r="BF1018"/>
      <c r="BG1018"/>
      <c r="BH1018"/>
      <c r="BI1018"/>
      <c r="BJ1018"/>
      <c r="BK1018"/>
    </row>
    <row r="1019" spans="56:63" ht="16.5" x14ac:dyDescent="0.3">
      <c r="BD1019"/>
      <c r="BE1019"/>
      <c r="BF1019"/>
      <c r="BG1019"/>
      <c r="BH1019"/>
      <c r="BI1019"/>
      <c r="BJ1019"/>
      <c r="BK1019"/>
    </row>
    <row r="1020" spans="56:63" ht="16.5" x14ac:dyDescent="0.3">
      <c r="BD1020"/>
      <c r="BE1020"/>
      <c r="BF1020"/>
      <c r="BG1020"/>
      <c r="BH1020"/>
      <c r="BI1020"/>
      <c r="BJ1020"/>
      <c r="BK1020"/>
    </row>
    <row r="1021" spans="56:63" ht="16.5" x14ac:dyDescent="0.3">
      <c r="BD1021"/>
      <c r="BE1021"/>
      <c r="BF1021"/>
      <c r="BG1021"/>
      <c r="BH1021"/>
      <c r="BI1021"/>
      <c r="BJ1021"/>
      <c r="BK1021"/>
    </row>
    <row r="1022" spans="56:63" ht="16.5" x14ac:dyDescent="0.3">
      <c r="BD1022"/>
      <c r="BE1022"/>
      <c r="BF1022"/>
      <c r="BG1022"/>
      <c r="BH1022"/>
      <c r="BI1022"/>
      <c r="BJ1022"/>
      <c r="BK1022"/>
    </row>
    <row r="1023" spans="56:63" ht="16.5" x14ac:dyDescent="0.3">
      <c r="BD1023"/>
      <c r="BE1023"/>
      <c r="BF1023"/>
      <c r="BG1023"/>
      <c r="BH1023"/>
      <c r="BI1023"/>
      <c r="BJ1023"/>
      <c r="BK1023"/>
    </row>
    <row r="1024" spans="56:63" ht="16.5" x14ac:dyDescent="0.3">
      <c r="BD1024"/>
      <c r="BE1024"/>
      <c r="BF1024"/>
      <c r="BG1024"/>
      <c r="BH1024"/>
      <c r="BI1024"/>
      <c r="BJ1024"/>
      <c r="BK1024"/>
    </row>
    <row r="1025" spans="56:63" ht="16.5" x14ac:dyDescent="0.3">
      <c r="BD1025"/>
      <c r="BE1025"/>
      <c r="BF1025"/>
      <c r="BG1025"/>
      <c r="BH1025"/>
      <c r="BI1025"/>
      <c r="BJ1025"/>
      <c r="BK1025"/>
    </row>
    <row r="1026" spans="56:63" ht="16.5" x14ac:dyDescent="0.3">
      <c r="BD1026"/>
      <c r="BE1026"/>
      <c r="BF1026"/>
      <c r="BG1026"/>
      <c r="BH1026"/>
      <c r="BI1026"/>
      <c r="BJ1026"/>
      <c r="BK1026"/>
    </row>
    <row r="1027" spans="56:63" ht="16.5" x14ac:dyDescent="0.3">
      <c r="BD1027"/>
      <c r="BE1027"/>
      <c r="BF1027"/>
      <c r="BG1027"/>
      <c r="BH1027"/>
      <c r="BI1027"/>
      <c r="BJ1027"/>
      <c r="BK1027"/>
    </row>
    <row r="1028" spans="56:63" ht="16.5" x14ac:dyDescent="0.3">
      <c r="BD1028"/>
      <c r="BE1028"/>
      <c r="BF1028"/>
      <c r="BG1028"/>
      <c r="BH1028"/>
      <c r="BI1028"/>
      <c r="BJ1028"/>
      <c r="BK1028"/>
    </row>
    <row r="1029" spans="56:63" ht="16.5" x14ac:dyDescent="0.3">
      <c r="BD1029"/>
      <c r="BE1029"/>
      <c r="BF1029"/>
      <c r="BG1029"/>
      <c r="BH1029"/>
      <c r="BI1029"/>
      <c r="BJ1029"/>
      <c r="BK1029"/>
    </row>
    <row r="1030" spans="56:63" ht="16.5" x14ac:dyDescent="0.3">
      <c r="BD1030"/>
      <c r="BE1030"/>
      <c r="BF1030"/>
      <c r="BG1030"/>
      <c r="BH1030"/>
      <c r="BI1030"/>
      <c r="BJ1030"/>
      <c r="BK1030"/>
    </row>
    <row r="1031" spans="56:63" ht="16.5" x14ac:dyDescent="0.3">
      <c r="BD1031"/>
      <c r="BE1031"/>
      <c r="BF1031"/>
      <c r="BG1031"/>
      <c r="BH1031"/>
      <c r="BI1031"/>
      <c r="BJ1031"/>
      <c r="BK1031"/>
    </row>
    <row r="1032" spans="56:63" ht="16.5" x14ac:dyDescent="0.3">
      <c r="BD1032"/>
      <c r="BE1032"/>
      <c r="BF1032"/>
      <c r="BG1032"/>
      <c r="BH1032"/>
      <c r="BI1032"/>
      <c r="BJ1032"/>
      <c r="BK1032"/>
    </row>
    <row r="1033" spans="56:63" ht="16.5" x14ac:dyDescent="0.3">
      <c r="BD1033"/>
      <c r="BE1033"/>
      <c r="BF1033"/>
      <c r="BG1033"/>
      <c r="BH1033"/>
      <c r="BI1033"/>
      <c r="BJ1033"/>
      <c r="BK1033"/>
    </row>
    <row r="1034" spans="56:63" ht="16.5" x14ac:dyDescent="0.3">
      <c r="BD1034"/>
      <c r="BE1034"/>
      <c r="BF1034"/>
      <c r="BG1034"/>
      <c r="BH1034"/>
      <c r="BI1034"/>
      <c r="BJ1034"/>
      <c r="BK1034"/>
    </row>
    <row r="1035" spans="56:63" ht="16.5" x14ac:dyDescent="0.3">
      <c r="BD1035"/>
      <c r="BE1035"/>
      <c r="BF1035"/>
      <c r="BG1035"/>
      <c r="BH1035"/>
      <c r="BI1035"/>
      <c r="BJ1035"/>
      <c r="BK1035"/>
    </row>
    <row r="1036" spans="56:63" ht="16.5" x14ac:dyDescent="0.3">
      <c r="BD1036"/>
      <c r="BE1036"/>
      <c r="BF1036"/>
      <c r="BG1036"/>
      <c r="BH1036"/>
      <c r="BI1036"/>
      <c r="BJ1036"/>
      <c r="BK1036"/>
    </row>
    <row r="1037" spans="56:63" ht="16.5" x14ac:dyDescent="0.3">
      <c r="BD1037"/>
      <c r="BE1037"/>
      <c r="BF1037"/>
      <c r="BG1037"/>
      <c r="BH1037"/>
      <c r="BI1037"/>
      <c r="BJ1037"/>
      <c r="BK1037"/>
    </row>
    <row r="1038" spans="56:63" ht="16.5" x14ac:dyDescent="0.3">
      <c r="BD1038"/>
      <c r="BE1038"/>
      <c r="BF1038"/>
      <c r="BG1038"/>
      <c r="BH1038"/>
      <c r="BI1038"/>
      <c r="BJ1038"/>
      <c r="BK1038"/>
    </row>
    <row r="1039" spans="56:63" ht="16.5" x14ac:dyDescent="0.3">
      <c r="BD1039"/>
      <c r="BE1039"/>
      <c r="BF1039"/>
      <c r="BG1039"/>
      <c r="BH1039"/>
      <c r="BI1039"/>
      <c r="BJ1039"/>
      <c r="BK1039"/>
    </row>
    <row r="1040" spans="56:63" ht="16.5" x14ac:dyDescent="0.3">
      <c r="BD1040"/>
      <c r="BE1040"/>
      <c r="BF1040"/>
      <c r="BG1040"/>
      <c r="BH1040"/>
      <c r="BI1040"/>
      <c r="BJ1040"/>
      <c r="BK1040"/>
    </row>
    <row r="1041" spans="56:63" ht="16.5" x14ac:dyDescent="0.3">
      <c r="BD1041"/>
      <c r="BE1041"/>
      <c r="BF1041"/>
      <c r="BG1041"/>
      <c r="BH1041"/>
      <c r="BI1041"/>
      <c r="BJ1041"/>
      <c r="BK1041"/>
    </row>
    <row r="1042" spans="56:63" ht="16.5" x14ac:dyDescent="0.3">
      <c r="BD1042"/>
      <c r="BE1042"/>
      <c r="BF1042"/>
      <c r="BG1042"/>
      <c r="BH1042"/>
      <c r="BI1042"/>
      <c r="BJ1042"/>
      <c r="BK1042"/>
    </row>
    <row r="1043" spans="56:63" ht="16.5" x14ac:dyDescent="0.3">
      <c r="BD1043"/>
      <c r="BE1043"/>
      <c r="BF1043"/>
      <c r="BG1043"/>
      <c r="BH1043"/>
      <c r="BI1043"/>
      <c r="BJ1043"/>
      <c r="BK1043"/>
    </row>
    <row r="1044" spans="56:63" ht="16.5" x14ac:dyDescent="0.3">
      <c r="BD1044"/>
      <c r="BE1044"/>
      <c r="BF1044"/>
      <c r="BG1044"/>
      <c r="BH1044"/>
      <c r="BI1044"/>
      <c r="BJ1044"/>
      <c r="BK1044"/>
    </row>
    <row r="1045" spans="56:63" ht="16.5" x14ac:dyDescent="0.3">
      <c r="BD1045"/>
      <c r="BE1045"/>
      <c r="BF1045"/>
      <c r="BG1045"/>
      <c r="BH1045"/>
      <c r="BI1045"/>
      <c r="BJ1045"/>
      <c r="BK1045"/>
    </row>
    <row r="1046" spans="56:63" ht="16.5" x14ac:dyDescent="0.3">
      <c r="BD1046"/>
      <c r="BE1046"/>
      <c r="BF1046"/>
      <c r="BG1046"/>
      <c r="BH1046"/>
      <c r="BI1046"/>
      <c r="BJ1046"/>
      <c r="BK1046"/>
    </row>
    <row r="1047" spans="56:63" ht="16.5" x14ac:dyDescent="0.3">
      <c r="BD1047"/>
      <c r="BE1047"/>
      <c r="BF1047"/>
      <c r="BG1047"/>
      <c r="BH1047"/>
      <c r="BI1047"/>
      <c r="BJ1047"/>
      <c r="BK1047"/>
    </row>
    <row r="1048" spans="56:63" ht="16.5" x14ac:dyDescent="0.3">
      <c r="BD1048"/>
      <c r="BE1048"/>
      <c r="BF1048"/>
      <c r="BG1048"/>
      <c r="BH1048"/>
      <c r="BI1048"/>
      <c r="BJ1048"/>
      <c r="BK1048"/>
    </row>
    <row r="1049" spans="56:63" ht="16.5" x14ac:dyDescent="0.3">
      <c r="BD1049"/>
      <c r="BE1049"/>
      <c r="BF1049"/>
      <c r="BG1049"/>
      <c r="BH1049"/>
      <c r="BI1049"/>
      <c r="BJ1049"/>
      <c r="BK1049"/>
    </row>
    <row r="1050" spans="56:63" ht="16.5" x14ac:dyDescent="0.3">
      <c r="BD1050"/>
      <c r="BE1050"/>
      <c r="BF1050"/>
      <c r="BG1050"/>
      <c r="BH1050"/>
      <c r="BI1050"/>
      <c r="BJ1050"/>
      <c r="BK1050"/>
    </row>
    <row r="1051" spans="56:63" ht="16.5" x14ac:dyDescent="0.3">
      <c r="BD1051"/>
      <c r="BE1051"/>
      <c r="BF1051"/>
      <c r="BG1051"/>
      <c r="BH1051"/>
      <c r="BI1051"/>
      <c r="BJ1051"/>
      <c r="BK1051"/>
    </row>
    <row r="1052" spans="56:63" ht="16.5" x14ac:dyDescent="0.3">
      <c r="BD1052"/>
      <c r="BE1052"/>
      <c r="BF1052"/>
      <c r="BG1052"/>
      <c r="BH1052"/>
      <c r="BI1052"/>
      <c r="BJ1052"/>
      <c r="BK1052"/>
    </row>
    <row r="1053" spans="56:63" ht="16.5" x14ac:dyDescent="0.3">
      <c r="BD1053"/>
      <c r="BE1053"/>
      <c r="BF1053"/>
      <c r="BG1053"/>
      <c r="BH1053"/>
      <c r="BI1053"/>
      <c r="BJ1053"/>
      <c r="BK1053"/>
    </row>
    <row r="1054" spans="56:63" ht="16.5" x14ac:dyDescent="0.3">
      <c r="BD1054"/>
      <c r="BE1054"/>
      <c r="BF1054"/>
      <c r="BG1054"/>
      <c r="BH1054"/>
      <c r="BI1054"/>
      <c r="BJ1054"/>
      <c r="BK1054"/>
    </row>
    <row r="1055" spans="56:63" ht="16.5" x14ac:dyDescent="0.3">
      <c r="BD1055"/>
      <c r="BE1055"/>
      <c r="BF1055"/>
      <c r="BG1055"/>
      <c r="BH1055"/>
      <c r="BI1055"/>
      <c r="BJ1055"/>
      <c r="BK1055"/>
    </row>
    <row r="1056" spans="56:63" ht="16.5" x14ac:dyDescent="0.3">
      <c r="BD1056"/>
      <c r="BE1056"/>
      <c r="BF1056"/>
      <c r="BG1056"/>
      <c r="BH1056"/>
      <c r="BI1056"/>
      <c r="BJ1056"/>
      <c r="BK1056"/>
    </row>
    <row r="1057" spans="56:63" ht="16.5" x14ac:dyDescent="0.3">
      <c r="BD1057"/>
      <c r="BE1057"/>
      <c r="BF1057"/>
      <c r="BG1057"/>
      <c r="BH1057"/>
      <c r="BI1057"/>
      <c r="BJ1057"/>
      <c r="BK1057"/>
    </row>
    <row r="1058" spans="56:63" ht="16.5" x14ac:dyDescent="0.3">
      <c r="BD1058"/>
      <c r="BE1058"/>
      <c r="BF1058"/>
      <c r="BG1058"/>
      <c r="BH1058"/>
      <c r="BI1058"/>
      <c r="BJ1058"/>
      <c r="BK1058"/>
    </row>
    <row r="1059" spans="56:63" ht="16.5" x14ac:dyDescent="0.3">
      <c r="BD1059"/>
      <c r="BE1059"/>
      <c r="BF1059"/>
      <c r="BG1059"/>
      <c r="BH1059"/>
      <c r="BI1059"/>
      <c r="BJ1059"/>
      <c r="BK1059"/>
    </row>
    <row r="1060" spans="56:63" ht="16.5" x14ac:dyDescent="0.3">
      <c r="BD1060"/>
      <c r="BE1060"/>
      <c r="BF1060"/>
      <c r="BG1060"/>
      <c r="BH1060"/>
      <c r="BI1060"/>
      <c r="BJ1060"/>
      <c r="BK1060"/>
    </row>
    <row r="1061" spans="56:63" ht="16.5" x14ac:dyDescent="0.3">
      <c r="BD1061"/>
      <c r="BE1061"/>
      <c r="BF1061"/>
      <c r="BG1061"/>
      <c r="BH1061"/>
      <c r="BI1061"/>
      <c r="BJ1061"/>
      <c r="BK1061"/>
    </row>
    <row r="1062" spans="56:63" ht="16.5" x14ac:dyDescent="0.3">
      <c r="BD1062"/>
      <c r="BE1062"/>
      <c r="BF1062"/>
      <c r="BG1062"/>
      <c r="BH1062"/>
      <c r="BI1062"/>
      <c r="BJ1062"/>
      <c r="BK1062"/>
    </row>
    <row r="1063" spans="56:63" ht="16.5" x14ac:dyDescent="0.3">
      <c r="BD1063"/>
      <c r="BE1063"/>
      <c r="BF1063"/>
      <c r="BG1063"/>
      <c r="BH1063"/>
      <c r="BI1063"/>
      <c r="BJ1063"/>
      <c r="BK1063"/>
    </row>
    <row r="1064" spans="56:63" ht="16.5" x14ac:dyDescent="0.3">
      <c r="BD1064"/>
      <c r="BE1064"/>
      <c r="BF1064"/>
      <c r="BG1064"/>
      <c r="BH1064"/>
      <c r="BI1064"/>
      <c r="BJ1064"/>
      <c r="BK1064"/>
    </row>
    <row r="1065" spans="56:63" ht="16.5" x14ac:dyDescent="0.3">
      <c r="BD1065"/>
      <c r="BE1065"/>
      <c r="BF1065"/>
      <c r="BG1065"/>
      <c r="BH1065"/>
      <c r="BI1065"/>
      <c r="BJ1065"/>
      <c r="BK1065"/>
    </row>
    <row r="1066" spans="56:63" ht="16.5" x14ac:dyDescent="0.3">
      <c r="BD1066"/>
      <c r="BE1066"/>
      <c r="BF1066"/>
      <c r="BG1066"/>
      <c r="BH1066"/>
      <c r="BI1066"/>
      <c r="BJ1066"/>
      <c r="BK1066"/>
    </row>
    <row r="1067" spans="56:63" ht="16.5" x14ac:dyDescent="0.3">
      <c r="BD1067"/>
      <c r="BE1067"/>
      <c r="BF1067"/>
      <c r="BG1067"/>
      <c r="BH1067"/>
      <c r="BI1067"/>
      <c r="BJ1067"/>
      <c r="BK1067"/>
    </row>
    <row r="1068" spans="56:63" ht="16.5" x14ac:dyDescent="0.3">
      <c r="BD1068"/>
      <c r="BE1068"/>
      <c r="BF1068"/>
      <c r="BG1068"/>
      <c r="BH1068"/>
      <c r="BI1068"/>
      <c r="BJ1068"/>
      <c r="BK1068"/>
    </row>
    <row r="1069" spans="56:63" ht="16.5" x14ac:dyDescent="0.3">
      <c r="BD1069"/>
      <c r="BE1069"/>
      <c r="BF1069"/>
      <c r="BG1069"/>
      <c r="BH1069"/>
      <c r="BI1069"/>
      <c r="BJ1069"/>
      <c r="BK1069"/>
    </row>
    <row r="1070" spans="56:63" ht="16.5" x14ac:dyDescent="0.3">
      <c r="BD1070"/>
      <c r="BE1070"/>
      <c r="BF1070"/>
      <c r="BG1070"/>
      <c r="BH1070"/>
      <c r="BI1070"/>
      <c r="BJ1070"/>
      <c r="BK1070"/>
    </row>
    <row r="1071" spans="56:63" ht="16.5" x14ac:dyDescent="0.3">
      <c r="BD1071"/>
      <c r="BE1071"/>
      <c r="BF1071"/>
      <c r="BG1071"/>
      <c r="BH1071"/>
      <c r="BI1071"/>
      <c r="BJ1071"/>
    </row>
    <row r="1072" spans="56:63" ht="16.5" x14ac:dyDescent="0.3">
      <c r="BD1072"/>
      <c r="BE1072"/>
      <c r="BF1072"/>
      <c r="BG1072"/>
      <c r="BH1072"/>
      <c r="BI1072"/>
      <c r="BJ1072"/>
    </row>
    <row r="1073" spans="56:62" ht="16.5" x14ac:dyDescent="0.3">
      <c r="BD1073"/>
      <c r="BE1073"/>
      <c r="BF1073"/>
      <c r="BG1073"/>
      <c r="BH1073"/>
      <c r="BI1073"/>
      <c r="BJ1073"/>
    </row>
    <row r="1074" spans="56:62" ht="16.5" x14ac:dyDescent="0.3">
      <c r="BD1074"/>
      <c r="BE1074"/>
      <c r="BF1074"/>
      <c r="BG1074"/>
      <c r="BH1074"/>
      <c r="BI1074"/>
      <c r="BJ1074"/>
    </row>
    <row r="1075" spans="56:62" ht="16.5" x14ac:dyDescent="0.3">
      <c r="BD1075"/>
      <c r="BE1075"/>
      <c r="BF1075"/>
      <c r="BG1075"/>
      <c r="BH1075"/>
      <c r="BI1075"/>
      <c r="BJ1075"/>
    </row>
    <row r="1076" spans="56:62" ht="16.5" x14ac:dyDescent="0.3">
      <c r="BD1076"/>
      <c r="BE1076"/>
      <c r="BF1076"/>
      <c r="BG1076"/>
      <c r="BH1076"/>
      <c r="BI1076"/>
      <c r="BJ1076"/>
    </row>
    <row r="1077" spans="56:62" ht="16.5" x14ac:dyDescent="0.3">
      <c r="BD1077"/>
      <c r="BE1077"/>
      <c r="BF1077"/>
      <c r="BG1077"/>
      <c r="BH1077"/>
      <c r="BI1077"/>
      <c r="BJ1077"/>
    </row>
    <row r="1078" spans="56:62" ht="16.5" x14ac:dyDescent="0.3">
      <c r="BD1078"/>
      <c r="BE1078"/>
      <c r="BF1078"/>
      <c r="BG1078"/>
      <c r="BH1078"/>
      <c r="BI1078"/>
      <c r="BJ1078"/>
    </row>
    <row r="1079" spans="56:62" ht="16.5" x14ac:dyDescent="0.3">
      <c r="BD1079"/>
      <c r="BE1079"/>
      <c r="BF1079"/>
      <c r="BG1079"/>
      <c r="BH1079"/>
      <c r="BI1079"/>
      <c r="BJ1079"/>
    </row>
    <row r="1080" spans="56:62" ht="16.5" x14ac:dyDescent="0.3">
      <c r="BD1080"/>
      <c r="BE1080"/>
      <c r="BF1080"/>
      <c r="BG1080"/>
      <c r="BH1080"/>
      <c r="BI1080"/>
      <c r="BJ1080"/>
    </row>
    <row r="1081" spans="56:62" ht="16.5" x14ac:dyDescent="0.3">
      <c r="BD1081"/>
      <c r="BE1081"/>
      <c r="BF1081"/>
      <c r="BG1081"/>
      <c r="BH1081"/>
      <c r="BI1081"/>
      <c r="BJ1081"/>
    </row>
    <row r="1082" spans="56:62" ht="16.5" x14ac:dyDescent="0.3">
      <c r="BD1082"/>
      <c r="BE1082"/>
      <c r="BF1082"/>
      <c r="BG1082"/>
      <c r="BH1082"/>
      <c r="BI1082"/>
      <c r="BJ1082"/>
    </row>
    <row r="1083" spans="56:62" ht="16.5" x14ac:dyDescent="0.3">
      <c r="BD1083"/>
      <c r="BE1083"/>
      <c r="BF1083"/>
      <c r="BG1083"/>
      <c r="BH1083"/>
      <c r="BI1083"/>
      <c r="BJ1083"/>
    </row>
    <row r="1084" spans="56:62" ht="16.5" x14ac:dyDescent="0.3">
      <c r="BD1084"/>
      <c r="BE1084"/>
      <c r="BF1084"/>
      <c r="BG1084"/>
      <c r="BH1084"/>
      <c r="BI1084"/>
      <c r="BJ1084"/>
    </row>
    <row r="1085" spans="56:62" ht="16.5" x14ac:dyDescent="0.3">
      <c r="BD1085"/>
      <c r="BE1085"/>
      <c r="BF1085"/>
      <c r="BG1085"/>
      <c r="BH1085"/>
      <c r="BI1085"/>
      <c r="BJ1085"/>
    </row>
    <row r="1086" spans="56:62" ht="16.5" x14ac:dyDescent="0.3">
      <c r="BD1086"/>
      <c r="BE1086"/>
      <c r="BF1086"/>
      <c r="BG1086"/>
      <c r="BH1086"/>
      <c r="BI1086"/>
      <c r="BJ1086"/>
    </row>
    <row r="1087" spans="56:62" ht="16.5" x14ac:dyDescent="0.3">
      <c r="BD1087"/>
      <c r="BE1087"/>
      <c r="BF1087"/>
      <c r="BG1087"/>
      <c r="BH1087"/>
      <c r="BI1087"/>
      <c r="BJ1087"/>
    </row>
    <row r="1088" spans="56:62" ht="16.5" x14ac:dyDescent="0.3">
      <c r="BD1088"/>
      <c r="BE1088"/>
      <c r="BF1088"/>
      <c r="BG1088"/>
      <c r="BH1088"/>
      <c r="BI1088"/>
      <c r="BJ1088"/>
    </row>
    <row r="1089" spans="56:62" ht="16.5" x14ac:dyDescent="0.3">
      <c r="BD1089"/>
      <c r="BE1089"/>
      <c r="BF1089"/>
      <c r="BG1089"/>
      <c r="BH1089"/>
      <c r="BI1089"/>
      <c r="BJ1089"/>
    </row>
    <row r="1090" spans="56:62" ht="16.5" x14ac:dyDescent="0.3">
      <c r="BD1090"/>
      <c r="BE1090"/>
      <c r="BF1090"/>
      <c r="BG1090"/>
      <c r="BH1090"/>
      <c r="BI1090"/>
      <c r="BJ1090"/>
    </row>
    <row r="1091" spans="56:62" ht="16.5" x14ac:dyDescent="0.3">
      <c r="BD1091"/>
      <c r="BE1091"/>
      <c r="BF1091"/>
      <c r="BG1091"/>
      <c r="BH1091"/>
      <c r="BI1091"/>
      <c r="BJ1091"/>
    </row>
    <row r="1092" spans="56:62" ht="16.5" x14ac:dyDescent="0.3">
      <c r="BD1092"/>
      <c r="BE1092"/>
      <c r="BF1092"/>
      <c r="BG1092"/>
      <c r="BH1092"/>
      <c r="BI1092"/>
      <c r="BJ1092"/>
    </row>
    <row r="1093" spans="56:62" ht="16.5" x14ac:dyDescent="0.3">
      <c r="BD1093"/>
      <c r="BE1093"/>
      <c r="BF1093"/>
      <c r="BG1093"/>
      <c r="BH1093"/>
      <c r="BI1093"/>
      <c r="BJ1093"/>
    </row>
    <row r="1094" spans="56:62" ht="16.5" x14ac:dyDescent="0.3">
      <c r="BD1094"/>
      <c r="BE1094"/>
      <c r="BF1094"/>
      <c r="BG1094"/>
      <c r="BH1094"/>
      <c r="BI1094"/>
      <c r="BJ1094"/>
    </row>
    <row r="1095" spans="56:62" ht="16.5" x14ac:dyDescent="0.3">
      <c r="BD1095"/>
      <c r="BE1095"/>
      <c r="BF1095"/>
      <c r="BG1095"/>
      <c r="BH1095"/>
      <c r="BI1095"/>
      <c r="BJ1095"/>
    </row>
    <row r="1096" spans="56:62" ht="16.5" x14ac:dyDescent="0.3">
      <c r="BD1096"/>
      <c r="BE1096"/>
      <c r="BF1096"/>
      <c r="BG1096"/>
      <c r="BH1096"/>
      <c r="BI1096"/>
      <c r="BJ1096"/>
    </row>
    <row r="1097" spans="56:62" ht="16.5" x14ac:dyDescent="0.3">
      <c r="BD1097"/>
      <c r="BE1097"/>
      <c r="BF1097"/>
      <c r="BG1097"/>
      <c r="BH1097"/>
      <c r="BI1097"/>
      <c r="BJ1097"/>
    </row>
    <row r="1098" spans="56:62" ht="16.5" x14ac:dyDescent="0.3">
      <c r="BD1098"/>
      <c r="BE1098"/>
      <c r="BF1098"/>
      <c r="BG1098"/>
      <c r="BH1098"/>
      <c r="BI1098"/>
      <c r="BJ1098"/>
    </row>
    <row r="1099" spans="56:62" ht="16.5" x14ac:dyDescent="0.3">
      <c r="BD1099"/>
      <c r="BE1099"/>
      <c r="BF1099"/>
      <c r="BG1099"/>
      <c r="BH1099"/>
      <c r="BI1099"/>
      <c r="BJ1099"/>
    </row>
    <row r="1100" spans="56:62" ht="16.5" x14ac:dyDescent="0.3">
      <c r="BD1100"/>
      <c r="BE1100"/>
      <c r="BF1100"/>
      <c r="BG1100"/>
      <c r="BH1100"/>
      <c r="BI1100"/>
      <c r="BJ1100"/>
    </row>
    <row r="1101" spans="56:62" ht="16.5" x14ac:dyDescent="0.3">
      <c r="BD1101"/>
      <c r="BE1101"/>
      <c r="BF1101"/>
      <c r="BG1101"/>
      <c r="BH1101"/>
      <c r="BI1101"/>
      <c r="BJ1101"/>
    </row>
    <row r="1102" spans="56:62" ht="16.5" x14ac:dyDescent="0.3">
      <c r="BD1102"/>
      <c r="BE1102"/>
      <c r="BF1102"/>
      <c r="BG1102"/>
      <c r="BH1102"/>
      <c r="BI1102"/>
      <c r="BJ1102"/>
    </row>
    <row r="1103" spans="56:62" ht="16.5" x14ac:dyDescent="0.3">
      <c r="BD1103"/>
      <c r="BE1103"/>
      <c r="BF1103"/>
      <c r="BG1103"/>
      <c r="BH1103"/>
      <c r="BI1103"/>
      <c r="BJ1103"/>
    </row>
    <row r="1104" spans="56:62" ht="16.5" x14ac:dyDescent="0.3">
      <c r="BD1104"/>
      <c r="BE1104"/>
      <c r="BF1104"/>
      <c r="BG1104"/>
      <c r="BH1104"/>
      <c r="BI1104"/>
      <c r="BJ1104"/>
    </row>
    <row r="1105" spans="56:62" ht="16.5" x14ac:dyDescent="0.3">
      <c r="BD1105"/>
      <c r="BE1105"/>
      <c r="BF1105"/>
      <c r="BG1105"/>
      <c r="BH1105"/>
      <c r="BI1105"/>
      <c r="BJ1105"/>
    </row>
    <row r="1106" spans="56:62" ht="16.5" x14ac:dyDescent="0.3">
      <c r="BD1106"/>
      <c r="BE1106"/>
      <c r="BF1106"/>
      <c r="BG1106"/>
      <c r="BH1106"/>
      <c r="BI1106"/>
      <c r="BJ1106"/>
    </row>
    <row r="1107" spans="56:62" ht="16.5" x14ac:dyDescent="0.3">
      <c r="BD1107"/>
      <c r="BE1107"/>
      <c r="BF1107"/>
      <c r="BG1107"/>
      <c r="BH1107"/>
      <c r="BI1107"/>
      <c r="BJ1107"/>
    </row>
    <row r="1108" spans="56:62" ht="16.5" x14ac:dyDescent="0.3">
      <c r="BD1108"/>
      <c r="BE1108"/>
      <c r="BF1108"/>
      <c r="BG1108"/>
      <c r="BH1108"/>
      <c r="BI1108"/>
      <c r="BJ1108"/>
    </row>
    <row r="1109" spans="56:62" ht="16.5" x14ac:dyDescent="0.3">
      <c r="BD1109"/>
      <c r="BE1109"/>
      <c r="BF1109"/>
      <c r="BG1109"/>
      <c r="BH1109"/>
      <c r="BI1109"/>
      <c r="BJ1109"/>
    </row>
    <row r="1110" spans="56:62" ht="16.5" x14ac:dyDescent="0.3">
      <c r="BD1110"/>
      <c r="BE1110"/>
      <c r="BF1110"/>
      <c r="BG1110"/>
      <c r="BH1110"/>
      <c r="BI1110"/>
      <c r="BJ1110"/>
    </row>
    <row r="1111" spans="56:62" ht="16.5" x14ac:dyDescent="0.3">
      <c r="BD1111"/>
      <c r="BE1111"/>
      <c r="BF1111"/>
      <c r="BG1111"/>
      <c r="BH1111"/>
      <c r="BI1111"/>
      <c r="BJ1111"/>
    </row>
    <row r="1112" spans="56:62" ht="16.5" x14ac:dyDescent="0.3">
      <c r="BD1112"/>
      <c r="BE1112"/>
      <c r="BF1112"/>
      <c r="BG1112"/>
      <c r="BH1112"/>
      <c r="BI1112"/>
      <c r="BJ1112"/>
    </row>
    <row r="1113" spans="56:62" ht="16.5" x14ac:dyDescent="0.3">
      <c r="BD1113"/>
      <c r="BE1113"/>
      <c r="BF1113"/>
      <c r="BG1113"/>
      <c r="BH1113"/>
      <c r="BI1113"/>
      <c r="BJ1113"/>
    </row>
    <row r="1114" spans="56:62" ht="16.5" x14ac:dyDescent="0.3">
      <c r="BD1114"/>
      <c r="BE1114"/>
      <c r="BF1114"/>
      <c r="BG1114"/>
      <c r="BH1114"/>
      <c r="BI1114"/>
      <c r="BJ1114"/>
    </row>
    <row r="1115" spans="56:62" ht="16.5" x14ac:dyDescent="0.3">
      <c r="BD1115"/>
      <c r="BE1115"/>
      <c r="BF1115"/>
      <c r="BG1115"/>
      <c r="BH1115"/>
      <c r="BI1115"/>
      <c r="BJ1115"/>
    </row>
    <row r="1116" spans="56:62" ht="16.5" x14ac:dyDescent="0.3">
      <c r="BD1116"/>
      <c r="BE1116"/>
      <c r="BF1116"/>
      <c r="BG1116"/>
      <c r="BH1116"/>
      <c r="BI1116"/>
      <c r="BJ1116"/>
    </row>
  </sheetData>
  <phoneticPr fontId="18" type="noConversion"/>
  <pageMargins left="0.7" right="0.7" top="0.75" bottom="0.75" header="0.3" footer="0.3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C643B-59E8-4978-BC8F-D23D69BCB8EF}">
  <dimension ref="A1:BA26"/>
  <sheetViews>
    <sheetView topLeftCell="J1" zoomScale="115" zoomScaleNormal="115" workbookViewId="0">
      <selection activeCell="O11" sqref="O11"/>
    </sheetView>
  </sheetViews>
  <sheetFormatPr defaultRowHeight="16.5" outlineLevelRow="1" x14ac:dyDescent="0.3"/>
  <cols>
    <col min="1" max="7" width="9.75" customWidth="1"/>
    <col min="8" max="12" width="7.25" customWidth="1"/>
    <col min="13" max="16" width="9.75" customWidth="1"/>
    <col min="17" max="24" width="9.25" customWidth="1"/>
    <col min="25" max="26" width="9.875" customWidth="1"/>
    <col min="27" max="31" width="8.625" customWidth="1"/>
    <col min="32" max="32" width="7.25" customWidth="1"/>
    <col min="33" max="39" width="9.75" customWidth="1"/>
    <col min="40" max="46" width="7.75" customWidth="1"/>
    <col min="47" max="53" width="9.625" customWidth="1"/>
  </cols>
  <sheetData>
    <row r="1" spans="1:53" x14ac:dyDescent="0.3">
      <c r="A1" s="3" t="s">
        <v>1206</v>
      </c>
      <c r="B1" s="4"/>
      <c r="C1" s="4"/>
      <c r="D1" s="4"/>
      <c r="E1" s="4"/>
      <c r="F1" s="4"/>
      <c r="G1" s="4"/>
      <c r="M1" s="3" t="s">
        <v>1208</v>
      </c>
      <c r="N1" s="4"/>
      <c r="O1" s="4"/>
      <c r="P1" s="4"/>
      <c r="Q1" s="4"/>
      <c r="R1" s="4"/>
      <c r="S1" s="4"/>
      <c r="AG1" s="3" t="s">
        <v>1213</v>
      </c>
      <c r="AH1" s="4"/>
      <c r="AI1" s="4"/>
      <c r="AJ1" s="4"/>
      <c r="AK1" s="4"/>
      <c r="AL1" s="4"/>
      <c r="AM1" s="4"/>
      <c r="AU1" s="3" t="s">
        <v>1217</v>
      </c>
      <c r="AV1" s="4"/>
      <c r="AW1" s="4"/>
      <c r="AX1" s="4"/>
      <c r="AY1" s="4"/>
      <c r="AZ1" s="4"/>
      <c r="BA1" s="4"/>
    </row>
    <row r="2" spans="1:53" hidden="1" outlineLevel="1" x14ac:dyDescent="0.3">
      <c r="A2" s="6" t="s">
        <v>1175</v>
      </c>
      <c r="B2" s="6" t="s">
        <v>1189</v>
      </c>
      <c r="C2" s="5"/>
      <c r="D2" s="5"/>
      <c r="E2" s="5"/>
      <c r="F2" s="5"/>
      <c r="G2" s="5"/>
      <c r="M2" s="6" t="s">
        <v>1175</v>
      </c>
      <c r="N2" s="6" t="s">
        <v>1123</v>
      </c>
      <c r="O2" s="5"/>
      <c r="P2" s="5"/>
      <c r="Q2" s="5"/>
      <c r="R2" s="5"/>
      <c r="S2" s="5"/>
      <c r="AG2" s="6" t="s">
        <v>1175</v>
      </c>
      <c r="AH2" s="6" t="s">
        <v>1123</v>
      </c>
      <c r="AI2" s="5"/>
      <c r="AJ2" s="5"/>
      <c r="AK2" s="5"/>
      <c r="AL2" s="5"/>
      <c r="AM2" s="5"/>
      <c r="AU2" s="6" t="s">
        <v>1175</v>
      </c>
      <c r="AV2" s="6" t="s">
        <v>1123</v>
      </c>
    </row>
    <row r="3" spans="1:53" hidden="1" outlineLevel="1" x14ac:dyDescent="0.3">
      <c r="A3" s="6" t="s">
        <v>1170</v>
      </c>
      <c r="B3" s="6" t="s">
        <v>1189</v>
      </c>
      <c r="C3" s="5"/>
      <c r="D3" s="7"/>
      <c r="E3" s="8"/>
      <c r="F3" s="8"/>
      <c r="G3" s="8"/>
      <c r="M3" s="6" t="s">
        <v>1170</v>
      </c>
      <c r="N3" s="6" t="s">
        <v>1189</v>
      </c>
      <c r="O3" s="5"/>
      <c r="P3" s="7"/>
      <c r="Q3" s="8"/>
      <c r="R3" s="8"/>
      <c r="S3" s="8"/>
      <c r="AG3" s="6" t="s">
        <v>1170</v>
      </c>
      <c r="AH3" s="6" t="s">
        <v>1193</v>
      </c>
      <c r="AI3" s="5"/>
      <c r="AJ3" s="7" t="s">
        <v>1123</v>
      </c>
      <c r="AK3" s="8" t="s">
        <v>1193</v>
      </c>
      <c r="AL3" s="8"/>
      <c r="AM3" s="8"/>
      <c r="AU3" s="6" t="s">
        <v>1170</v>
      </c>
      <c r="AV3" s="6" t="s">
        <v>1189</v>
      </c>
      <c r="AX3" s="7" t="s">
        <v>1123</v>
      </c>
      <c r="AY3" s="8"/>
      <c r="AZ3" s="8"/>
      <c r="BA3" s="8"/>
    </row>
    <row r="4" spans="1:53" hidden="1" outlineLevel="1" x14ac:dyDescent="0.3">
      <c r="A4" s="6" t="s">
        <v>1169</v>
      </c>
      <c r="B4" s="6" t="s">
        <v>1123</v>
      </c>
      <c r="C4" s="5"/>
      <c r="D4" s="10" t="s">
        <v>1123</v>
      </c>
      <c r="E4" s="11" t="s">
        <v>1174</v>
      </c>
      <c r="F4" s="11"/>
      <c r="G4" s="11"/>
      <c r="M4" s="6" t="s">
        <v>1169</v>
      </c>
      <c r="N4" s="6" t="s">
        <v>1209</v>
      </c>
      <c r="O4" s="5"/>
      <c r="P4" s="10" t="s">
        <v>1123</v>
      </c>
      <c r="Q4" s="11" t="s">
        <v>1211</v>
      </c>
      <c r="R4" s="11"/>
      <c r="S4" s="11"/>
      <c r="AG4" s="6" t="s">
        <v>1169</v>
      </c>
      <c r="AH4" s="6" t="s">
        <v>1142</v>
      </c>
      <c r="AI4" s="5"/>
      <c r="AJ4" s="10" t="s">
        <v>1215</v>
      </c>
      <c r="AK4" s="11" t="s">
        <v>1214</v>
      </c>
      <c r="AL4" s="11"/>
      <c r="AM4" s="11"/>
      <c r="AU4" s="6" t="s">
        <v>1169</v>
      </c>
      <c r="AV4" s="6" t="s">
        <v>1193</v>
      </c>
      <c r="AX4" s="10" t="s">
        <v>1193</v>
      </c>
      <c r="AY4" s="11" t="s">
        <v>1219</v>
      </c>
      <c r="AZ4" s="11"/>
      <c r="BA4" s="11"/>
    </row>
    <row r="5" spans="1:53" hidden="1" outlineLevel="1" x14ac:dyDescent="0.3">
      <c r="A5" s="6" t="s">
        <v>1153</v>
      </c>
      <c r="B5" s="6" t="s">
        <v>1207</v>
      </c>
      <c r="C5" s="5"/>
      <c r="D5" s="12"/>
      <c r="E5" s="13"/>
      <c r="F5" s="13"/>
      <c r="G5" s="13"/>
      <c r="M5" s="6" t="s">
        <v>1153</v>
      </c>
      <c r="N5" s="6" t="s">
        <v>1210</v>
      </c>
      <c r="O5" s="5"/>
      <c r="P5" s="12"/>
      <c r="Q5" s="13" t="s">
        <v>1212</v>
      </c>
      <c r="R5" s="13"/>
      <c r="S5" s="13"/>
      <c r="AG5" s="6" t="s">
        <v>1153</v>
      </c>
      <c r="AH5" s="6" t="s">
        <v>1191</v>
      </c>
      <c r="AI5" s="5"/>
      <c r="AJ5" s="12" t="s">
        <v>1216</v>
      </c>
      <c r="AK5" s="13"/>
      <c r="AL5" s="13"/>
      <c r="AM5" s="13"/>
      <c r="AU5" s="6" t="s">
        <v>1153</v>
      </c>
      <c r="AV5" s="6" t="s">
        <v>1218</v>
      </c>
      <c r="AX5" s="12"/>
      <c r="AY5" s="13"/>
      <c r="AZ5" s="13"/>
      <c r="BA5" s="13"/>
    </row>
    <row r="6" spans="1:53" collapsed="1" x14ac:dyDescent="0.3">
      <c r="A6" s="5"/>
      <c r="B6" s="5"/>
      <c r="C6" s="5"/>
      <c r="D6" s="5"/>
      <c r="E6" s="5"/>
      <c r="F6" s="5"/>
      <c r="G6" s="5"/>
    </row>
    <row r="7" spans="1:53" x14ac:dyDescent="0.3">
      <c r="A7" s="14" t="s">
        <v>1182</v>
      </c>
      <c r="B7" s="15" t="str">
        <f>"전체 M&amp;A 및 자산 매각 건수 중, M&amp;A 거래 비율은 "&amp; TEXT(B8,"0.0%") &amp;"를 차지"</f>
        <v>전체 M&amp;A 및 자산 매각 건수 중, M&amp;A 거래 비율은 72.2%를 차지</v>
      </c>
      <c r="C7" s="5"/>
      <c r="D7" s="5"/>
      <c r="E7" s="5"/>
      <c r="F7" s="5"/>
      <c r="G7" s="5"/>
      <c r="M7" s="14" t="s">
        <v>1182</v>
      </c>
      <c r="N7" s="15" t="str">
        <f>"[ "&amp; N8 &amp; " ] 부문의 M&amp;A 가치는 $" &amp; TEXT(P8,"#,##0") &amp; "B 로, 전체 시장 거래 가치의 " &amp; TEXT(N9,"0.0%") &amp; "를 차지"</f>
        <v>[ Agricultural Machinery ] 부문의 M&amp;A 가치는 $1,180,109B 로, 전체 시장 거래 가치의 19.2%를 차지</v>
      </c>
      <c r="AG7" s="14" t="s">
        <v>1182</v>
      </c>
      <c r="AH7" s="15" t="str">
        <f>"총 "&amp; "x" &amp; "건의 M&amp;A 중 한국에서 이루어진 거래는 " &amp; "y" &amp; "으로 " &amp; "z%" &amp; "를 점유"</f>
        <v>총 x건의 M&amp;A 중 한국에서 이루어진 거래는 y으로 z%를 점유</v>
      </c>
      <c r="AU7" s="14" t="s">
        <v>1182</v>
      </c>
      <c r="AV7" s="15" t="str">
        <f>"전체 M&amp;A 거래 중, 한국 회사의 직원 비율은 " &amp; "x%"</f>
        <v>전체 M&amp;A 거래 중, 한국 회사의 직원 비율은 x%</v>
      </c>
    </row>
    <row r="8" spans="1:53" x14ac:dyDescent="0.3">
      <c r="A8" s="14" t="s">
        <v>1220</v>
      </c>
      <c r="B8" s="32">
        <f>GETPIVOTDATA("Type",$A$13,"Type","M&amp;A")</f>
        <v>0.72166817769718949</v>
      </c>
      <c r="C8" s="5"/>
      <c r="D8" s="5"/>
      <c r="E8" s="5"/>
      <c r="F8" s="5"/>
      <c r="G8" s="5"/>
      <c r="M8" s="14" t="s">
        <v>1221</v>
      </c>
      <c r="N8" s="16" t="str">
        <f>Q22</f>
        <v>Agricultural Machinery</v>
      </c>
      <c r="O8" s="14" t="s">
        <v>1222</v>
      </c>
      <c r="P8" s="35">
        <f>R22</f>
        <v>1180109</v>
      </c>
      <c r="AG8" s="14" t="s">
        <v>1224</v>
      </c>
      <c r="AH8" s="16"/>
      <c r="AI8" s="14" t="s">
        <v>1225</v>
      </c>
      <c r="AJ8" s="16"/>
      <c r="AU8" s="14" t="s">
        <v>1227</v>
      </c>
      <c r="AV8" s="16"/>
      <c r="AW8" s="14" t="s">
        <v>1228</v>
      </c>
      <c r="AX8" s="16"/>
    </row>
    <row r="9" spans="1:53" x14ac:dyDescent="0.3">
      <c r="A9" s="5"/>
      <c r="B9" s="31"/>
      <c r="C9" s="5"/>
      <c r="D9" s="5"/>
      <c r="E9" s="5"/>
      <c r="F9" s="5"/>
      <c r="G9" s="5"/>
      <c r="M9" s="14" t="s">
        <v>1223</v>
      </c>
      <c r="N9" s="34">
        <f>O22</f>
        <v>0.19243814052133201</v>
      </c>
      <c r="AG9" s="14" t="s">
        <v>1226</v>
      </c>
      <c r="AH9" s="16"/>
      <c r="AU9" s="14" t="s">
        <v>1229</v>
      </c>
      <c r="AV9" s="16"/>
    </row>
    <row r="11" spans="1:53" ht="7.15" customHeight="1" thickBot="1" x14ac:dyDescent="0.35">
      <c r="M11" s="25" t="s">
        <v>1237</v>
      </c>
      <c r="N11" t="s">
        <v>1235</v>
      </c>
    </row>
    <row r="12" spans="1:53" ht="7.15" customHeight="1" x14ac:dyDescent="0.3">
      <c r="A12" s="24"/>
      <c r="B12" s="24"/>
      <c r="C12" s="24"/>
      <c r="D12" s="24"/>
      <c r="E12" s="24"/>
      <c r="F12" s="24"/>
      <c r="G12" s="24"/>
      <c r="M12" s="24"/>
      <c r="N12" s="24"/>
      <c r="O12" s="24"/>
      <c r="P12" s="24"/>
      <c r="Q12" s="24"/>
      <c r="R12" s="24"/>
      <c r="S12" s="24"/>
      <c r="AG12" s="24"/>
      <c r="AH12" s="24"/>
      <c r="AI12" s="24"/>
      <c r="AJ12" s="24"/>
      <c r="AK12" s="24"/>
      <c r="AL12" s="24"/>
      <c r="AM12" s="24"/>
      <c r="AU12" s="24"/>
      <c r="AV12" s="24"/>
      <c r="AW12" s="24"/>
      <c r="AX12" s="24"/>
      <c r="AY12" s="24"/>
      <c r="AZ12" s="24"/>
      <c r="BA12" s="24"/>
    </row>
    <row r="13" spans="1:53" x14ac:dyDescent="0.3">
      <c r="A13" s="25" t="s">
        <v>1237</v>
      </c>
      <c r="B13" t="s">
        <v>1250</v>
      </c>
      <c r="M13" s="25" t="s">
        <v>2</v>
      </c>
      <c r="N13" t="s">
        <v>1253</v>
      </c>
      <c r="O13" t="s">
        <v>1254</v>
      </c>
    </row>
    <row r="14" spans="1:53" x14ac:dyDescent="0.3">
      <c r="A14" t="s">
        <v>1167</v>
      </c>
      <c r="B14" s="30">
        <v>0.27833182230281051</v>
      </c>
      <c r="D14" t="s">
        <v>1251</v>
      </c>
      <c r="E14">
        <f>B15*100</f>
        <v>72.166817769718946</v>
      </c>
      <c r="M14" t="s">
        <v>407</v>
      </c>
      <c r="N14" s="1">
        <v>219362</v>
      </c>
      <c r="O14" s="30">
        <v>3.5770946057559455E-2</v>
      </c>
    </row>
    <row r="15" spans="1:53" x14ac:dyDescent="0.3">
      <c r="A15" t="s">
        <v>1235</v>
      </c>
      <c r="B15" s="30">
        <v>0.72166817769718949</v>
      </c>
      <c r="M15" t="s">
        <v>409</v>
      </c>
      <c r="N15" s="1">
        <v>324173</v>
      </c>
      <c r="O15" s="30">
        <v>5.2862277405919075E-2</v>
      </c>
      <c r="Q15" t="s">
        <v>1255</v>
      </c>
      <c r="R15" t="s">
        <v>1153</v>
      </c>
      <c r="S15" t="s">
        <v>1256</v>
      </c>
      <c r="T15" t="s">
        <v>1257</v>
      </c>
      <c r="V15" t="s">
        <v>1258</v>
      </c>
      <c r="W15" t="s">
        <v>1259</v>
      </c>
      <c r="X15" t="s">
        <v>1260</v>
      </c>
    </row>
    <row r="16" spans="1:53" x14ac:dyDescent="0.3">
      <c r="D16">
        <v>0</v>
      </c>
      <c r="E16" t="s">
        <v>1153</v>
      </c>
      <c r="F16" t="s">
        <v>1252</v>
      </c>
      <c r="M16" t="s">
        <v>419</v>
      </c>
      <c r="N16" s="1">
        <v>377107</v>
      </c>
      <c r="O16" s="30">
        <v>6.149412457457569E-2</v>
      </c>
      <c r="Q16" t="str">
        <f t="shared" ref="Q15:R22" si="0">M16</f>
        <v>Manufacturing</v>
      </c>
      <c r="R16" s="1">
        <f>N16</f>
        <v>377107</v>
      </c>
      <c r="S16">
        <f>MAX($R$16:$R$22)*5%</f>
        <v>59005.450000000004</v>
      </c>
      <c r="T16">
        <f>MAX($R$16:$R$22)*1.4-R16</f>
        <v>1275045.5999999999</v>
      </c>
      <c r="W16" s="33">
        <f>R16</f>
        <v>377107</v>
      </c>
    </row>
    <row r="17" spans="4:23" x14ac:dyDescent="0.3">
      <c r="D17">
        <v>10</v>
      </c>
      <c r="E17">
        <f>IF($E$14&gt;D17,10,MAX(0,$E$14-D16))</f>
        <v>10</v>
      </c>
      <c r="F17">
        <v>10</v>
      </c>
      <c r="M17" t="s">
        <v>401</v>
      </c>
      <c r="N17" s="1">
        <v>387773</v>
      </c>
      <c r="O17" s="30">
        <v>6.3233409002370525E-2</v>
      </c>
      <c r="Q17" t="str">
        <f t="shared" si="0"/>
        <v>Technology</v>
      </c>
      <c r="R17">
        <f t="shared" si="0"/>
        <v>387773</v>
      </c>
      <c r="S17">
        <f t="shared" ref="S17:S22" si="1">MAX($R$16:$R$22)*5%</f>
        <v>59005.450000000004</v>
      </c>
      <c r="T17">
        <f>MAX($R$16:$R$22)*1.4-R17</f>
        <v>1264379.5999999999</v>
      </c>
      <c r="W17" s="33">
        <f t="shared" ref="W17:W22" si="2">R17</f>
        <v>387773</v>
      </c>
    </row>
    <row r="18" spans="4:23" x14ac:dyDescent="0.3">
      <c r="D18">
        <v>20</v>
      </c>
      <c r="E18">
        <f>IF($E$14&gt;D18,10,MAX(0,$E$14-D17))</f>
        <v>10</v>
      </c>
      <c r="F18">
        <v>10</v>
      </c>
      <c r="M18" t="s">
        <v>404</v>
      </c>
      <c r="N18" s="1">
        <v>388925</v>
      </c>
      <c r="O18" s="30">
        <v>6.3421263461476057E-2</v>
      </c>
      <c r="Q18" t="str">
        <f t="shared" si="0"/>
        <v>Finance</v>
      </c>
      <c r="R18">
        <f t="shared" si="0"/>
        <v>388925</v>
      </c>
      <c r="S18">
        <f t="shared" si="1"/>
        <v>59005.450000000004</v>
      </c>
      <c r="T18">
        <f t="shared" ref="T18:T22" si="3">MAX($R$16:$R$22)*1.4-R18</f>
        <v>1263227.5999999999</v>
      </c>
      <c r="W18" s="33">
        <f t="shared" si="2"/>
        <v>388925</v>
      </c>
    </row>
    <row r="19" spans="4:23" x14ac:dyDescent="0.3">
      <c r="D19">
        <v>30</v>
      </c>
      <c r="E19">
        <f t="shared" ref="E18:E26" si="4">IF($E$14&gt;D19,10,MAX(0,$E$14-D18))</f>
        <v>10</v>
      </c>
      <c r="F19">
        <v>10</v>
      </c>
      <c r="M19" t="s">
        <v>7</v>
      </c>
      <c r="N19" s="1">
        <v>959528</v>
      </c>
      <c r="O19" s="30">
        <v>0.15646841444150722</v>
      </c>
      <c r="Q19" t="str">
        <f t="shared" si="0"/>
        <v>Mining Equipment</v>
      </c>
      <c r="R19">
        <f t="shared" si="0"/>
        <v>959528</v>
      </c>
      <c r="S19">
        <f t="shared" si="1"/>
        <v>59005.450000000004</v>
      </c>
      <c r="T19">
        <f t="shared" si="3"/>
        <v>692624.59999999986</v>
      </c>
      <c r="W19" s="33">
        <f t="shared" si="2"/>
        <v>959528</v>
      </c>
    </row>
    <row r="20" spans="4:23" x14ac:dyDescent="0.3">
      <c r="D20">
        <v>40</v>
      </c>
      <c r="E20">
        <f t="shared" si="4"/>
        <v>10</v>
      </c>
      <c r="F20">
        <v>10</v>
      </c>
      <c r="M20" t="s">
        <v>11</v>
      </c>
      <c r="N20" s="1">
        <v>1145621</v>
      </c>
      <c r="O20" s="30">
        <v>0.18681424765186003</v>
      </c>
      <c r="Q20" t="str">
        <f t="shared" si="0"/>
        <v>Industrial Machinery</v>
      </c>
      <c r="R20">
        <f t="shared" si="0"/>
        <v>1145621</v>
      </c>
      <c r="S20">
        <f t="shared" si="1"/>
        <v>59005.450000000004</v>
      </c>
      <c r="T20">
        <f t="shared" si="3"/>
        <v>506531.59999999986</v>
      </c>
      <c r="W20" s="33">
        <f t="shared" si="2"/>
        <v>1145621</v>
      </c>
    </row>
    <row r="21" spans="4:23" x14ac:dyDescent="0.3">
      <c r="D21">
        <v>50</v>
      </c>
      <c r="E21">
        <f t="shared" si="4"/>
        <v>10</v>
      </c>
      <c r="F21">
        <v>10</v>
      </c>
      <c r="M21" t="s">
        <v>20</v>
      </c>
      <c r="N21" s="1">
        <v>1149809</v>
      </c>
      <c r="O21" s="30">
        <v>0.18749717688339995</v>
      </c>
      <c r="Q21" t="str">
        <f t="shared" si="0"/>
        <v>Construction Machinery</v>
      </c>
      <c r="R21">
        <f t="shared" si="0"/>
        <v>1149809</v>
      </c>
      <c r="S21">
        <f t="shared" si="1"/>
        <v>59005.450000000004</v>
      </c>
      <c r="T21">
        <f t="shared" si="3"/>
        <v>502343.59999999986</v>
      </c>
      <c r="W21" s="33">
        <f t="shared" si="2"/>
        <v>1149809</v>
      </c>
    </row>
    <row r="22" spans="4:23" x14ac:dyDescent="0.3">
      <c r="D22">
        <v>60</v>
      </c>
      <c r="E22">
        <f t="shared" si="4"/>
        <v>10</v>
      </c>
      <c r="F22">
        <v>10</v>
      </c>
      <c r="M22" t="s">
        <v>13</v>
      </c>
      <c r="N22" s="1">
        <v>1180109</v>
      </c>
      <c r="O22" s="30">
        <v>0.19243814052133201</v>
      </c>
      <c r="Q22" t="str">
        <f t="shared" si="0"/>
        <v>Agricultural Machinery</v>
      </c>
      <c r="R22">
        <f t="shared" si="0"/>
        <v>1180109</v>
      </c>
      <c r="S22">
        <f t="shared" si="1"/>
        <v>59005.450000000004</v>
      </c>
      <c r="T22">
        <f t="shared" si="3"/>
        <v>472043.59999999986</v>
      </c>
      <c r="W22" s="33">
        <f t="shared" si="2"/>
        <v>1180109</v>
      </c>
    </row>
    <row r="23" spans="4:23" x14ac:dyDescent="0.3">
      <c r="D23">
        <v>70</v>
      </c>
      <c r="E23">
        <f t="shared" si="4"/>
        <v>10</v>
      </c>
      <c r="F23">
        <v>10</v>
      </c>
    </row>
    <row r="24" spans="4:23" x14ac:dyDescent="0.3">
      <c r="D24">
        <v>80</v>
      </c>
      <c r="E24">
        <f>IF($E$14&gt;D24,10,MAX(0,$E$14-D23))</f>
        <v>2.1668177697189464</v>
      </c>
      <c r="F24">
        <v>10</v>
      </c>
    </row>
    <row r="25" spans="4:23" x14ac:dyDescent="0.3">
      <c r="D25">
        <v>90</v>
      </c>
      <c r="E25">
        <f t="shared" si="4"/>
        <v>0</v>
      </c>
      <c r="F25">
        <v>10</v>
      </c>
    </row>
    <row r="26" spans="4:23" x14ac:dyDescent="0.3">
      <c r="D26">
        <v>100</v>
      </c>
      <c r="E26">
        <f t="shared" si="4"/>
        <v>0</v>
      </c>
      <c r="F26">
        <v>10</v>
      </c>
    </row>
  </sheetData>
  <phoneticPr fontId="18" type="noConversion"/>
  <pageMargins left="0.7" right="0.7" top="0.75" bottom="0.75" header="0.3" footer="0.3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/>
  <dimension ref="A1:K1104"/>
  <sheetViews>
    <sheetView zoomScaleNormal="100" workbookViewId="0">
      <selection activeCell="D21" sqref="A1:K1104"/>
    </sheetView>
  </sheetViews>
  <sheetFormatPr defaultRowHeight="16.5" x14ac:dyDescent="0.3"/>
  <cols>
    <col min="1" max="1" width="13.25" customWidth="1"/>
    <col min="2" max="3" width="9.625" customWidth="1"/>
    <col min="4" max="4" width="14.75" customWidth="1"/>
    <col min="5" max="5" width="22.875" customWidth="1"/>
    <col min="6" max="6" width="17.75" customWidth="1"/>
    <col min="7" max="7" width="17.75" style="1" customWidth="1"/>
    <col min="8" max="9" width="17.75" customWidth="1"/>
    <col min="10" max="11" width="12.75" customWidth="1"/>
    <col min="13" max="13" width="21.375" bestFit="1" customWidth="1"/>
    <col min="14" max="14" width="10" bestFit="1" customWidth="1"/>
    <col min="15" max="16" width="11.25" bestFit="1" customWidth="1"/>
    <col min="17" max="17" width="6.75" bestFit="1" customWidth="1"/>
    <col min="18" max="18" width="22.5" bestFit="1" customWidth="1"/>
    <col min="19" max="19" width="26" bestFit="1" customWidth="1"/>
    <col min="20" max="20" width="27.125" bestFit="1" customWidth="1"/>
  </cols>
  <sheetData>
    <row r="1" spans="1:11" x14ac:dyDescent="0.3">
      <c r="A1" t="s">
        <v>1148</v>
      </c>
      <c r="B1" t="s">
        <v>1147</v>
      </c>
      <c r="C1" t="s">
        <v>1121</v>
      </c>
      <c r="D1" t="s">
        <v>0</v>
      </c>
      <c r="E1" t="s">
        <v>1</v>
      </c>
      <c r="F1" t="s">
        <v>2</v>
      </c>
      <c r="G1" s="1" t="s">
        <v>3</v>
      </c>
      <c r="H1" t="s">
        <v>4</v>
      </c>
      <c r="I1" t="s">
        <v>1123</v>
      </c>
      <c r="J1" t="s">
        <v>1131</v>
      </c>
      <c r="K1" t="s">
        <v>1142</v>
      </c>
    </row>
    <row r="2" spans="1:11" x14ac:dyDescent="0.3">
      <c r="A2" s="2">
        <v>43102</v>
      </c>
      <c r="B2">
        <v>2018</v>
      </c>
      <c r="C2" t="s">
        <v>1149</v>
      </c>
      <c r="D2" t="s">
        <v>5</v>
      </c>
      <c r="E2" t="s">
        <v>582</v>
      </c>
      <c r="F2" t="s">
        <v>11</v>
      </c>
      <c r="G2" s="1">
        <v>6931</v>
      </c>
      <c r="H2" s="1">
        <v>3396</v>
      </c>
      <c r="I2" t="s">
        <v>1122</v>
      </c>
      <c r="J2" t="s">
        <v>1130</v>
      </c>
      <c r="K2" t="s">
        <v>1144</v>
      </c>
    </row>
    <row r="3" spans="1:11" x14ac:dyDescent="0.3">
      <c r="A3" s="2">
        <v>43102</v>
      </c>
      <c r="B3">
        <v>2018</v>
      </c>
      <c r="C3" t="s">
        <v>1149</v>
      </c>
      <c r="D3" t="s">
        <v>21</v>
      </c>
      <c r="E3" t="s">
        <v>755</v>
      </c>
      <c r="F3" t="s">
        <v>7</v>
      </c>
      <c r="G3" s="1">
        <v>9797</v>
      </c>
      <c r="H3" s="1">
        <v>1450</v>
      </c>
      <c r="I3" t="s">
        <v>1167</v>
      </c>
      <c r="J3" t="s">
        <v>1126</v>
      </c>
      <c r="K3" t="s">
        <v>1145</v>
      </c>
    </row>
    <row r="4" spans="1:11" x14ac:dyDescent="0.3">
      <c r="A4" s="2">
        <v>43103</v>
      </c>
      <c r="B4">
        <v>2018</v>
      </c>
      <c r="C4" t="s">
        <v>1149</v>
      </c>
      <c r="D4" t="s">
        <v>1158</v>
      </c>
      <c r="E4" t="s">
        <v>1067</v>
      </c>
      <c r="F4" t="s">
        <v>401</v>
      </c>
      <c r="G4" s="1">
        <v>10067</v>
      </c>
      <c r="H4" s="1">
        <v>4530</v>
      </c>
      <c r="I4" t="s">
        <v>1167</v>
      </c>
      <c r="J4" t="s">
        <v>1133</v>
      </c>
      <c r="K4" t="s">
        <v>1143</v>
      </c>
    </row>
    <row r="5" spans="1:11" x14ac:dyDescent="0.3">
      <c r="A5" s="2">
        <v>43103</v>
      </c>
      <c r="B5">
        <v>2018</v>
      </c>
      <c r="C5" t="s">
        <v>1149</v>
      </c>
      <c r="D5" t="s">
        <v>21</v>
      </c>
      <c r="E5" t="s">
        <v>748</v>
      </c>
      <c r="F5" t="s">
        <v>13</v>
      </c>
      <c r="G5" s="1">
        <v>4741</v>
      </c>
      <c r="H5" s="1">
        <v>2020</v>
      </c>
      <c r="I5" t="s">
        <v>1122</v>
      </c>
      <c r="J5" t="s">
        <v>1134</v>
      </c>
      <c r="K5" t="s">
        <v>1145</v>
      </c>
    </row>
    <row r="6" spans="1:11" x14ac:dyDescent="0.3">
      <c r="A6" s="2">
        <v>43104</v>
      </c>
      <c r="B6">
        <v>2018</v>
      </c>
      <c r="C6" t="s">
        <v>1149</v>
      </c>
      <c r="D6" t="s">
        <v>21</v>
      </c>
      <c r="E6" t="s">
        <v>198</v>
      </c>
      <c r="F6" t="s">
        <v>20</v>
      </c>
      <c r="G6" s="1">
        <v>9090</v>
      </c>
      <c r="H6">
        <v>4427</v>
      </c>
      <c r="I6" t="s">
        <v>1167</v>
      </c>
      <c r="J6" t="s">
        <v>1125</v>
      </c>
      <c r="K6" t="s">
        <v>1144</v>
      </c>
    </row>
    <row r="7" spans="1:11" x14ac:dyDescent="0.3">
      <c r="A7" s="2">
        <v>43105</v>
      </c>
      <c r="B7">
        <v>2018</v>
      </c>
      <c r="C7" t="s">
        <v>1149</v>
      </c>
      <c r="D7" t="s">
        <v>21</v>
      </c>
      <c r="E7" t="s">
        <v>258</v>
      </c>
      <c r="F7" t="s">
        <v>13</v>
      </c>
      <c r="G7" s="1">
        <v>9767</v>
      </c>
      <c r="H7">
        <v>4239</v>
      </c>
      <c r="I7" t="s">
        <v>1167</v>
      </c>
      <c r="J7" t="s">
        <v>1136</v>
      </c>
      <c r="K7" t="s">
        <v>1146</v>
      </c>
    </row>
    <row r="8" spans="1:11" x14ac:dyDescent="0.3">
      <c r="A8" s="2">
        <v>43107</v>
      </c>
      <c r="B8">
        <v>2018</v>
      </c>
      <c r="C8" t="s">
        <v>1149</v>
      </c>
      <c r="D8" t="s">
        <v>1158</v>
      </c>
      <c r="E8" t="s">
        <v>351</v>
      </c>
      <c r="F8" t="s">
        <v>20</v>
      </c>
      <c r="G8" s="1">
        <v>8748</v>
      </c>
      <c r="H8">
        <v>1645</v>
      </c>
      <c r="I8" t="s">
        <v>1167</v>
      </c>
      <c r="J8" t="s">
        <v>1129</v>
      </c>
      <c r="K8" t="s">
        <v>1143</v>
      </c>
    </row>
    <row r="9" spans="1:11" x14ac:dyDescent="0.3">
      <c r="A9" s="2">
        <v>43109</v>
      </c>
      <c r="B9">
        <v>2018</v>
      </c>
      <c r="C9" t="s">
        <v>1149</v>
      </c>
      <c r="D9" t="s">
        <v>21</v>
      </c>
      <c r="E9" t="s">
        <v>429</v>
      </c>
      <c r="F9" t="s">
        <v>401</v>
      </c>
      <c r="G9" s="1">
        <v>658</v>
      </c>
      <c r="H9">
        <v>48</v>
      </c>
      <c r="I9" t="s">
        <v>1122</v>
      </c>
      <c r="J9" t="s">
        <v>1132</v>
      </c>
      <c r="K9" t="s">
        <v>1144</v>
      </c>
    </row>
    <row r="10" spans="1:11" x14ac:dyDescent="0.3">
      <c r="A10" s="2">
        <v>43110</v>
      </c>
      <c r="B10">
        <v>2018</v>
      </c>
      <c r="C10" t="s">
        <v>1149</v>
      </c>
      <c r="D10" t="s">
        <v>27</v>
      </c>
      <c r="E10" t="s">
        <v>436</v>
      </c>
      <c r="F10" t="s">
        <v>401</v>
      </c>
      <c r="G10" s="1">
        <v>11518</v>
      </c>
      <c r="H10">
        <v>1981</v>
      </c>
      <c r="I10" t="s">
        <v>1122</v>
      </c>
      <c r="J10" t="s">
        <v>1137</v>
      </c>
      <c r="K10" t="s">
        <v>1145</v>
      </c>
    </row>
    <row r="11" spans="1:11" x14ac:dyDescent="0.3">
      <c r="A11" s="2">
        <v>43112</v>
      </c>
      <c r="B11">
        <v>2018</v>
      </c>
      <c r="C11" t="s">
        <v>1149</v>
      </c>
      <c r="D11" t="s">
        <v>27</v>
      </c>
      <c r="E11" t="s">
        <v>197</v>
      </c>
      <c r="F11" t="s">
        <v>7</v>
      </c>
      <c r="G11" s="1">
        <v>1884</v>
      </c>
      <c r="H11">
        <v>528</v>
      </c>
      <c r="I11" t="s">
        <v>1122</v>
      </c>
      <c r="J11" t="s">
        <v>1126</v>
      </c>
      <c r="K11" t="s">
        <v>1145</v>
      </c>
    </row>
    <row r="12" spans="1:11" x14ac:dyDescent="0.3">
      <c r="A12" s="2">
        <v>43113</v>
      </c>
      <c r="B12">
        <v>2018</v>
      </c>
      <c r="C12" t="s">
        <v>1149</v>
      </c>
      <c r="D12" t="s">
        <v>21</v>
      </c>
      <c r="E12" t="s">
        <v>453</v>
      </c>
      <c r="F12" t="s">
        <v>401</v>
      </c>
      <c r="G12" s="1">
        <v>8618</v>
      </c>
      <c r="H12">
        <v>3809</v>
      </c>
      <c r="I12" t="s">
        <v>1122</v>
      </c>
      <c r="J12" t="s">
        <v>1137</v>
      </c>
      <c r="K12" t="s">
        <v>1145</v>
      </c>
    </row>
    <row r="13" spans="1:11" x14ac:dyDescent="0.3">
      <c r="A13" s="2">
        <v>43116</v>
      </c>
      <c r="B13">
        <v>2018</v>
      </c>
      <c r="C13" t="s">
        <v>1149</v>
      </c>
      <c r="D13" t="s">
        <v>1158</v>
      </c>
      <c r="E13" t="s">
        <v>157</v>
      </c>
      <c r="F13" t="s">
        <v>7</v>
      </c>
      <c r="G13" s="1">
        <v>3001</v>
      </c>
      <c r="H13">
        <v>795</v>
      </c>
      <c r="I13" t="s">
        <v>1122</v>
      </c>
      <c r="J13" t="s">
        <v>1136</v>
      </c>
      <c r="K13" t="s">
        <v>1144</v>
      </c>
    </row>
    <row r="14" spans="1:11" x14ac:dyDescent="0.3">
      <c r="A14" s="2">
        <v>43118</v>
      </c>
      <c r="B14">
        <v>2018</v>
      </c>
      <c r="C14" t="s">
        <v>1149</v>
      </c>
      <c r="D14" t="s">
        <v>1158</v>
      </c>
      <c r="E14" t="s">
        <v>342</v>
      </c>
      <c r="F14" t="s">
        <v>11</v>
      </c>
      <c r="G14" s="1">
        <v>9084</v>
      </c>
      <c r="H14">
        <v>4487</v>
      </c>
      <c r="I14" t="s">
        <v>1167</v>
      </c>
      <c r="J14" t="s">
        <v>1132</v>
      </c>
      <c r="K14" t="s">
        <v>1146</v>
      </c>
    </row>
    <row r="15" spans="1:11" x14ac:dyDescent="0.3">
      <c r="A15" s="2">
        <v>43119</v>
      </c>
      <c r="B15">
        <v>2018</v>
      </c>
      <c r="C15" t="s">
        <v>1149</v>
      </c>
      <c r="D15" t="s">
        <v>21</v>
      </c>
      <c r="E15" t="s">
        <v>213</v>
      </c>
      <c r="F15" t="s">
        <v>13</v>
      </c>
      <c r="G15" s="1">
        <v>7671</v>
      </c>
      <c r="H15">
        <v>752</v>
      </c>
      <c r="I15" t="s">
        <v>1122</v>
      </c>
      <c r="J15" t="s">
        <v>1134</v>
      </c>
      <c r="K15" t="s">
        <v>1145</v>
      </c>
    </row>
    <row r="16" spans="1:11" x14ac:dyDescent="0.3">
      <c r="A16" s="2">
        <v>43121</v>
      </c>
      <c r="B16">
        <v>2018</v>
      </c>
      <c r="C16" t="s">
        <v>1149</v>
      </c>
      <c r="D16" t="s">
        <v>21</v>
      </c>
      <c r="E16" t="s">
        <v>1081</v>
      </c>
      <c r="F16" t="s">
        <v>401</v>
      </c>
      <c r="G16" s="1">
        <v>14489</v>
      </c>
      <c r="H16" s="1">
        <v>1898</v>
      </c>
      <c r="I16" t="s">
        <v>1122</v>
      </c>
      <c r="J16" t="s">
        <v>1136</v>
      </c>
      <c r="K16" t="s">
        <v>1145</v>
      </c>
    </row>
    <row r="17" spans="1:11" x14ac:dyDescent="0.3">
      <c r="A17" s="2">
        <v>43122</v>
      </c>
      <c r="B17">
        <v>2018</v>
      </c>
      <c r="C17" t="s">
        <v>1149</v>
      </c>
      <c r="D17" t="s">
        <v>27</v>
      </c>
      <c r="E17" t="s">
        <v>652</v>
      </c>
      <c r="F17" t="s">
        <v>20</v>
      </c>
      <c r="G17" s="1">
        <v>11138</v>
      </c>
      <c r="H17" s="1">
        <v>2517</v>
      </c>
      <c r="I17" t="s">
        <v>1167</v>
      </c>
      <c r="J17" t="s">
        <v>1132</v>
      </c>
      <c r="K17" t="s">
        <v>1146</v>
      </c>
    </row>
    <row r="18" spans="1:11" x14ac:dyDescent="0.3">
      <c r="A18" s="2">
        <v>43123</v>
      </c>
      <c r="B18">
        <v>2018</v>
      </c>
      <c r="C18" t="s">
        <v>1149</v>
      </c>
      <c r="D18" t="s">
        <v>27</v>
      </c>
      <c r="E18" t="s">
        <v>1031</v>
      </c>
      <c r="F18" t="s">
        <v>419</v>
      </c>
      <c r="G18" s="1">
        <v>1434</v>
      </c>
      <c r="H18" s="1">
        <v>476</v>
      </c>
      <c r="I18" t="s">
        <v>1122</v>
      </c>
      <c r="J18" t="s">
        <v>1137</v>
      </c>
      <c r="K18" t="s">
        <v>1144</v>
      </c>
    </row>
    <row r="19" spans="1:11" x14ac:dyDescent="0.3">
      <c r="A19" s="2">
        <v>43126</v>
      </c>
      <c r="B19">
        <v>2018</v>
      </c>
      <c r="C19" t="s">
        <v>1149</v>
      </c>
      <c r="D19" t="s">
        <v>5</v>
      </c>
      <c r="E19" t="s">
        <v>546</v>
      </c>
      <c r="F19" t="s">
        <v>409</v>
      </c>
      <c r="G19" s="1">
        <v>1369</v>
      </c>
      <c r="H19">
        <v>615</v>
      </c>
      <c r="I19" t="s">
        <v>1122</v>
      </c>
      <c r="J19" t="s">
        <v>1136</v>
      </c>
      <c r="K19" t="s">
        <v>1146</v>
      </c>
    </row>
    <row r="20" spans="1:11" x14ac:dyDescent="0.3">
      <c r="A20" s="2">
        <v>43126</v>
      </c>
      <c r="B20">
        <v>2018</v>
      </c>
      <c r="C20" t="s">
        <v>1149</v>
      </c>
      <c r="D20" t="s">
        <v>1158</v>
      </c>
      <c r="E20" t="s">
        <v>270</v>
      </c>
      <c r="F20" t="s">
        <v>20</v>
      </c>
      <c r="G20" s="1">
        <v>14217</v>
      </c>
      <c r="H20">
        <v>4322</v>
      </c>
      <c r="I20" t="s">
        <v>1122</v>
      </c>
      <c r="J20" t="s">
        <v>1137</v>
      </c>
      <c r="K20" t="s">
        <v>1145</v>
      </c>
    </row>
    <row r="21" spans="1:11" x14ac:dyDescent="0.3">
      <c r="A21" s="2">
        <v>43126</v>
      </c>
      <c r="B21">
        <v>2018</v>
      </c>
      <c r="C21" t="s">
        <v>1149</v>
      </c>
      <c r="D21" t="s">
        <v>27</v>
      </c>
      <c r="E21" t="s">
        <v>264</v>
      </c>
      <c r="F21" t="s">
        <v>11</v>
      </c>
      <c r="G21" s="1">
        <v>14207</v>
      </c>
      <c r="H21">
        <v>739</v>
      </c>
      <c r="I21" t="s">
        <v>1167</v>
      </c>
      <c r="J21" t="s">
        <v>1124</v>
      </c>
      <c r="K21" t="s">
        <v>1144</v>
      </c>
    </row>
    <row r="22" spans="1:11" x14ac:dyDescent="0.3">
      <c r="A22" s="2">
        <v>43135</v>
      </c>
      <c r="B22">
        <v>2018</v>
      </c>
      <c r="C22" t="s">
        <v>1149</v>
      </c>
      <c r="D22" t="s">
        <v>1158</v>
      </c>
      <c r="E22" t="s">
        <v>959</v>
      </c>
      <c r="F22" t="s">
        <v>404</v>
      </c>
      <c r="G22" s="1">
        <v>11846</v>
      </c>
      <c r="H22" s="1">
        <v>1635</v>
      </c>
      <c r="I22" t="s">
        <v>1122</v>
      </c>
      <c r="J22" t="s">
        <v>1129</v>
      </c>
      <c r="K22" t="s">
        <v>1144</v>
      </c>
    </row>
    <row r="23" spans="1:11" x14ac:dyDescent="0.3">
      <c r="A23" s="2">
        <v>43138</v>
      </c>
      <c r="B23">
        <v>2018</v>
      </c>
      <c r="C23" t="s">
        <v>1149</v>
      </c>
      <c r="D23" t="s">
        <v>1158</v>
      </c>
      <c r="E23" t="s">
        <v>716</v>
      </c>
      <c r="F23" t="s">
        <v>11</v>
      </c>
      <c r="G23" s="1">
        <v>10993</v>
      </c>
      <c r="H23" s="1">
        <v>4562</v>
      </c>
      <c r="I23" t="s">
        <v>1167</v>
      </c>
      <c r="J23" t="s">
        <v>1137</v>
      </c>
      <c r="K23" t="s">
        <v>1143</v>
      </c>
    </row>
    <row r="24" spans="1:11" x14ac:dyDescent="0.3">
      <c r="A24" s="2">
        <v>43139</v>
      </c>
      <c r="B24">
        <v>2018</v>
      </c>
      <c r="C24" t="s">
        <v>1149</v>
      </c>
      <c r="D24" t="s">
        <v>21</v>
      </c>
      <c r="E24" t="s">
        <v>482</v>
      </c>
      <c r="F24" t="s">
        <v>404</v>
      </c>
      <c r="G24" s="1">
        <v>4316</v>
      </c>
      <c r="H24">
        <v>1908</v>
      </c>
      <c r="I24" t="s">
        <v>1122</v>
      </c>
      <c r="J24" t="s">
        <v>1136</v>
      </c>
      <c r="K24" t="s">
        <v>1144</v>
      </c>
    </row>
    <row r="25" spans="1:11" x14ac:dyDescent="0.3">
      <c r="A25" s="2">
        <v>43139</v>
      </c>
      <c r="B25">
        <v>2018</v>
      </c>
      <c r="C25" t="s">
        <v>1149</v>
      </c>
      <c r="D25" t="s">
        <v>1158</v>
      </c>
      <c r="E25" t="s">
        <v>500</v>
      </c>
      <c r="F25" t="s">
        <v>419</v>
      </c>
      <c r="G25" s="1">
        <v>14344</v>
      </c>
      <c r="H25">
        <v>6699</v>
      </c>
      <c r="I25" t="s">
        <v>1122</v>
      </c>
      <c r="J25" t="s">
        <v>1134</v>
      </c>
      <c r="K25" t="s">
        <v>1144</v>
      </c>
    </row>
    <row r="26" spans="1:11" x14ac:dyDescent="0.3">
      <c r="A26" s="2">
        <v>43140</v>
      </c>
      <c r="B26">
        <v>2018</v>
      </c>
      <c r="C26" t="s">
        <v>1149</v>
      </c>
      <c r="D26" t="s">
        <v>5</v>
      </c>
      <c r="E26" t="s">
        <v>188</v>
      </c>
      <c r="F26" t="s">
        <v>20</v>
      </c>
      <c r="G26" s="1">
        <v>1573</v>
      </c>
      <c r="H26">
        <v>758</v>
      </c>
      <c r="I26" t="s">
        <v>1167</v>
      </c>
      <c r="J26" t="s">
        <v>1138</v>
      </c>
      <c r="K26" t="s">
        <v>1145</v>
      </c>
    </row>
    <row r="27" spans="1:11" x14ac:dyDescent="0.3">
      <c r="A27" s="2">
        <v>43140</v>
      </c>
      <c r="B27">
        <v>2018</v>
      </c>
      <c r="C27" t="s">
        <v>1149</v>
      </c>
      <c r="D27" t="s">
        <v>5</v>
      </c>
      <c r="E27" t="s">
        <v>376</v>
      </c>
      <c r="F27" t="s">
        <v>20</v>
      </c>
      <c r="G27" s="1">
        <v>6601</v>
      </c>
      <c r="H27">
        <v>904</v>
      </c>
      <c r="I27" t="s">
        <v>1122</v>
      </c>
      <c r="J27" t="s">
        <v>1135</v>
      </c>
      <c r="K27" t="s">
        <v>1145</v>
      </c>
    </row>
    <row r="28" spans="1:11" x14ac:dyDescent="0.3">
      <c r="A28" s="2">
        <v>43144</v>
      </c>
      <c r="B28">
        <v>2018</v>
      </c>
      <c r="C28" t="s">
        <v>1149</v>
      </c>
      <c r="D28" t="s">
        <v>5</v>
      </c>
      <c r="E28" t="s">
        <v>430</v>
      </c>
      <c r="F28" t="s">
        <v>409</v>
      </c>
      <c r="G28" s="1">
        <v>2014</v>
      </c>
      <c r="H28">
        <v>493</v>
      </c>
      <c r="I28" t="s">
        <v>1122</v>
      </c>
      <c r="J28" t="s">
        <v>1137</v>
      </c>
      <c r="K28" t="s">
        <v>1146</v>
      </c>
    </row>
    <row r="29" spans="1:11" x14ac:dyDescent="0.3">
      <c r="A29" s="2">
        <v>43145</v>
      </c>
      <c r="B29">
        <v>2018</v>
      </c>
      <c r="C29" t="s">
        <v>1149</v>
      </c>
      <c r="D29" t="s">
        <v>27</v>
      </c>
      <c r="E29" t="s">
        <v>119</v>
      </c>
      <c r="F29" t="s">
        <v>7</v>
      </c>
      <c r="G29" s="1">
        <v>10197</v>
      </c>
      <c r="H29">
        <v>4222</v>
      </c>
      <c r="I29" t="s">
        <v>1122</v>
      </c>
      <c r="J29" t="s">
        <v>1138</v>
      </c>
      <c r="K29" t="s">
        <v>1143</v>
      </c>
    </row>
    <row r="30" spans="1:11" x14ac:dyDescent="0.3">
      <c r="A30" s="2">
        <v>43147</v>
      </c>
      <c r="B30">
        <v>2018</v>
      </c>
      <c r="C30" t="s">
        <v>1149</v>
      </c>
      <c r="D30" t="s">
        <v>1158</v>
      </c>
      <c r="E30" t="s">
        <v>162</v>
      </c>
      <c r="F30" t="s">
        <v>20</v>
      </c>
      <c r="G30" s="1">
        <v>2243</v>
      </c>
      <c r="H30">
        <v>509</v>
      </c>
      <c r="I30" t="s">
        <v>1122</v>
      </c>
      <c r="J30" t="s">
        <v>1132</v>
      </c>
      <c r="K30" t="s">
        <v>1143</v>
      </c>
    </row>
    <row r="31" spans="1:11" x14ac:dyDescent="0.3">
      <c r="A31" s="2">
        <v>43148</v>
      </c>
      <c r="B31">
        <v>2018</v>
      </c>
      <c r="C31" t="s">
        <v>1149</v>
      </c>
      <c r="D31" t="s">
        <v>21</v>
      </c>
      <c r="E31" t="s">
        <v>22</v>
      </c>
      <c r="F31" t="s">
        <v>13</v>
      </c>
      <c r="G31" s="1">
        <v>7050</v>
      </c>
      <c r="H31">
        <v>2693</v>
      </c>
      <c r="I31" t="s">
        <v>1122</v>
      </c>
      <c r="J31" t="s">
        <v>1134</v>
      </c>
      <c r="K31" t="s">
        <v>1144</v>
      </c>
    </row>
    <row r="32" spans="1:11" x14ac:dyDescent="0.3">
      <c r="A32" s="2">
        <v>43150</v>
      </c>
      <c r="B32">
        <v>2018</v>
      </c>
      <c r="C32" t="s">
        <v>1149</v>
      </c>
      <c r="D32" t="s">
        <v>21</v>
      </c>
      <c r="E32" t="s">
        <v>694</v>
      </c>
      <c r="F32" t="s">
        <v>13</v>
      </c>
      <c r="G32" s="1">
        <v>5971</v>
      </c>
      <c r="H32" s="1">
        <v>633</v>
      </c>
      <c r="I32" t="s">
        <v>1122</v>
      </c>
      <c r="J32" t="s">
        <v>1126</v>
      </c>
      <c r="K32" t="s">
        <v>1144</v>
      </c>
    </row>
    <row r="33" spans="1:11" x14ac:dyDescent="0.3">
      <c r="A33" s="2">
        <v>43152</v>
      </c>
      <c r="B33">
        <v>2018</v>
      </c>
      <c r="C33" t="s">
        <v>1149</v>
      </c>
      <c r="D33" t="s">
        <v>21</v>
      </c>
      <c r="E33" t="s">
        <v>564</v>
      </c>
      <c r="F33" t="s">
        <v>13</v>
      </c>
      <c r="G33" s="1">
        <v>12531</v>
      </c>
      <c r="H33" s="1">
        <v>3246</v>
      </c>
      <c r="I33" t="s">
        <v>1122</v>
      </c>
      <c r="J33" t="s">
        <v>1127</v>
      </c>
      <c r="K33" t="s">
        <v>1143</v>
      </c>
    </row>
    <row r="34" spans="1:11" x14ac:dyDescent="0.3">
      <c r="A34" s="2">
        <v>43152</v>
      </c>
      <c r="B34">
        <v>2018</v>
      </c>
      <c r="C34" t="s">
        <v>1149</v>
      </c>
      <c r="D34" t="s">
        <v>5</v>
      </c>
      <c r="E34" t="s">
        <v>591</v>
      </c>
      <c r="F34" t="s">
        <v>13</v>
      </c>
      <c r="G34" s="1">
        <v>12825</v>
      </c>
      <c r="H34" s="1">
        <v>4066</v>
      </c>
      <c r="I34" t="s">
        <v>1167</v>
      </c>
      <c r="J34" t="s">
        <v>1140</v>
      </c>
      <c r="K34" t="s">
        <v>1145</v>
      </c>
    </row>
    <row r="35" spans="1:11" x14ac:dyDescent="0.3">
      <c r="A35" s="2">
        <v>43152</v>
      </c>
      <c r="B35">
        <v>2018</v>
      </c>
      <c r="C35" t="s">
        <v>1149</v>
      </c>
      <c r="D35" t="s">
        <v>27</v>
      </c>
      <c r="E35" t="s">
        <v>791</v>
      </c>
      <c r="F35" t="s">
        <v>7</v>
      </c>
      <c r="G35" s="1">
        <v>9974</v>
      </c>
      <c r="H35" s="1">
        <v>3242</v>
      </c>
      <c r="I35" t="s">
        <v>1167</v>
      </c>
      <c r="J35" t="s">
        <v>1137</v>
      </c>
      <c r="K35" t="s">
        <v>1145</v>
      </c>
    </row>
    <row r="36" spans="1:11" x14ac:dyDescent="0.3">
      <c r="A36" s="2">
        <v>43155</v>
      </c>
      <c r="B36">
        <v>2018</v>
      </c>
      <c r="C36" t="s">
        <v>1149</v>
      </c>
      <c r="D36" t="s">
        <v>1158</v>
      </c>
      <c r="E36" t="s">
        <v>529</v>
      </c>
      <c r="F36" t="s">
        <v>419</v>
      </c>
      <c r="G36" s="1">
        <v>8033</v>
      </c>
      <c r="H36">
        <v>1759</v>
      </c>
      <c r="I36" t="s">
        <v>1122</v>
      </c>
      <c r="J36" t="s">
        <v>1135</v>
      </c>
      <c r="K36" t="s">
        <v>1145</v>
      </c>
    </row>
    <row r="37" spans="1:11" x14ac:dyDescent="0.3">
      <c r="A37" s="2">
        <v>43157</v>
      </c>
      <c r="B37">
        <v>2018</v>
      </c>
      <c r="C37" t="s">
        <v>1149</v>
      </c>
      <c r="D37" t="s">
        <v>1158</v>
      </c>
      <c r="E37" t="s">
        <v>458</v>
      </c>
      <c r="F37" t="s">
        <v>404</v>
      </c>
      <c r="G37" s="1">
        <v>10526</v>
      </c>
      <c r="H37">
        <v>1400</v>
      </c>
      <c r="I37" t="s">
        <v>1122</v>
      </c>
      <c r="J37" t="s">
        <v>1126</v>
      </c>
      <c r="K37" t="s">
        <v>1145</v>
      </c>
    </row>
    <row r="38" spans="1:11" x14ac:dyDescent="0.3">
      <c r="A38" s="2">
        <v>43159</v>
      </c>
      <c r="B38">
        <v>2018</v>
      </c>
      <c r="C38" t="s">
        <v>1149</v>
      </c>
      <c r="D38" t="s">
        <v>21</v>
      </c>
      <c r="E38" t="s">
        <v>143</v>
      </c>
      <c r="F38" t="s">
        <v>11</v>
      </c>
      <c r="G38" s="1">
        <v>1875</v>
      </c>
      <c r="H38">
        <v>596</v>
      </c>
      <c r="I38" t="s">
        <v>1122</v>
      </c>
      <c r="J38" t="s">
        <v>1137</v>
      </c>
      <c r="K38" t="s">
        <v>1143</v>
      </c>
    </row>
    <row r="39" spans="1:11" x14ac:dyDescent="0.3">
      <c r="A39" s="2">
        <v>43159</v>
      </c>
      <c r="B39">
        <v>2018</v>
      </c>
      <c r="C39" t="s">
        <v>1149</v>
      </c>
      <c r="D39" t="s">
        <v>21</v>
      </c>
      <c r="E39" t="s">
        <v>612</v>
      </c>
      <c r="F39" t="s">
        <v>11</v>
      </c>
      <c r="G39" s="1">
        <v>6194</v>
      </c>
      <c r="H39" s="1">
        <v>997</v>
      </c>
      <c r="I39" t="s">
        <v>1167</v>
      </c>
      <c r="J39" t="s">
        <v>1135</v>
      </c>
      <c r="K39" t="s">
        <v>1145</v>
      </c>
    </row>
    <row r="40" spans="1:11" x14ac:dyDescent="0.3">
      <c r="A40" s="2">
        <v>43159</v>
      </c>
      <c r="B40">
        <v>2018</v>
      </c>
      <c r="C40" t="s">
        <v>1149</v>
      </c>
      <c r="D40" t="s">
        <v>21</v>
      </c>
      <c r="E40" t="s">
        <v>632</v>
      </c>
      <c r="F40" t="s">
        <v>11</v>
      </c>
      <c r="G40" s="1">
        <v>3002</v>
      </c>
      <c r="H40" s="1">
        <v>1462</v>
      </c>
      <c r="I40" t="s">
        <v>1122</v>
      </c>
      <c r="J40" t="s">
        <v>1137</v>
      </c>
      <c r="K40" t="s">
        <v>1143</v>
      </c>
    </row>
    <row r="41" spans="1:11" x14ac:dyDescent="0.3">
      <c r="A41" s="2">
        <v>43162</v>
      </c>
      <c r="B41">
        <v>2018</v>
      </c>
      <c r="C41" t="s">
        <v>1149</v>
      </c>
      <c r="D41" t="s">
        <v>54</v>
      </c>
      <c r="E41" t="s">
        <v>33</v>
      </c>
      <c r="F41" t="s">
        <v>11</v>
      </c>
      <c r="G41" s="1">
        <v>7346</v>
      </c>
      <c r="H41">
        <v>2733</v>
      </c>
      <c r="I41" t="s">
        <v>1122</v>
      </c>
      <c r="J41" t="s">
        <v>1134</v>
      </c>
      <c r="K41" t="s">
        <v>1143</v>
      </c>
    </row>
    <row r="42" spans="1:11" x14ac:dyDescent="0.3">
      <c r="A42" s="2">
        <v>43163</v>
      </c>
      <c r="B42">
        <v>2018</v>
      </c>
      <c r="C42" t="s">
        <v>1149</v>
      </c>
      <c r="D42" t="s">
        <v>21</v>
      </c>
      <c r="E42" t="s">
        <v>795</v>
      </c>
      <c r="F42" t="s">
        <v>13</v>
      </c>
      <c r="G42" s="1">
        <v>14999</v>
      </c>
      <c r="H42" s="1">
        <v>3270</v>
      </c>
      <c r="I42" t="s">
        <v>1122</v>
      </c>
      <c r="J42" t="s">
        <v>1138</v>
      </c>
      <c r="K42" t="s">
        <v>1145</v>
      </c>
    </row>
    <row r="43" spans="1:11" x14ac:dyDescent="0.3">
      <c r="A43" s="2">
        <v>43163</v>
      </c>
      <c r="B43">
        <v>2018</v>
      </c>
      <c r="C43" t="s">
        <v>1149</v>
      </c>
      <c r="D43" t="s">
        <v>21</v>
      </c>
      <c r="E43" t="s">
        <v>320</v>
      </c>
      <c r="F43" t="s">
        <v>11</v>
      </c>
      <c r="G43" s="1">
        <v>3145</v>
      </c>
      <c r="H43">
        <v>1151</v>
      </c>
      <c r="I43" t="s">
        <v>1167</v>
      </c>
      <c r="J43" t="s">
        <v>1130</v>
      </c>
      <c r="K43" t="s">
        <v>1143</v>
      </c>
    </row>
    <row r="44" spans="1:11" x14ac:dyDescent="0.3">
      <c r="A44" s="2">
        <v>43164</v>
      </c>
      <c r="B44">
        <v>2018</v>
      </c>
      <c r="C44" t="s">
        <v>1149</v>
      </c>
      <c r="D44" t="s">
        <v>5</v>
      </c>
      <c r="E44" t="s">
        <v>130</v>
      </c>
      <c r="F44" t="s">
        <v>7</v>
      </c>
      <c r="G44" s="1">
        <v>7032</v>
      </c>
      <c r="H44">
        <v>1132</v>
      </c>
      <c r="I44" t="s">
        <v>1167</v>
      </c>
      <c r="J44" t="s">
        <v>1124</v>
      </c>
      <c r="K44" t="s">
        <v>1145</v>
      </c>
    </row>
    <row r="45" spans="1:11" x14ac:dyDescent="0.3">
      <c r="A45" s="2">
        <v>43166</v>
      </c>
      <c r="B45">
        <v>2018</v>
      </c>
      <c r="C45" t="s">
        <v>1149</v>
      </c>
      <c r="D45" t="s">
        <v>27</v>
      </c>
      <c r="E45" t="s">
        <v>736</v>
      </c>
      <c r="F45" t="s">
        <v>7</v>
      </c>
      <c r="G45" s="1">
        <v>803</v>
      </c>
      <c r="H45" s="1">
        <v>117</v>
      </c>
      <c r="I45" t="s">
        <v>1122</v>
      </c>
      <c r="J45" t="s">
        <v>1133</v>
      </c>
      <c r="K45" t="s">
        <v>1143</v>
      </c>
    </row>
    <row r="46" spans="1:11" x14ac:dyDescent="0.3">
      <c r="A46" s="2">
        <v>43171</v>
      </c>
      <c r="B46">
        <v>2018</v>
      </c>
      <c r="C46" t="s">
        <v>1149</v>
      </c>
      <c r="D46" t="s">
        <v>54</v>
      </c>
      <c r="E46" t="s">
        <v>828</v>
      </c>
      <c r="F46" t="s">
        <v>7</v>
      </c>
      <c r="G46" s="1">
        <v>11517</v>
      </c>
      <c r="H46" s="1">
        <v>1808</v>
      </c>
      <c r="I46" t="s">
        <v>1122</v>
      </c>
      <c r="J46" t="s">
        <v>1138</v>
      </c>
      <c r="K46" t="s">
        <v>1143</v>
      </c>
    </row>
    <row r="47" spans="1:11" x14ac:dyDescent="0.3">
      <c r="A47" s="2">
        <v>43177</v>
      </c>
      <c r="B47">
        <v>2018</v>
      </c>
      <c r="C47" t="s">
        <v>1149</v>
      </c>
      <c r="D47" t="s">
        <v>54</v>
      </c>
      <c r="E47" t="s">
        <v>753</v>
      </c>
      <c r="F47" t="s">
        <v>20</v>
      </c>
      <c r="G47" s="1">
        <v>5253</v>
      </c>
      <c r="H47" s="1">
        <v>1129</v>
      </c>
      <c r="I47" t="s">
        <v>1122</v>
      </c>
      <c r="J47" t="s">
        <v>1138</v>
      </c>
      <c r="K47" t="s">
        <v>1145</v>
      </c>
    </row>
    <row r="48" spans="1:11" x14ac:dyDescent="0.3">
      <c r="A48" s="2">
        <v>43177</v>
      </c>
      <c r="B48">
        <v>2018</v>
      </c>
      <c r="C48" t="s">
        <v>1149</v>
      </c>
      <c r="D48" t="s">
        <v>1158</v>
      </c>
      <c r="E48" t="s">
        <v>570</v>
      </c>
      <c r="F48" t="s">
        <v>20</v>
      </c>
      <c r="G48" s="1">
        <v>14742</v>
      </c>
      <c r="H48" s="1">
        <v>4835</v>
      </c>
      <c r="I48" t="s">
        <v>1122</v>
      </c>
      <c r="J48" t="s">
        <v>1136</v>
      </c>
      <c r="K48" t="s">
        <v>1144</v>
      </c>
    </row>
    <row r="49" spans="1:11" x14ac:dyDescent="0.3">
      <c r="A49" s="2">
        <v>43178</v>
      </c>
      <c r="B49">
        <v>2018</v>
      </c>
      <c r="C49" t="s">
        <v>1149</v>
      </c>
      <c r="D49" t="s">
        <v>5</v>
      </c>
      <c r="E49" t="s">
        <v>729</v>
      </c>
      <c r="F49" t="s">
        <v>13</v>
      </c>
      <c r="G49" s="1">
        <v>2569</v>
      </c>
      <c r="H49" s="1">
        <v>573</v>
      </c>
      <c r="I49" t="s">
        <v>1122</v>
      </c>
      <c r="J49" t="s">
        <v>1128</v>
      </c>
      <c r="K49" t="s">
        <v>1143</v>
      </c>
    </row>
    <row r="50" spans="1:11" x14ac:dyDescent="0.3">
      <c r="A50" s="2">
        <v>43179</v>
      </c>
      <c r="B50">
        <v>2018</v>
      </c>
      <c r="C50" t="s">
        <v>1149</v>
      </c>
      <c r="D50" t="s">
        <v>27</v>
      </c>
      <c r="E50" t="s">
        <v>1021</v>
      </c>
      <c r="F50" t="s">
        <v>419</v>
      </c>
      <c r="G50" s="1">
        <v>3073</v>
      </c>
      <c r="H50" s="1">
        <v>722</v>
      </c>
      <c r="I50" t="s">
        <v>1167</v>
      </c>
      <c r="J50" t="s">
        <v>1136</v>
      </c>
      <c r="K50" t="s">
        <v>1145</v>
      </c>
    </row>
    <row r="51" spans="1:11" x14ac:dyDescent="0.3">
      <c r="A51" s="2">
        <v>43179</v>
      </c>
      <c r="B51">
        <v>2018</v>
      </c>
      <c r="C51" t="s">
        <v>1149</v>
      </c>
      <c r="D51" t="s">
        <v>5</v>
      </c>
      <c r="E51" t="s">
        <v>1005</v>
      </c>
      <c r="F51" t="s">
        <v>409</v>
      </c>
      <c r="G51" s="1">
        <v>2298</v>
      </c>
      <c r="H51" s="1">
        <v>239</v>
      </c>
      <c r="I51" t="s">
        <v>1122</v>
      </c>
      <c r="J51" t="s">
        <v>1138</v>
      </c>
      <c r="K51" t="s">
        <v>1146</v>
      </c>
    </row>
    <row r="52" spans="1:11" x14ac:dyDescent="0.3">
      <c r="A52" s="2">
        <v>43185</v>
      </c>
      <c r="B52">
        <v>2018</v>
      </c>
      <c r="C52" t="s">
        <v>1149</v>
      </c>
      <c r="D52" t="s">
        <v>1158</v>
      </c>
      <c r="E52" t="s">
        <v>1029</v>
      </c>
      <c r="F52" t="s">
        <v>404</v>
      </c>
      <c r="G52" s="1">
        <v>8804</v>
      </c>
      <c r="H52" s="1">
        <v>3856</v>
      </c>
      <c r="I52" t="s">
        <v>1122</v>
      </c>
      <c r="J52" t="s">
        <v>1138</v>
      </c>
      <c r="K52" t="s">
        <v>1143</v>
      </c>
    </row>
    <row r="53" spans="1:11" x14ac:dyDescent="0.3">
      <c r="A53" s="2">
        <v>43194</v>
      </c>
      <c r="B53">
        <v>2018</v>
      </c>
      <c r="C53" t="s">
        <v>1150</v>
      </c>
      <c r="D53" t="s">
        <v>54</v>
      </c>
      <c r="E53" t="s">
        <v>167</v>
      </c>
      <c r="F53" t="s">
        <v>13</v>
      </c>
      <c r="G53" s="1">
        <v>2256</v>
      </c>
      <c r="H53">
        <v>183</v>
      </c>
      <c r="I53" t="s">
        <v>1122</v>
      </c>
      <c r="J53" t="s">
        <v>1141</v>
      </c>
      <c r="K53" t="s">
        <v>1143</v>
      </c>
    </row>
    <row r="54" spans="1:11" x14ac:dyDescent="0.3">
      <c r="A54" s="2">
        <v>43194</v>
      </c>
      <c r="B54">
        <v>2018</v>
      </c>
      <c r="C54" t="s">
        <v>1150</v>
      </c>
      <c r="D54" t="s">
        <v>27</v>
      </c>
      <c r="E54" t="s">
        <v>115</v>
      </c>
      <c r="F54" t="s">
        <v>11</v>
      </c>
      <c r="G54" s="1">
        <v>558</v>
      </c>
      <c r="H54">
        <v>162</v>
      </c>
      <c r="I54" t="s">
        <v>1122</v>
      </c>
      <c r="J54" t="s">
        <v>1141</v>
      </c>
      <c r="K54" t="s">
        <v>1145</v>
      </c>
    </row>
    <row r="55" spans="1:11" x14ac:dyDescent="0.3">
      <c r="A55" s="2">
        <v>43195</v>
      </c>
      <c r="B55">
        <v>2018</v>
      </c>
      <c r="C55" t="s">
        <v>1150</v>
      </c>
      <c r="D55" t="s">
        <v>1158</v>
      </c>
      <c r="E55" t="s">
        <v>553</v>
      </c>
      <c r="F55" t="s">
        <v>407</v>
      </c>
      <c r="G55" s="1">
        <v>3578</v>
      </c>
      <c r="H55">
        <v>1267</v>
      </c>
      <c r="I55" t="s">
        <v>1122</v>
      </c>
      <c r="J55" t="s">
        <v>1140</v>
      </c>
      <c r="K55" t="s">
        <v>1145</v>
      </c>
    </row>
    <row r="56" spans="1:11" x14ac:dyDescent="0.3">
      <c r="A56" s="2">
        <v>43196</v>
      </c>
      <c r="B56">
        <v>2018</v>
      </c>
      <c r="C56" t="s">
        <v>1150</v>
      </c>
      <c r="D56" t="s">
        <v>21</v>
      </c>
      <c r="E56" t="s">
        <v>581</v>
      </c>
      <c r="F56" t="s">
        <v>7</v>
      </c>
      <c r="G56" s="1">
        <v>10561</v>
      </c>
      <c r="H56" s="1">
        <v>2746</v>
      </c>
      <c r="I56" t="s">
        <v>1122</v>
      </c>
      <c r="J56" t="s">
        <v>1134</v>
      </c>
      <c r="K56" t="s">
        <v>1143</v>
      </c>
    </row>
    <row r="57" spans="1:11" x14ac:dyDescent="0.3">
      <c r="A57" s="2">
        <v>43196</v>
      </c>
      <c r="B57">
        <v>2018</v>
      </c>
      <c r="C57" t="s">
        <v>1150</v>
      </c>
      <c r="D57" t="s">
        <v>1158</v>
      </c>
      <c r="E57" t="s">
        <v>288</v>
      </c>
      <c r="F57" t="s">
        <v>11</v>
      </c>
      <c r="G57" s="1">
        <v>1383</v>
      </c>
      <c r="H57">
        <v>73</v>
      </c>
      <c r="I57" t="s">
        <v>1167</v>
      </c>
      <c r="J57" t="s">
        <v>1141</v>
      </c>
      <c r="K57" t="s">
        <v>1145</v>
      </c>
    </row>
    <row r="58" spans="1:11" x14ac:dyDescent="0.3">
      <c r="A58" s="2">
        <v>43196</v>
      </c>
      <c r="B58">
        <v>2018</v>
      </c>
      <c r="C58" t="s">
        <v>1150</v>
      </c>
      <c r="D58" t="s">
        <v>27</v>
      </c>
      <c r="E58" t="s">
        <v>367</v>
      </c>
      <c r="F58" t="s">
        <v>7</v>
      </c>
      <c r="G58" s="1">
        <v>8995</v>
      </c>
      <c r="H58">
        <v>2357</v>
      </c>
      <c r="I58" t="s">
        <v>1122</v>
      </c>
      <c r="J58" t="s">
        <v>1136</v>
      </c>
      <c r="K58" t="s">
        <v>1143</v>
      </c>
    </row>
    <row r="59" spans="1:11" x14ac:dyDescent="0.3">
      <c r="A59" s="2">
        <v>43199</v>
      </c>
      <c r="B59">
        <v>2018</v>
      </c>
      <c r="C59" t="s">
        <v>1150</v>
      </c>
      <c r="D59" t="s">
        <v>21</v>
      </c>
      <c r="E59" t="s">
        <v>567</v>
      </c>
      <c r="F59" t="s">
        <v>11</v>
      </c>
      <c r="G59" s="1">
        <v>12075</v>
      </c>
      <c r="H59" s="1">
        <v>4190</v>
      </c>
      <c r="I59" t="s">
        <v>1122</v>
      </c>
      <c r="J59" t="s">
        <v>1139</v>
      </c>
      <c r="K59" t="s">
        <v>1143</v>
      </c>
    </row>
    <row r="60" spans="1:11" x14ac:dyDescent="0.3">
      <c r="A60" s="2">
        <v>43199</v>
      </c>
      <c r="B60">
        <v>2018</v>
      </c>
      <c r="C60" t="s">
        <v>1150</v>
      </c>
      <c r="D60" t="s">
        <v>5</v>
      </c>
      <c r="E60" t="s">
        <v>315</v>
      </c>
      <c r="F60" t="s">
        <v>7</v>
      </c>
      <c r="G60" s="1">
        <v>14451</v>
      </c>
      <c r="H60">
        <v>1156</v>
      </c>
      <c r="I60" t="s">
        <v>1167</v>
      </c>
      <c r="J60" t="s">
        <v>1137</v>
      </c>
      <c r="K60" t="s">
        <v>1144</v>
      </c>
    </row>
    <row r="61" spans="1:11" x14ac:dyDescent="0.3">
      <c r="A61" s="2">
        <v>43201</v>
      </c>
      <c r="B61">
        <v>2018</v>
      </c>
      <c r="C61" t="s">
        <v>1150</v>
      </c>
      <c r="D61" t="s">
        <v>27</v>
      </c>
      <c r="E61" t="s">
        <v>239</v>
      </c>
      <c r="F61" t="s">
        <v>20</v>
      </c>
      <c r="G61" s="1">
        <v>4287</v>
      </c>
      <c r="H61">
        <v>613</v>
      </c>
      <c r="I61" t="s">
        <v>1122</v>
      </c>
      <c r="J61" t="s">
        <v>1133</v>
      </c>
      <c r="K61" t="s">
        <v>1145</v>
      </c>
    </row>
    <row r="62" spans="1:11" x14ac:dyDescent="0.3">
      <c r="A62" s="2">
        <v>43201</v>
      </c>
      <c r="B62">
        <v>2018</v>
      </c>
      <c r="C62" t="s">
        <v>1150</v>
      </c>
      <c r="D62" t="s">
        <v>27</v>
      </c>
      <c r="E62" t="s">
        <v>1068</v>
      </c>
      <c r="F62" t="s">
        <v>404</v>
      </c>
      <c r="G62" s="1">
        <v>8454</v>
      </c>
      <c r="H62" s="1">
        <v>1006</v>
      </c>
      <c r="I62" t="s">
        <v>1167</v>
      </c>
      <c r="J62" t="s">
        <v>1139</v>
      </c>
      <c r="K62" t="s">
        <v>1143</v>
      </c>
    </row>
    <row r="63" spans="1:11" x14ac:dyDescent="0.3">
      <c r="A63" s="2">
        <v>43205</v>
      </c>
      <c r="B63">
        <v>2018</v>
      </c>
      <c r="C63" t="s">
        <v>1150</v>
      </c>
      <c r="D63" t="s">
        <v>21</v>
      </c>
      <c r="E63" t="s">
        <v>524</v>
      </c>
      <c r="F63" t="s">
        <v>404</v>
      </c>
      <c r="G63" s="1">
        <v>6121</v>
      </c>
      <c r="H63">
        <v>2155</v>
      </c>
      <c r="I63" t="s">
        <v>1122</v>
      </c>
      <c r="J63" t="s">
        <v>1135</v>
      </c>
      <c r="K63" t="s">
        <v>1144</v>
      </c>
    </row>
    <row r="64" spans="1:11" x14ac:dyDescent="0.3">
      <c r="A64" s="2">
        <v>43210</v>
      </c>
      <c r="B64">
        <v>2018</v>
      </c>
      <c r="C64" t="s">
        <v>1150</v>
      </c>
      <c r="D64" t="s">
        <v>21</v>
      </c>
      <c r="E64" t="s">
        <v>340</v>
      </c>
      <c r="F64" t="s">
        <v>7</v>
      </c>
      <c r="G64" s="1">
        <v>8489</v>
      </c>
      <c r="H64">
        <v>3370</v>
      </c>
      <c r="I64" t="s">
        <v>1122</v>
      </c>
      <c r="J64" t="s">
        <v>1129</v>
      </c>
      <c r="K64" t="s">
        <v>1145</v>
      </c>
    </row>
    <row r="65" spans="1:11" x14ac:dyDescent="0.3">
      <c r="A65" s="2">
        <v>43211</v>
      </c>
      <c r="B65">
        <v>2018</v>
      </c>
      <c r="C65" t="s">
        <v>1150</v>
      </c>
      <c r="D65" t="s">
        <v>5</v>
      </c>
      <c r="E65" t="s">
        <v>891</v>
      </c>
      <c r="F65" t="s">
        <v>7</v>
      </c>
      <c r="G65" s="1">
        <v>8913</v>
      </c>
      <c r="H65" s="1">
        <v>1774</v>
      </c>
      <c r="I65" t="s">
        <v>1122</v>
      </c>
      <c r="J65" t="s">
        <v>1135</v>
      </c>
      <c r="K65" t="s">
        <v>1145</v>
      </c>
    </row>
    <row r="66" spans="1:11" x14ac:dyDescent="0.3">
      <c r="A66" s="2">
        <v>43211</v>
      </c>
      <c r="B66">
        <v>2018</v>
      </c>
      <c r="C66" t="s">
        <v>1150</v>
      </c>
      <c r="D66" t="s">
        <v>1158</v>
      </c>
      <c r="E66" t="s">
        <v>66</v>
      </c>
      <c r="F66" t="s">
        <v>11</v>
      </c>
      <c r="G66" s="1">
        <v>5151</v>
      </c>
      <c r="H66">
        <v>948</v>
      </c>
      <c r="I66" t="s">
        <v>1122</v>
      </c>
      <c r="J66" t="s">
        <v>1136</v>
      </c>
      <c r="K66" t="s">
        <v>1146</v>
      </c>
    </row>
    <row r="67" spans="1:11" x14ac:dyDescent="0.3">
      <c r="A67" s="2">
        <v>43211</v>
      </c>
      <c r="B67">
        <v>2018</v>
      </c>
      <c r="C67" t="s">
        <v>1150</v>
      </c>
      <c r="D67" t="s">
        <v>27</v>
      </c>
      <c r="E67" t="s">
        <v>974</v>
      </c>
      <c r="F67" t="s">
        <v>407</v>
      </c>
      <c r="G67" s="1">
        <v>11594</v>
      </c>
      <c r="H67" s="1">
        <v>1449</v>
      </c>
      <c r="I67" t="s">
        <v>1122</v>
      </c>
      <c r="J67" t="s">
        <v>1128</v>
      </c>
      <c r="K67" t="s">
        <v>1145</v>
      </c>
    </row>
    <row r="68" spans="1:11" x14ac:dyDescent="0.3">
      <c r="A68" s="2">
        <v>43215</v>
      </c>
      <c r="B68">
        <v>2018</v>
      </c>
      <c r="C68" t="s">
        <v>1150</v>
      </c>
      <c r="D68" t="s">
        <v>1158</v>
      </c>
      <c r="E68" t="s">
        <v>183</v>
      </c>
      <c r="F68" t="s">
        <v>13</v>
      </c>
      <c r="G68" s="1">
        <v>8126</v>
      </c>
      <c r="H68">
        <v>2519</v>
      </c>
      <c r="I68" t="s">
        <v>1167</v>
      </c>
      <c r="J68" t="s">
        <v>1136</v>
      </c>
      <c r="K68" t="s">
        <v>1145</v>
      </c>
    </row>
    <row r="69" spans="1:11" x14ac:dyDescent="0.3">
      <c r="A69" s="2">
        <v>43217</v>
      </c>
      <c r="B69">
        <v>2018</v>
      </c>
      <c r="C69" t="s">
        <v>1150</v>
      </c>
      <c r="D69" t="s">
        <v>5</v>
      </c>
      <c r="E69" t="s">
        <v>120</v>
      </c>
      <c r="F69" t="s">
        <v>20</v>
      </c>
      <c r="G69" s="1">
        <v>10911</v>
      </c>
      <c r="H69">
        <v>1418</v>
      </c>
      <c r="I69" t="s">
        <v>1122</v>
      </c>
      <c r="J69" t="s">
        <v>1137</v>
      </c>
      <c r="K69" t="s">
        <v>1144</v>
      </c>
    </row>
    <row r="70" spans="1:11" x14ac:dyDescent="0.3">
      <c r="A70" s="2">
        <v>43218</v>
      </c>
      <c r="B70">
        <v>2018</v>
      </c>
      <c r="C70" t="s">
        <v>1150</v>
      </c>
      <c r="D70" t="s">
        <v>5</v>
      </c>
      <c r="E70" t="s">
        <v>827</v>
      </c>
      <c r="F70" t="s">
        <v>7</v>
      </c>
      <c r="G70" s="1">
        <v>2204</v>
      </c>
      <c r="H70" s="1">
        <v>467</v>
      </c>
      <c r="I70" t="s">
        <v>1122</v>
      </c>
      <c r="J70" t="s">
        <v>1137</v>
      </c>
      <c r="K70" t="s">
        <v>1143</v>
      </c>
    </row>
    <row r="71" spans="1:11" x14ac:dyDescent="0.3">
      <c r="A71" s="2">
        <v>43221</v>
      </c>
      <c r="B71">
        <v>2018</v>
      </c>
      <c r="C71" t="s">
        <v>1150</v>
      </c>
      <c r="D71" t="s">
        <v>1158</v>
      </c>
      <c r="E71" t="s">
        <v>686</v>
      </c>
      <c r="F71" t="s">
        <v>7</v>
      </c>
      <c r="G71" s="1">
        <v>8406</v>
      </c>
      <c r="H71" s="1">
        <v>4102</v>
      </c>
      <c r="I71" t="s">
        <v>1167</v>
      </c>
      <c r="J71" t="s">
        <v>1129</v>
      </c>
      <c r="K71" t="s">
        <v>1146</v>
      </c>
    </row>
    <row r="72" spans="1:11" x14ac:dyDescent="0.3">
      <c r="A72" s="2">
        <v>43222</v>
      </c>
      <c r="B72">
        <v>2018</v>
      </c>
      <c r="C72" t="s">
        <v>1150</v>
      </c>
      <c r="D72" t="s">
        <v>5</v>
      </c>
      <c r="E72" t="s">
        <v>378</v>
      </c>
      <c r="F72" t="s">
        <v>13</v>
      </c>
      <c r="G72" s="1">
        <v>6991</v>
      </c>
      <c r="H72">
        <v>1363</v>
      </c>
      <c r="I72" t="s">
        <v>1122</v>
      </c>
      <c r="J72" t="s">
        <v>1139</v>
      </c>
      <c r="K72" t="s">
        <v>1145</v>
      </c>
    </row>
    <row r="73" spans="1:11" x14ac:dyDescent="0.3">
      <c r="A73" s="2">
        <v>43223</v>
      </c>
      <c r="B73">
        <v>2018</v>
      </c>
      <c r="C73" t="s">
        <v>1150</v>
      </c>
      <c r="D73" t="s">
        <v>21</v>
      </c>
      <c r="E73" t="s">
        <v>1072</v>
      </c>
      <c r="F73" t="s">
        <v>407</v>
      </c>
      <c r="G73" s="1">
        <v>10652</v>
      </c>
      <c r="H73" s="1">
        <v>3270</v>
      </c>
      <c r="I73" t="s">
        <v>1122</v>
      </c>
      <c r="J73" t="s">
        <v>1134</v>
      </c>
      <c r="K73" t="s">
        <v>1143</v>
      </c>
    </row>
    <row r="74" spans="1:11" x14ac:dyDescent="0.3">
      <c r="A74" s="2">
        <v>43227</v>
      </c>
      <c r="B74">
        <v>2018</v>
      </c>
      <c r="C74" t="s">
        <v>1150</v>
      </c>
      <c r="D74" t="s">
        <v>1158</v>
      </c>
      <c r="E74" t="s">
        <v>995</v>
      </c>
      <c r="F74" t="s">
        <v>401</v>
      </c>
      <c r="G74" s="1">
        <v>1879</v>
      </c>
      <c r="H74" s="1">
        <v>171</v>
      </c>
      <c r="I74" t="s">
        <v>1167</v>
      </c>
      <c r="J74" t="s">
        <v>1129</v>
      </c>
      <c r="K74" t="s">
        <v>1143</v>
      </c>
    </row>
    <row r="75" spans="1:11" x14ac:dyDescent="0.3">
      <c r="A75" s="2">
        <v>43228</v>
      </c>
      <c r="B75">
        <v>2018</v>
      </c>
      <c r="C75" t="s">
        <v>1150</v>
      </c>
      <c r="D75" t="s">
        <v>27</v>
      </c>
      <c r="E75" t="s">
        <v>279</v>
      </c>
      <c r="F75" t="s">
        <v>11</v>
      </c>
      <c r="G75" s="1">
        <v>14980</v>
      </c>
      <c r="H75">
        <v>1962</v>
      </c>
      <c r="I75" t="s">
        <v>1167</v>
      </c>
      <c r="J75" t="s">
        <v>1135</v>
      </c>
      <c r="K75" t="s">
        <v>1143</v>
      </c>
    </row>
    <row r="76" spans="1:11" x14ac:dyDescent="0.3">
      <c r="A76" s="2">
        <v>43231</v>
      </c>
      <c r="B76">
        <v>2018</v>
      </c>
      <c r="C76" t="s">
        <v>1150</v>
      </c>
      <c r="D76" t="s">
        <v>5</v>
      </c>
      <c r="E76" t="s">
        <v>1044</v>
      </c>
      <c r="F76" t="s">
        <v>404</v>
      </c>
      <c r="G76" s="1">
        <v>1400</v>
      </c>
      <c r="H76" s="1">
        <v>210</v>
      </c>
      <c r="I76" t="s">
        <v>1122</v>
      </c>
      <c r="J76" t="s">
        <v>1137</v>
      </c>
      <c r="K76" t="s">
        <v>1145</v>
      </c>
    </row>
    <row r="77" spans="1:11" x14ac:dyDescent="0.3">
      <c r="A77" s="2">
        <v>43232</v>
      </c>
      <c r="B77">
        <v>2018</v>
      </c>
      <c r="C77" t="s">
        <v>1150</v>
      </c>
      <c r="D77" t="s">
        <v>27</v>
      </c>
      <c r="E77" t="s">
        <v>345</v>
      </c>
      <c r="F77" t="s">
        <v>13</v>
      </c>
      <c r="G77" s="1">
        <v>14728</v>
      </c>
      <c r="H77">
        <v>4065</v>
      </c>
      <c r="I77" t="s">
        <v>1122</v>
      </c>
      <c r="J77" t="s">
        <v>1133</v>
      </c>
      <c r="K77" t="s">
        <v>1143</v>
      </c>
    </row>
    <row r="78" spans="1:11" x14ac:dyDescent="0.3">
      <c r="A78" s="2">
        <v>43232</v>
      </c>
      <c r="B78">
        <v>2018</v>
      </c>
      <c r="C78" t="s">
        <v>1150</v>
      </c>
      <c r="D78" t="s">
        <v>1158</v>
      </c>
      <c r="E78" t="s">
        <v>306</v>
      </c>
      <c r="F78" t="s">
        <v>11</v>
      </c>
      <c r="G78" s="1">
        <v>8205</v>
      </c>
      <c r="H78">
        <v>730</v>
      </c>
      <c r="I78" t="s">
        <v>1167</v>
      </c>
      <c r="J78" t="s">
        <v>1137</v>
      </c>
      <c r="K78" t="s">
        <v>1143</v>
      </c>
    </row>
    <row r="79" spans="1:11" x14ac:dyDescent="0.3">
      <c r="A79" s="2">
        <v>43233</v>
      </c>
      <c r="B79">
        <v>2018</v>
      </c>
      <c r="C79" t="s">
        <v>1150</v>
      </c>
      <c r="D79" t="s">
        <v>54</v>
      </c>
      <c r="E79" t="s">
        <v>561</v>
      </c>
      <c r="F79" t="s">
        <v>11</v>
      </c>
      <c r="G79" s="1">
        <v>6432</v>
      </c>
      <c r="H79" s="1">
        <v>482</v>
      </c>
      <c r="I79" t="s">
        <v>1167</v>
      </c>
      <c r="J79" t="s">
        <v>1136</v>
      </c>
      <c r="K79" t="s">
        <v>1145</v>
      </c>
    </row>
    <row r="80" spans="1:11" x14ac:dyDescent="0.3">
      <c r="A80" s="2">
        <v>43233</v>
      </c>
      <c r="B80">
        <v>2018</v>
      </c>
      <c r="C80" t="s">
        <v>1150</v>
      </c>
      <c r="D80" t="s">
        <v>21</v>
      </c>
      <c r="E80" t="s">
        <v>1053</v>
      </c>
      <c r="F80" t="s">
        <v>401</v>
      </c>
      <c r="G80" s="1">
        <v>3763</v>
      </c>
      <c r="H80" s="1">
        <v>1140</v>
      </c>
      <c r="I80" t="s">
        <v>1122</v>
      </c>
      <c r="J80" t="s">
        <v>1129</v>
      </c>
      <c r="K80" t="s">
        <v>1143</v>
      </c>
    </row>
    <row r="81" spans="1:11" x14ac:dyDescent="0.3">
      <c r="A81" s="2">
        <v>43234</v>
      </c>
      <c r="B81">
        <v>2018</v>
      </c>
      <c r="C81" t="s">
        <v>1150</v>
      </c>
      <c r="D81" t="s">
        <v>1158</v>
      </c>
      <c r="E81" t="s">
        <v>291</v>
      </c>
      <c r="F81" t="s">
        <v>11</v>
      </c>
      <c r="G81" s="1">
        <v>14243</v>
      </c>
      <c r="H81">
        <v>5555</v>
      </c>
      <c r="I81" t="s">
        <v>1122</v>
      </c>
      <c r="J81" t="s">
        <v>1134</v>
      </c>
      <c r="K81" t="s">
        <v>1146</v>
      </c>
    </row>
    <row r="82" spans="1:11" x14ac:dyDescent="0.3">
      <c r="A82" s="2">
        <v>43253</v>
      </c>
      <c r="B82">
        <v>2018</v>
      </c>
      <c r="C82" t="s">
        <v>1150</v>
      </c>
      <c r="D82" t="s">
        <v>5</v>
      </c>
      <c r="E82" t="s">
        <v>833</v>
      </c>
      <c r="F82" t="s">
        <v>11</v>
      </c>
      <c r="G82" s="1">
        <v>692</v>
      </c>
      <c r="H82" s="1">
        <v>93</v>
      </c>
      <c r="I82" t="s">
        <v>1122</v>
      </c>
      <c r="J82" t="s">
        <v>1137</v>
      </c>
      <c r="K82" t="s">
        <v>1143</v>
      </c>
    </row>
    <row r="83" spans="1:11" x14ac:dyDescent="0.3">
      <c r="A83" s="2">
        <v>43255</v>
      </c>
      <c r="B83">
        <v>2018</v>
      </c>
      <c r="C83" t="s">
        <v>1150</v>
      </c>
      <c r="D83" t="s">
        <v>1158</v>
      </c>
      <c r="E83" t="s">
        <v>1097</v>
      </c>
      <c r="F83" t="s">
        <v>409</v>
      </c>
      <c r="G83" s="1">
        <v>7314</v>
      </c>
      <c r="H83" s="1">
        <v>3525</v>
      </c>
      <c r="I83" t="s">
        <v>1122</v>
      </c>
      <c r="J83" t="s">
        <v>1140</v>
      </c>
      <c r="K83" t="s">
        <v>1145</v>
      </c>
    </row>
    <row r="84" spans="1:11" x14ac:dyDescent="0.3">
      <c r="A84" s="2">
        <v>43259</v>
      </c>
      <c r="B84">
        <v>2018</v>
      </c>
      <c r="C84" t="s">
        <v>1150</v>
      </c>
      <c r="D84" t="s">
        <v>27</v>
      </c>
      <c r="E84" t="s">
        <v>600</v>
      </c>
      <c r="F84" t="s">
        <v>11</v>
      </c>
      <c r="G84" s="1">
        <v>4535</v>
      </c>
      <c r="H84" s="1">
        <v>630</v>
      </c>
      <c r="I84" t="s">
        <v>1122</v>
      </c>
      <c r="J84" t="s">
        <v>1134</v>
      </c>
      <c r="K84" t="s">
        <v>1143</v>
      </c>
    </row>
    <row r="85" spans="1:11" x14ac:dyDescent="0.3">
      <c r="A85" s="2">
        <v>43260</v>
      </c>
      <c r="B85">
        <v>2018</v>
      </c>
      <c r="C85" t="s">
        <v>1150</v>
      </c>
      <c r="D85" t="s">
        <v>54</v>
      </c>
      <c r="E85" t="s">
        <v>993</v>
      </c>
      <c r="F85" t="s">
        <v>401</v>
      </c>
      <c r="G85" s="1">
        <v>2387</v>
      </c>
      <c r="H85" s="1">
        <v>566</v>
      </c>
      <c r="I85" t="s">
        <v>1167</v>
      </c>
      <c r="J85" t="s">
        <v>1124</v>
      </c>
      <c r="K85" t="s">
        <v>1144</v>
      </c>
    </row>
    <row r="86" spans="1:11" x14ac:dyDescent="0.3">
      <c r="A86" s="2">
        <v>43261</v>
      </c>
      <c r="B86">
        <v>2018</v>
      </c>
      <c r="C86" t="s">
        <v>1150</v>
      </c>
      <c r="D86" t="s">
        <v>21</v>
      </c>
      <c r="E86" t="s">
        <v>772</v>
      </c>
      <c r="F86" t="s">
        <v>11</v>
      </c>
      <c r="G86" s="1">
        <v>2130</v>
      </c>
      <c r="H86" s="1">
        <v>224</v>
      </c>
      <c r="I86" t="s">
        <v>1122</v>
      </c>
      <c r="J86" t="s">
        <v>1137</v>
      </c>
      <c r="K86" t="s">
        <v>1145</v>
      </c>
    </row>
    <row r="87" spans="1:11" x14ac:dyDescent="0.3">
      <c r="A87" s="2">
        <v>43262</v>
      </c>
      <c r="B87">
        <v>2018</v>
      </c>
      <c r="C87" t="s">
        <v>1150</v>
      </c>
      <c r="D87" t="s">
        <v>5</v>
      </c>
      <c r="E87" t="s">
        <v>247</v>
      </c>
      <c r="F87" t="s">
        <v>20</v>
      </c>
      <c r="G87" s="1">
        <v>8616</v>
      </c>
      <c r="H87">
        <v>3843</v>
      </c>
      <c r="I87" t="s">
        <v>1167</v>
      </c>
      <c r="J87" t="s">
        <v>1124</v>
      </c>
      <c r="K87" t="s">
        <v>1143</v>
      </c>
    </row>
    <row r="88" spans="1:11" x14ac:dyDescent="0.3">
      <c r="A88" s="2">
        <v>43269</v>
      </c>
      <c r="B88">
        <v>2018</v>
      </c>
      <c r="C88" t="s">
        <v>1150</v>
      </c>
      <c r="D88" t="s">
        <v>5</v>
      </c>
      <c r="E88" t="s">
        <v>105</v>
      </c>
      <c r="F88" t="s">
        <v>7</v>
      </c>
      <c r="G88" s="1">
        <v>9286</v>
      </c>
      <c r="H88">
        <v>1569</v>
      </c>
      <c r="I88" t="s">
        <v>1122</v>
      </c>
      <c r="J88" t="s">
        <v>1130</v>
      </c>
      <c r="K88" t="s">
        <v>1144</v>
      </c>
    </row>
    <row r="89" spans="1:11" x14ac:dyDescent="0.3">
      <c r="A89" s="2">
        <v>43270</v>
      </c>
      <c r="B89">
        <v>2018</v>
      </c>
      <c r="C89" t="s">
        <v>1150</v>
      </c>
      <c r="D89" t="s">
        <v>54</v>
      </c>
      <c r="E89" t="s">
        <v>192</v>
      </c>
      <c r="F89" t="s">
        <v>11</v>
      </c>
      <c r="G89" s="1">
        <v>11696</v>
      </c>
      <c r="H89">
        <v>3029</v>
      </c>
      <c r="I89" t="s">
        <v>1122</v>
      </c>
      <c r="J89" t="s">
        <v>1134</v>
      </c>
      <c r="K89" t="s">
        <v>1143</v>
      </c>
    </row>
    <row r="90" spans="1:11" x14ac:dyDescent="0.3">
      <c r="A90" s="2">
        <v>43272</v>
      </c>
      <c r="B90">
        <v>2018</v>
      </c>
      <c r="C90" t="s">
        <v>1150</v>
      </c>
      <c r="D90" t="s">
        <v>5</v>
      </c>
      <c r="E90" t="s">
        <v>672</v>
      </c>
      <c r="F90" t="s">
        <v>11</v>
      </c>
      <c r="G90" s="1">
        <v>4470</v>
      </c>
      <c r="H90" s="1">
        <v>1019</v>
      </c>
      <c r="I90" t="s">
        <v>1122</v>
      </c>
      <c r="J90" t="s">
        <v>1134</v>
      </c>
      <c r="K90" t="s">
        <v>1143</v>
      </c>
    </row>
    <row r="91" spans="1:11" x14ac:dyDescent="0.3">
      <c r="A91" s="2">
        <v>43275</v>
      </c>
      <c r="B91">
        <v>2018</v>
      </c>
      <c r="C91" t="s">
        <v>1150</v>
      </c>
      <c r="D91" t="s">
        <v>1158</v>
      </c>
      <c r="E91" t="s">
        <v>615</v>
      </c>
      <c r="F91" t="s">
        <v>20</v>
      </c>
      <c r="G91" s="1">
        <v>7216</v>
      </c>
      <c r="H91" s="1">
        <v>2987</v>
      </c>
      <c r="I91" t="s">
        <v>1167</v>
      </c>
      <c r="J91" t="s">
        <v>1137</v>
      </c>
      <c r="K91" t="s">
        <v>1146</v>
      </c>
    </row>
    <row r="92" spans="1:11" x14ac:dyDescent="0.3">
      <c r="A92" s="2">
        <v>43276</v>
      </c>
      <c r="B92">
        <v>2018</v>
      </c>
      <c r="C92" t="s">
        <v>1150</v>
      </c>
      <c r="D92" t="s">
        <v>5</v>
      </c>
      <c r="E92" t="s">
        <v>658</v>
      </c>
      <c r="F92" t="s">
        <v>13</v>
      </c>
      <c r="G92" s="1">
        <v>13369</v>
      </c>
      <c r="H92" s="1">
        <v>3917</v>
      </c>
      <c r="I92" t="s">
        <v>1122</v>
      </c>
      <c r="J92" t="s">
        <v>1140</v>
      </c>
      <c r="K92" t="s">
        <v>1145</v>
      </c>
    </row>
    <row r="93" spans="1:11" x14ac:dyDescent="0.3">
      <c r="A93" s="2">
        <v>43277</v>
      </c>
      <c r="B93">
        <v>2018</v>
      </c>
      <c r="C93" t="s">
        <v>1150</v>
      </c>
      <c r="D93" t="s">
        <v>21</v>
      </c>
      <c r="E93" t="s">
        <v>331</v>
      </c>
      <c r="F93" t="s">
        <v>20</v>
      </c>
      <c r="G93" s="1">
        <v>9715</v>
      </c>
      <c r="H93">
        <v>3255</v>
      </c>
      <c r="I93" t="s">
        <v>1122</v>
      </c>
      <c r="J93" t="s">
        <v>1133</v>
      </c>
      <c r="K93" t="s">
        <v>1145</v>
      </c>
    </row>
    <row r="94" spans="1:11" x14ac:dyDescent="0.3">
      <c r="A94" s="2">
        <v>43277</v>
      </c>
      <c r="B94">
        <v>2018</v>
      </c>
      <c r="C94" t="s">
        <v>1150</v>
      </c>
      <c r="D94" t="s">
        <v>21</v>
      </c>
      <c r="E94" t="s">
        <v>230</v>
      </c>
      <c r="F94" t="s">
        <v>7</v>
      </c>
      <c r="G94" s="1">
        <v>4589</v>
      </c>
      <c r="H94">
        <v>2180</v>
      </c>
      <c r="I94" t="s">
        <v>1122</v>
      </c>
      <c r="J94" t="s">
        <v>1134</v>
      </c>
      <c r="K94" t="s">
        <v>1143</v>
      </c>
    </row>
    <row r="95" spans="1:11" x14ac:dyDescent="0.3">
      <c r="A95" s="2">
        <v>43278</v>
      </c>
      <c r="B95">
        <v>2018</v>
      </c>
      <c r="C95" t="s">
        <v>1150</v>
      </c>
      <c r="D95" t="s">
        <v>54</v>
      </c>
      <c r="E95" t="s">
        <v>74</v>
      </c>
      <c r="F95" t="s">
        <v>13</v>
      </c>
      <c r="G95" s="1">
        <v>13120</v>
      </c>
      <c r="H95">
        <v>5209</v>
      </c>
      <c r="I95" t="s">
        <v>1122</v>
      </c>
      <c r="J95" t="s">
        <v>1139</v>
      </c>
      <c r="K95" t="s">
        <v>1143</v>
      </c>
    </row>
    <row r="96" spans="1:11" x14ac:dyDescent="0.3">
      <c r="A96" s="2">
        <v>43279</v>
      </c>
      <c r="B96">
        <v>2018</v>
      </c>
      <c r="C96" t="s">
        <v>1150</v>
      </c>
      <c r="D96" t="s">
        <v>54</v>
      </c>
      <c r="E96" t="s">
        <v>465</v>
      </c>
      <c r="F96" t="s">
        <v>409</v>
      </c>
      <c r="G96" s="1">
        <v>2849</v>
      </c>
      <c r="H96">
        <v>886</v>
      </c>
      <c r="I96" t="s">
        <v>1122</v>
      </c>
      <c r="J96" t="s">
        <v>1139</v>
      </c>
      <c r="K96" t="s">
        <v>1145</v>
      </c>
    </row>
    <row r="97" spans="1:11" x14ac:dyDescent="0.3">
      <c r="A97" s="2">
        <v>43284</v>
      </c>
      <c r="B97">
        <v>2018</v>
      </c>
      <c r="C97" t="s">
        <v>1151</v>
      </c>
      <c r="D97" t="s">
        <v>54</v>
      </c>
      <c r="E97" t="s">
        <v>1039</v>
      </c>
      <c r="F97" t="s">
        <v>404</v>
      </c>
      <c r="G97" s="1">
        <v>14422</v>
      </c>
      <c r="H97" s="1">
        <v>3317</v>
      </c>
      <c r="I97" t="s">
        <v>1122</v>
      </c>
      <c r="J97" t="s">
        <v>1137</v>
      </c>
      <c r="K97" t="s">
        <v>1144</v>
      </c>
    </row>
    <row r="98" spans="1:11" x14ac:dyDescent="0.3">
      <c r="A98" s="2">
        <v>43284</v>
      </c>
      <c r="B98">
        <v>2018</v>
      </c>
      <c r="C98" t="s">
        <v>1151</v>
      </c>
      <c r="D98" t="s">
        <v>1158</v>
      </c>
      <c r="E98" t="s">
        <v>717</v>
      </c>
      <c r="F98" t="s">
        <v>7</v>
      </c>
      <c r="G98" s="1">
        <v>10659</v>
      </c>
      <c r="H98" s="1">
        <v>2985</v>
      </c>
      <c r="I98" t="s">
        <v>1167</v>
      </c>
      <c r="J98" t="s">
        <v>1134</v>
      </c>
      <c r="K98" t="s">
        <v>1145</v>
      </c>
    </row>
    <row r="99" spans="1:11" x14ac:dyDescent="0.3">
      <c r="A99" s="2">
        <v>43288</v>
      </c>
      <c r="B99">
        <v>2018</v>
      </c>
      <c r="C99" t="s">
        <v>1151</v>
      </c>
      <c r="D99" t="s">
        <v>21</v>
      </c>
      <c r="E99" t="s">
        <v>893</v>
      </c>
      <c r="F99" t="s">
        <v>13</v>
      </c>
      <c r="G99" s="1">
        <v>3625</v>
      </c>
      <c r="H99" s="1">
        <v>406</v>
      </c>
      <c r="I99" t="s">
        <v>1122</v>
      </c>
      <c r="J99" t="s">
        <v>1140</v>
      </c>
      <c r="K99" t="s">
        <v>1144</v>
      </c>
    </row>
    <row r="100" spans="1:11" x14ac:dyDescent="0.3">
      <c r="A100" s="2">
        <v>43290</v>
      </c>
      <c r="B100">
        <v>2018</v>
      </c>
      <c r="C100" t="s">
        <v>1151</v>
      </c>
      <c r="D100" t="s">
        <v>21</v>
      </c>
      <c r="E100" t="s">
        <v>328</v>
      </c>
      <c r="F100" t="s">
        <v>11</v>
      </c>
      <c r="G100" s="1">
        <v>4048</v>
      </c>
      <c r="H100">
        <v>1761</v>
      </c>
      <c r="I100" t="s">
        <v>1122</v>
      </c>
      <c r="J100" t="s">
        <v>1139</v>
      </c>
      <c r="K100" t="s">
        <v>1144</v>
      </c>
    </row>
    <row r="101" spans="1:11" x14ac:dyDescent="0.3">
      <c r="A101" s="2">
        <v>43292</v>
      </c>
      <c r="B101">
        <v>2018</v>
      </c>
      <c r="C101" t="s">
        <v>1151</v>
      </c>
      <c r="D101" t="s">
        <v>1158</v>
      </c>
      <c r="E101" t="s">
        <v>551</v>
      </c>
      <c r="F101" t="s">
        <v>409</v>
      </c>
      <c r="G101" s="1">
        <v>9208</v>
      </c>
      <c r="H101">
        <v>948</v>
      </c>
      <c r="I101" t="s">
        <v>1122</v>
      </c>
      <c r="J101" t="s">
        <v>1137</v>
      </c>
      <c r="K101" t="s">
        <v>1145</v>
      </c>
    </row>
    <row r="102" spans="1:11" x14ac:dyDescent="0.3">
      <c r="A102" s="2">
        <v>43292</v>
      </c>
      <c r="B102">
        <v>2018</v>
      </c>
      <c r="C102" t="s">
        <v>1151</v>
      </c>
      <c r="D102" t="s">
        <v>1158</v>
      </c>
      <c r="E102" t="s">
        <v>805</v>
      </c>
      <c r="F102" t="s">
        <v>11</v>
      </c>
      <c r="G102" s="1">
        <v>14268</v>
      </c>
      <c r="H102" s="1">
        <v>5593</v>
      </c>
      <c r="I102" t="s">
        <v>1122</v>
      </c>
      <c r="J102" t="s">
        <v>1134</v>
      </c>
      <c r="K102" t="s">
        <v>1145</v>
      </c>
    </row>
    <row r="103" spans="1:11" x14ac:dyDescent="0.3">
      <c r="A103" s="2">
        <v>43295</v>
      </c>
      <c r="B103">
        <v>2018</v>
      </c>
      <c r="C103" t="s">
        <v>1151</v>
      </c>
      <c r="D103" t="s">
        <v>27</v>
      </c>
      <c r="E103" t="s">
        <v>283</v>
      </c>
      <c r="F103" t="s">
        <v>7</v>
      </c>
      <c r="G103" s="1">
        <v>11926</v>
      </c>
      <c r="H103">
        <v>1360</v>
      </c>
      <c r="I103" t="s">
        <v>1167</v>
      </c>
      <c r="J103" t="s">
        <v>1137</v>
      </c>
      <c r="K103" t="s">
        <v>1143</v>
      </c>
    </row>
    <row r="104" spans="1:11" x14ac:dyDescent="0.3">
      <c r="A104" s="2">
        <v>43296</v>
      </c>
      <c r="B104">
        <v>2018</v>
      </c>
      <c r="C104" t="s">
        <v>1151</v>
      </c>
      <c r="D104" t="s">
        <v>5</v>
      </c>
      <c r="E104" t="s">
        <v>937</v>
      </c>
      <c r="F104" t="s">
        <v>20</v>
      </c>
      <c r="G104" s="1">
        <v>9329</v>
      </c>
      <c r="H104" s="1">
        <v>1605</v>
      </c>
      <c r="I104" t="s">
        <v>1167</v>
      </c>
      <c r="J104" t="s">
        <v>1137</v>
      </c>
      <c r="K104" t="s">
        <v>1144</v>
      </c>
    </row>
    <row r="105" spans="1:11" x14ac:dyDescent="0.3">
      <c r="A105" s="2">
        <v>43297</v>
      </c>
      <c r="B105">
        <v>2018</v>
      </c>
      <c r="C105" t="s">
        <v>1151</v>
      </c>
      <c r="D105" t="s">
        <v>21</v>
      </c>
      <c r="E105" t="s">
        <v>661</v>
      </c>
      <c r="F105" t="s">
        <v>11</v>
      </c>
      <c r="G105" s="1">
        <v>10816</v>
      </c>
      <c r="H105" s="1">
        <v>3915</v>
      </c>
      <c r="I105" t="s">
        <v>1122</v>
      </c>
      <c r="J105" t="s">
        <v>1134</v>
      </c>
      <c r="K105" t="s">
        <v>1145</v>
      </c>
    </row>
    <row r="106" spans="1:11" x14ac:dyDescent="0.3">
      <c r="A106" s="2">
        <v>43298</v>
      </c>
      <c r="B106">
        <v>2018</v>
      </c>
      <c r="C106" t="s">
        <v>1151</v>
      </c>
      <c r="D106" t="s">
        <v>27</v>
      </c>
      <c r="E106" t="s">
        <v>28</v>
      </c>
      <c r="F106" t="s">
        <v>7</v>
      </c>
      <c r="G106" s="1">
        <v>6019</v>
      </c>
      <c r="H106">
        <v>626</v>
      </c>
      <c r="I106" t="s">
        <v>1122</v>
      </c>
      <c r="J106" t="s">
        <v>1140</v>
      </c>
      <c r="K106" t="s">
        <v>1143</v>
      </c>
    </row>
    <row r="107" spans="1:11" x14ac:dyDescent="0.3">
      <c r="A107" s="2">
        <v>43300</v>
      </c>
      <c r="B107">
        <v>2018</v>
      </c>
      <c r="C107" t="s">
        <v>1151</v>
      </c>
      <c r="D107" t="s">
        <v>5</v>
      </c>
      <c r="E107" t="s">
        <v>392</v>
      </c>
      <c r="F107" t="s">
        <v>20</v>
      </c>
      <c r="G107" s="1">
        <v>3200</v>
      </c>
      <c r="H107">
        <v>557</v>
      </c>
      <c r="I107" t="s">
        <v>1122</v>
      </c>
      <c r="J107" t="s">
        <v>1124</v>
      </c>
      <c r="K107" t="s">
        <v>1146</v>
      </c>
    </row>
    <row r="108" spans="1:11" x14ac:dyDescent="0.3">
      <c r="A108" s="2">
        <v>43301</v>
      </c>
      <c r="B108">
        <v>2018</v>
      </c>
      <c r="C108" t="s">
        <v>1151</v>
      </c>
      <c r="D108" t="s">
        <v>1158</v>
      </c>
      <c r="E108" t="s">
        <v>1043</v>
      </c>
      <c r="F108" t="s">
        <v>407</v>
      </c>
      <c r="G108" s="1">
        <v>6954</v>
      </c>
      <c r="H108" s="1">
        <v>904</v>
      </c>
      <c r="I108" t="s">
        <v>1122</v>
      </c>
      <c r="J108" t="s">
        <v>1132</v>
      </c>
      <c r="K108" t="s">
        <v>1145</v>
      </c>
    </row>
    <row r="109" spans="1:11" x14ac:dyDescent="0.3">
      <c r="A109" s="2">
        <v>43302</v>
      </c>
      <c r="B109">
        <v>2018</v>
      </c>
      <c r="C109" t="s">
        <v>1151</v>
      </c>
      <c r="D109" t="s">
        <v>27</v>
      </c>
      <c r="E109" t="s">
        <v>129</v>
      </c>
      <c r="F109" t="s">
        <v>13</v>
      </c>
      <c r="G109" s="1">
        <v>10285</v>
      </c>
      <c r="H109">
        <v>2252</v>
      </c>
      <c r="I109" t="s">
        <v>1167</v>
      </c>
      <c r="J109" t="s">
        <v>1140</v>
      </c>
      <c r="K109" t="s">
        <v>1143</v>
      </c>
    </row>
    <row r="110" spans="1:11" x14ac:dyDescent="0.3">
      <c r="A110" s="2">
        <v>43302</v>
      </c>
      <c r="B110">
        <v>2018</v>
      </c>
      <c r="C110" t="s">
        <v>1151</v>
      </c>
      <c r="D110" t="s">
        <v>5</v>
      </c>
      <c r="E110" t="s">
        <v>64</v>
      </c>
      <c r="F110" t="s">
        <v>13</v>
      </c>
      <c r="G110" s="1">
        <v>1484</v>
      </c>
      <c r="H110">
        <v>257</v>
      </c>
      <c r="I110" t="s">
        <v>1167</v>
      </c>
      <c r="J110" t="s">
        <v>1134</v>
      </c>
      <c r="K110" t="s">
        <v>1146</v>
      </c>
    </row>
    <row r="111" spans="1:11" x14ac:dyDescent="0.3">
      <c r="A111" s="2">
        <v>43304</v>
      </c>
      <c r="B111">
        <v>2018</v>
      </c>
      <c r="C111" t="s">
        <v>1151</v>
      </c>
      <c r="D111" t="s">
        <v>21</v>
      </c>
      <c r="E111" t="s">
        <v>250</v>
      </c>
      <c r="F111" t="s">
        <v>13</v>
      </c>
      <c r="G111" s="1">
        <v>11147</v>
      </c>
      <c r="H111">
        <v>3188</v>
      </c>
      <c r="I111" t="s">
        <v>1122</v>
      </c>
      <c r="J111" t="s">
        <v>1135</v>
      </c>
      <c r="K111" t="s">
        <v>1143</v>
      </c>
    </row>
    <row r="112" spans="1:11" x14ac:dyDescent="0.3">
      <c r="A112" s="2">
        <v>43304</v>
      </c>
      <c r="B112">
        <v>2018</v>
      </c>
      <c r="C112" t="s">
        <v>1151</v>
      </c>
      <c r="D112" t="s">
        <v>21</v>
      </c>
      <c r="E112" t="s">
        <v>853</v>
      </c>
      <c r="F112" t="s">
        <v>13</v>
      </c>
      <c r="G112" s="1">
        <v>4022</v>
      </c>
      <c r="H112" s="1">
        <v>1516</v>
      </c>
      <c r="I112" t="s">
        <v>1122</v>
      </c>
      <c r="J112" t="s">
        <v>1124</v>
      </c>
      <c r="K112" t="s">
        <v>1146</v>
      </c>
    </row>
    <row r="113" spans="1:11" x14ac:dyDescent="0.3">
      <c r="A113" s="2">
        <v>43305</v>
      </c>
      <c r="B113">
        <v>2018</v>
      </c>
      <c r="C113" t="s">
        <v>1151</v>
      </c>
      <c r="D113" t="s">
        <v>5</v>
      </c>
      <c r="E113" t="s">
        <v>999</v>
      </c>
      <c r="F113" t="s">
        <v>401</v>
      </c>
      <c r="G113" s="1">
        <v>7029</v>
      </c>
      <c r="H113" s="1">
        <v>3500</v>
      </c>
      <c r="I113" t="s">
        <v>1167</v>
      </c>
      <c r="J113" t="s">
        <v>1137</v>
      </c>
      <c r="K113" t="s">
        <v>1143</v>
      </c>
    </row>
    <row r="114" spans="1:11" x14ac:dyDescent="0.3">
      <c r="A114" s="2">
        <v>43307</v>
      </c>
      <c r="B114">
        <v>2018</v>
      </c>
      <c r="C114" t="s">
        <v>1151</v>
      </c>
      <c r="D114" t="s">
        <v>21</v>
      </c>
      <c r="E114" t="s">
        <v>424</v>
      </c>
      <c r="F114" t="s">
        <v>404</v>
      </c>
      <c r="G114" s="1">
        <v>1628</v>
      </c>
      <c r="H114">
        <v>474</v>
      </c>
      <c r="I114" t="s">
        <v>1122</v>
      </c>
      <c r="J114" t="s">
        <v>1137</v>
      </c>
      <c r="K114" t="s">
        <v>1144</v>
      </c>
    </row>
    <row r="115" spans="1:11" x14ac:dyDescent="0.3">
      <c r="A115" s="2">
        <v>43314</v>
      </c>
      <c r="B115">
        <v>2018</v>
      </c>
      <c r="C115" t="s">
        <v>1151</v>
      </c>
      <c r="D115" t="s">
        <v>1158</v>
      </c>
      <c r="E115" t="s">
        <v>432</v>
      </c>
      <c r="F115" t="s">
        <v>404</v>
      </c>
      <c r="G115" s="1">
        <v>4695</v>
      </c>
      <c r="H115">
        <v>1944</v>
      </c>
      <c r="I115" t="s">
        <v>1167</v>
      </c>
      <c r="J115" t="s">
        <v>1137</v>
      </c>
      <c r="K115" t="s">
        <v>1143</v>
      </c>
    </row>
    <row r="116" spans="1:11" x14ac:dyDescent="0.3">
      <c r="A116" s="2">
        <v>43314</v>
      </c>
      <c r="B116">
        <v>2018</v>
      </c>
      <c r="C116" t="s">
        <v>1151</v>
      </c>
      <c r="D116" t="s">
        <v>5</v>
      </c>
      <c r="E116" t="s">
        <v>505</v>
      </c>
      <c r="F116" t="s">
        <v>407</v>
      </c>
      <c r="G116" s="1">
        <v>4112</v>
      </c>
      <c r="H116">
        <v>1402</v>
      </c>
      <c r="I116" t="s">
        <v>1167</v>
      </c>
      <c r="J116" t="s">
        <v>1134</v>
      </c>
      <c r="K116" t="s">
        <v>1145</v>
      </c>
    </row>
    <row r="117" spans="1:11" x14ac:dyDescent="0.3">
      <c r="A117" s="2">
        <v>43315</v>
      </c>
      <c r="B117">
        <v>2018</v>
      </c>
      <c r="C117" t="s">
        <v>1151</v>
      </c>
      <c r="D117" t="s">
        <v>1158</v>
      </c>
      <c r="E117" t="s">
        <v>82</v>
      </c>
      <c r="F117" t="s">
        <v>11</v>
      </c>
      <c r="G117" s="1">
        <v>9265</v>
      </c>
      <c r="H117">
        <v>3437</v>
      </c>
      <c r="I117" t="s">
        <v>1167</v>
      </c>
      <c r="J117" t="s">
        <v>1133</v>
      </c>
      <c r="K117" t="s">
        <v>1143</v>
      </c>
    </row>
    <row r="118" spans="1:11" x14ac:dyDescent="0.3">
      <c r="A118" s="2">
        <v>43316</v>
      </c>
      <c r="B118">
        <v>2018</v>
      </c>
      <c r="C118" t="s">
        <v>1151</v>
      </c>
      <c r="D118" t="s">
        <v>21</v>
      </c>
      <c r="E118" t="s">
        <v>287</v>
      </c>
      <c r="F118" t="s">
        <v>11</v>
      </c>
      <c r="G118" s="1">
        <v>6490</v>
      </c>
      <c r="H118">
        <v>3219</v>
      </c>
      <c r="I118" t="s">
        <v>1167</v>
      </c>
      <c r="J118" t="s">
        <v>1139</v>
      </c>
      <c r="K118" t="s">
        <v>1145</v>
      </c>
    </row>
    <row r="119" spans="1:11" x14ac:dyDescent="0.3">
      <c r="A119" s="2">
        <v>43319</v>
      </c>
      <c r="B119">
        <v>2018</v>
      </c>
      <c r="C119" t="s">
        <v>1151</v>
      </c>
      <c r="D119" t="s">
        <v>5</v>
      </c>
      <c r="E119" t="s">
        <v>494</v>
      </c>
      <c r="F119" t="s">
        <v>419</v>
      </c>
      <c r="G119" s="1">
        <v>6123</v>
      </c>
      <c r="H119">
        <v>2706</v>
      </c>
      <c r="I119" t="s">
        <v>1122</v>
      </c>
      <c r="J119" t="s">
        <v>1129</v>
      </c>
      <c r="K119" t="s">
        <v>1145</v>
      </c>
    </row>
    <row r="120" spans="1:11" x14ac:dyDescent="0.3">
      <c r="A120" s="2">
        <v>43321</v>
      </c>
      <c r="B120">
        <v>2018</v>
      </c>
      <c r="C120" t="s">
        <v>1151</v>
      </c>
      <c r="D120" t="s">
        <v>5</v>
      </c>
      <c r="E120" t="s">
        <v>311</v>
      </c>
      <c r="F120" t="s">
        <v>20</v>
      </c>
      <c r="G120" s="1">
        <v>5264</v>
      </c>
      <c r="H120">
        <v>453</v>
      </c>
      <c r="I120" t="s">
        <v>1122</v>
      </c>
      <c r="J120" t="s">
        <v>1134</v>
      </c>
      <c r="K120" t="s">
        <v>1144</v>
      </c>
    </row>
    <row r="121" spans="1:11" x14ac:dyDescent="0.3">
      <c r="A121" s="2">
        <v>43324</v>
      </c>
      <c r="B121">
        <v>2018</v>
      </c>
      <c r="C121" t="s">
        <v>1151</v>
      </c>
      <c r="D121" t="s">
        <v>5</v>
      </c>
      <c r="E121" t="s">
        <v>718</v>
      </c>
      <c r="F121" t="s">
        <v>7</v>
      </c>
      <c r="G121" s="1">
        <v>9097</v>
      </c>
      <c r="H121" s="1">
        <v>1510</v>
      </c>
      <c r="I121" t="s">
        <v>1167</v>
      </c>
      <c r="J121" t="s">
        <v>1124</v>
      </c>
      <c r="K121" t="s">
        <v>1146</v>
      </c>
    </row>
    <row r="122" spans="1:11" x14ac:dyDescent="0.3">
      <c r="A122" s="2">
        <v>43325</v>
      </c>
      <c r="B122">
        <v>2018</v>
      </c>
      <c r="C122" t="s">
        <v>1151</v>
      </c>
      <c r="D122" t="s">
        <v>54</v>
      </c>
      <c r="E122" t="s">
        <v>203</v>
      </c>
      <c r="F122" t="s">
        <v>13</v>
      </c>
      <c r="G122" s="1">
        <v>4486</v>
      </c>
      <c r="H122">
        <v>1785</v>
      </c>
      <c r="I122" t="s">
        <v>1122</v>
      </c>
      <c r="J122" t="s">
        <v>1129</v>
      </c>
      <c r="K122" t="s">
        <v>1143</v>
      </c>
    </row>
    <row r="123" spans="1:11" x14ac:dyDescent="0.3">
      <c r="A123" s="2">
        <v>43325</v>
      </c>
      <c r="B123">
        <v>2018</v>
      </c>
      <c r="C123" t="s">
        <v>1151</v>
      </c>
      <c r="D123" t="s">
        <v>27</v>
      </c>
      <c r="E123" t="s">
        <v>93</v>
      </c>
      <c r="F123" t="s">
        <v>20</v>
      </c>
      <c r="G123" s="1">
        <v>13970</v>
      </c>
      <c r="H123">
        <v>2445</v>
      </c>
      <c r="I123" t="s">
        <v>1122</v>
      </c>
      <c r="J123" t="s">
        <v>1140</v>
      </c>
      <c r="K123" t="s">
        <v>1145</v>
      </c>
    </row>
    <row r="124" spans="1:11" x14ac:dyDescent="0.3">
      <c r="A124" s="2">
        <v>43326</v>
      </c>
      <c r="B124">
        <v>2018</v>
      </c>
      <c r="C124" t="s">
        <v>1151</v>
      </c>
      <c r="D124" t="s">
        <v>27</v>
      </c>
      <c r="E124" t="s">
        <v>92</v>
      </c>
      <c r="F124" t="s">
        <v>20</v>
      </c>
      <c r="G124" s="1">
        <v>12976</v>
      </c>
      <c r="H124">
        <v>714</v>
      </c>
      <c r="I124" t="s">
        <v>1122</v>
      </c>
      <c r="J124" t="s">
        <v>1136</v>
      </c>
      <c r="K124" t="s">
        <v>1143</v>
      </c>
    </row>
    <row r="125" spans="1:11" x14ac:dyDescent="0.3">
      <c r="A125" s="2">
        <v>43329</v>
      </c>
      <c r="B125">
        <v>2018</v>
      </c>
      <c r="C125" t="s">
        <v>1151</v>
      </c>
      <c r="D125" t="s">
        <v>54</v>
      </c>
      <c r="E125" t="s">
        <v>798</v>
      </c>
      <c r="F125" t="s">
        <v>7</v>
      </c>
      <c r="G125" s="1">
        <v>1174</v>
      </c>
      <c r="H125" s="1">
        <v>306</v>
      </c>
      <c r="I125" t="s">
        <v>1122</v>
      </c>
      <c r="J125" t="s">
        <v>1137</v>
      </c>
      <c r="K125" t="s">
        <v>1144</v>
      </c>
    </row>
    <row r="126" spans="1:11" x14ac:dyDescent="0.3">
      <c r="A126" s="2">
        <v>43331</v>
      </c>
      <c r="B126">
        <v>2018</v>
      </c>
      <c r="C126" t="s">
        <v>1151</v>
      </c>
      <c r="D126" t="s">
        <v>27</v>
      </c>
      <c r="E126" t="s">
        <v>278</v>
      </c>
      <c r="F126" t="s">
        <v>20</v>
      </c>
      <c r="G126" s="1">
        <v>13046</v>
      </c>
      <c r="H126">
        <v>5258</v>
      </c>
      <c r="I126" t="s">
        <v>1122</v>
      </c>
      <c r="J126" t="s">
        <v>1138</v>
      </c>
      <c r="K126" t="s">
        <v>1145</v>
      </c>
    </row>
    <row r="127" spans="1:11" x14ac:dyDescent="0.3">
      <c r="A127" s="2">
        <v>43331</v>
      </c>
      <c r="B127">
        <v>2018</v>
      </c>
      <c r="C127" t="s">
        <v>1151</v>
      </c>
      <c r="D127" t="s">
        <v>5</v>
      </c>
      <c r="E127" t="s">
        <v>770</v>
      </c>
      <c r="F127" t="s">
        <v>11</v>
      </c>
      <c r="G127" s="1">
        <v>13006</v>
      </c>
      <c r="H127" s="1">
        <v>4331</v>
      </c>
      <c r="I127" t="s">
        <v>1122</v>
      </c>
      <c r="J127" t="s">
        <v>1138</v>
      </c>
      <c r="K127" t="s">
        <v>1143</v>
      </c>
    </row>
    <row r="128" spans="1:11" x14ac:dyDescent="0.3">
      <c r="A128" s="2">
        <v>43332</v>
      </c>
      <c r="B128">
        <v>2018</v>
      </c>
      <c r="C128" t="s">
        <v>1151</v>
      </c>
      <c r="D128" t="s">
        <v>21</v>
      </c>
      <c r="E128" t="s">
        <v>503</v>
      </c>
      <c r="F128" t="s">
        <v>407</v>
      </c>
      <c r="G128" s="1">
        <v>2438</v>
      </c>
      <c r="H128">
        <v>1070</v>
      </c>
      <c r="I128" t="s">
        <v>1167</v>
      </c>
      <c r="J128" t="s">
        <v>1137</v>
      </c>
      <c r="K128" t="s">
        <v>1145</v>
      </c>
    </row>
    <row r="129" spans="1:11" x14ac:dyDescent="0.3">
      <c r="A129" s="2">
        <v>43334</v>
      </c>
      <c r="B129">
        <v>2018</v>
      </c>
      <c r="C129" t="s">
        <v>1151</v>
      </c>
      <c r="D129" t="s">
        <v>1158</v>
      </c>
      <c r="E129" t="s">
        <v>1057</v>
      </c>
      <c r="F129" t="s">
        <v>401</v>
      </c>
      <c r="G129" s="1">
        <v>5596</v>
      </c>
      <c r="H129" s="1">
        <v>1326</v>
      </c>
      <c r="I129" t="s">
        <v>1122</v>
      </c>
      <c r="J129" t="s">
        <v>1136</v>
      </c>
      <c r="K129" t="s">
        <v>1145</v>
      </c>
    </row>
    <row r="130" spans="1:11" x14ac:dyDescent="0.3">
      <c r="A130" s="2">
        <v>43334</v>
      </c>
      <c r="B130">
        <v>2018</v>
      </c>
      <c r="C130" t="s">
        <v>1151</v>
      </c>
      <c r="D130" t="s">
        <v>5</v>
      </c>
      <c r="E130" t="s">
        <v>45</v>
      </c>
      <c r="F130" t="s">
        <v>13</v>
      </c>
      <c r="G130" s="1">
        <v>6993</v>
      </c>
      <c r="H130">
        <v>1930</v>
      </c>
      <c r="I130" t="s">
        <v>1167</v>
      </c>
      <c r="J130" t="s">
        <v>1129</v>
      </c>
      <c r="K130" t="s">
        <v>1145</v>
      </c>
    </row>
    <row r="131" spans="1:11" x14ac:dyDescent="0.3">
      <c r="A131" s="2">
        <v>43336</v>
      </c>
      <c r="B131">
        <v>2018</v>
      </c>
      <c r="C131" t="s">
        <v>1151</v>
      </c>
      <c r="D131" t="s">
        <v>21</v>
      </c>
      <c r="E131" t="s">
        <v>496</v>
      </c>
      <c r="F131" t="s">
        <v>401</v>
      </c>
      <c r="G131" s="1">
        <v>3016</v>
      </c>
      <c r="H131">
        <v>742</v>
      </c>
      <c r="I131" t="s">
        <v>1167</v>
      </c>
      <c r="J131" t="s">
        <v>1137</v>
      </c>
      <c r="K131" t="s">
        <v>1145</v>
      </c>
    </row>
    <row r="132" spans="1:11" x14ac:dyDescent="0.3">
      <c r="A132" s="2">
        <v>43339</v>
      </c>
      <c r="B132">
        <v>2018</v>
      </c>
      <c r="C132" t="s">
        <v>1151</v>
      </c>
      <c r="D132" t="s">
        <v>21</v>
      </c>
      <c r="E132" t="s">
        <v>312</v>
      </c>
      <c r="F132" t="s">
        <v>20</v>
      </c>
      <c r="G132" s="1">
        <v>978</v>
      </c>
      <c r="H132">
        <v>434</v>
      </c>
      <c r="I132" t="s">
        <v>1167</v>
      </c>
      <c r="J132" t="s">
        <v>1137</v>
      </c>
      <c r="K132" t="s">
        <v>1144</v>
      </c>
    </row>
    <row r="133" spans="1:11" x14ac:dyDescent="0.3">
      <c r="A133" s="2">
        <v>43339</v>
      </c>
      <c r="B133">
        <v>2018</v>
      </c>
      <c r="C133" t="s">
        <v>1151</v>
      </c>
      <c r="D133" t="s">
        <v>54</v>
      </c>
      <c r="E133" t="s">
        <v>914</v>
      </c>
      <c r="F133" t="s">
        <v>13</v>
      </c>
      <c r="G133" s="1">
        <v>13860</v>
      </c>
      <c r="H133" s="1">
        <v>3077</v>
      </c>
      <c r="I133" t="s">
        <v>1122</v>
      </c>
      <c r="J133" t="s">
        <v>1140</v>
      </c>
      <c r="K133" t="s">
        <v>1144</v>
      </c>
    </row>
    <row r="134" spans="1:11" x14ac:dyDescent="0.3">
      <c r="A134" s="2">
        <v>43346</v>
      </c>
      <c r="B134">
        <v>2018</v>
      </c>
      <c r="C134" t="s">
        <v>1151</v>
      </c>
      <c r="D134" t="s">
        <v>5</v>
      </c>
      <c r="E134" t="s">
        <v>132</v>
      </c>
      <c r="F134" t="s">
        <v>11</v>
      </c>
      <c r="G134" s="1">
        <v>6719</v>
      </c>
      <c r="H134">
        <v>1344</v>
      </c>
      <c r="I134" t="s">
        <v>1122</v>
      </c>
      <c r="J134" t="s">
        <v>1139</v>
      </c>
      <c r="K134" t="s">
        <v>1145</v>
      </c>
    </row>
    <row r="135" spans="1:11" x14ac:dyDescent="0.3">
      <c r="A135" s="2">
        <v>43348</v>
      </c>
      <c r="B135">
        <v>2018</v>
      </c>
      <c r="C135" t="s">
        <v>1151</v>
      </c>
      <c r="D135" t="s">
        <v>27</v>
      </c>
      <c r="E135" t="s">
        <v>468</v>
      </c>
      <c r="F135" t="s">
        <v>401</v>
      </c>
      <c r="G135" s="1">
        <v>9405</v>
      </c>
      <c r="H135">
        <v>4458</v>
      </c>
      <c r="I135" t="s">
        <v>1122</v>
      </c>
      <c r="J135" t="s">
        <v>1134</v>
      </c>
      <c r="K135" t="s">
        <v>1143</v>
      </c>
    </row>
    <row r="136" spans="1:11" x14ac:dyDescent="0.3">
      <c r="A136" s="2">
        <v>43349</v>
      </c>
      <c r="B136">
        <v>2018</v>
      </c>
      <c r="C136" t="s">
        <v>1151</v>
      </c>
      <c r="D136" t="s">
        <v>21</v>
      </c>
      <c r="E136" t="s">
        <v>752</v>
      </c>
      <c r="F136" t="s">
        <v>13</v>
      </c>
      <c r="G136" s="1">
        <v>1972</v>
      </c>
      <c r="H136" s="1">
        <v>876</v>
      </c>
      <c r="I136" t="s">
        <v>1122</v>
      </c>
      <c r="J136" t="s">
        <v>1133</v>
      </c>
      <c r="K136" t="s">
        <v>1144</v>
      </c>
    </row>
    <row r="137" spans="1:11" x14ac:dyDescent="0.3">
      <c r="A137" s="2">
        <v>43349</v>
      </c>
      <c r="B137">
        <v>2018</v>
      </c>
      <c r="C137" t="s">
        <v>1151</v>
      </c>
      <c r="D137" t="s">
        <v>5</v>
      </c>
      <c r="E137" t="s">
        <v>908</v>
      </c>
      <c r="F137" t="s">
        <v>13</v>
      </c>
      <c r="G137" s="1">
        <v>7408</v>
      </c>
      <c r="H137" s="1">
        <v>3474</v>
      </c>
      <c r="I137" t="s">
        <v>1122</v>
      </c>
      <c r="J137" t="s">
        <v>1140</v>
      </c>
      <c r="K137" t="s">
        <v>1146</v>
      </c>
    </row>
    <row r="138" spans="1:11" x14ac:dyDescent="0.3">
      <c r="A138" s="2">
        <v>43350</v>
      </c>
      <c r="B138">
        <v>2018</v>
      </c>
      <c r="C138" t="s">
        <v>1151</v>
      </c>
      <c r="D138" t="s">
        <v>21</v>
      </c>
      <c r="E138" t="s">
        <v>492</v>
      </c>
      <c r="F138" t="s">
        <v>407</v>
      </c>
      <c r="G138" s="1">
        <v>12569</v>
      </c>
      <c r="H138">
        <v>1596</v>
      </c>
      <c r="I138" t="s">
        <v>1122</v>
      </c>
      <c r="J138" t="s">
        <v>1140</v>
      </c>
      <c r="K138" t="s">
        <v>1145</v>
      </c>
    </row>
    <row r="139" spans="1:11" x14ac:dyDescent="0.3">
      <c r="A139" s="2">
        <v>43352</v>
      </c>
      <c r="B139">
        <v>2018</v>
      </c>
      <c r="C139" t="s">
        <v>1151</v>
      </c>
      <c r="D139" t="s">
        <v>54</v>
      </c>
      <c r="E139" t="s">
        <v>150</v>
      </c>
      <c r="F139" t="s">
        <v>13</v>
      </c>
      <c r="G139" s="1">
        <v>14030</v>
      </c>
      <c r="H139">
        <v>898</v>
      </c>
      <c r="I139" t="s">
        <v>1122</v>
      </c>
      <c r="J139" t="s">
        <v>1134</v>
      </c>
      <c r="K139" t="s">
        <v>1145</v>
      </c>
    </row>
    <row r="140" spans="1:11" x14ac:dyDescent="0.3">
      <c r="A140" s="2">
        <v>43352</v>
      </c>
      <c r="B140">
        <v>2018</v>
      </c>
      <c r="C140" t="s">
        <v>1151</v>
      </c>
      <c r="D140" t="s">
        <v>5</v>
      </c>
      <c r="E140" t="s">
        <v>1092</v>
      </c>
      <c r="F140" t="s">
        <v>401</v>
      </c>
      <c r="G140" s="1">
        <v>804</v>
      </c>
      <c r="H140" s="1">
        <v>392</v>
      </c>
      <c r="I140" t="s">
        <v>1167</v>
      </c>
      <c r="J140" t="s">
        <v>1140</v>
      </c>
      <c r="K140" t="s">
        <v>1145</v>
      </c>
    </row>
    <row r="141" spans="1:11" x14ac:dyDescent="0.3">
      <c r="A141" s="2">
        <v>43355</v>
      </c>
      <c r="B141">
        <v>2018</v>
      </c>
      <c r="C141" t="s">
        <v>1151</v>
      </c>
      <c r="D141" t="s">
        <v>27</v>
      </c>
      <c r="E141" t="s">
        <v>761</v>
      </c>
      <c r="F141" t="s">
        <v>7</v>
      </c>
      <c r="G141" s="1">
        <v>1374</v>
      </c>
      <c r="H141" s="1">
        <v>148</v>
      </c>
      <c r="I141" t="s">
        <v>1167</v>
      </c>
      <c r="J141" t="s">
        <v>1141</v>
      </c>
      <c r="K141" t="s">
        <v>1143</v>
      </c>
    </row>
    <row r="142" spans="1:11" x14ac:dyDescent="0.3">
      <c r="A142" s="2">
        <v>43355</v>
      </c>
      <c r="B142">
        <v>2018</v>
      </c>
      <c r="C142" t="s">
        <v>1151</v>
      </c>
      <c r="D142" t="s">
        <v>5</v>
      </c>
      <c r="E142" t="s">
        <v>142</v>
      </c>
      <c r="F142" t="s">
        <v>11</v>
      </c>
      <c r="G142" s="1">
        <v>8655</v>
      </c>
      <c r="H142">
        <v>3159</v>
      </c>
      <c r="I142" t="s">
        <v>1167</v>
      </c>
      <c r="J142" t="s">
        <v>1138</v>
      </c>
      <c r="K142" t="s">
        <v>1144</v>
      </c>
    </row>
    <row r="143" spans="1:11" x14ac:dyDescent="0.3">
      <c r="A143" s="2">
        <v>43356</v>
      </c>
      <c r="B143">
        <v>2018</v>
      </c>
      <c r="C143" t="s">
        <v>1151</v>
      </c>
      <c r="D143" t="s">
        <v>1158</v>
      </c>
      <c r="E143" t="s">
        <v>387</v>
      </c>
      <c r="F143" t="s">
        <v>11</v>
      </c>
      <c r="G143" s="1">
        <v>10395</v>
      </c>
      <c r="H143">
        <v>5177</v>
      </c>
      <c r="I143" t="s">
        <v>1167</v>
      </c>
      <c r="J143" t="s">
        <v>1134</v>
      </c>
      <c r="K143" t="s">
        <v>1144</v>
      </c>
    </row>
    <row r="144" spans="1:11" x14ac:dyDescent="0.3">
      <c r="A144" s="2">
        <v>43358</v>
      </c>
      <c r="B144">
        <v>2018</v>
      </c>
      <c r="C144" t="s">
        <v>1151</v>
      </c>
      <c r="D144" t="s">
        <v>5</v>
      </c>
      <c r="E144" t="s">
        <v>1088</v>
      </c>
      <c r="F144" t="s">
        <v>401</v>
      </c>
      <c r="G144" s="1">
        <v>12359</v>
      </c>
      <c r="H144" s="1">
        <v>3967</v>
      </c>
      <c r="I144" t="s">
        <v>1167</v>
      </c>
      <c r="J144" t="s">
        <v>1133</v>
      </c>
      <c r="K144" t="s">
        <v>1143</v>
      </c>
    </row>
    <row r="145" spans="1:11" x14ac:dyDescent="0.3">
      <c r="A145" s="2">
        <v>43358</v>
      </c>
      <c r="B145">
        <v>2018</v>
      </c>
      <c r="C145" t="s">
        <v>1151</v>
      </c>
      <c r="D145" t="s">
        <v>1158</v>
      </c>
      <c r="E145" t="s">
        <v>1077</v>
      </c>
      <c r="F145" t="s">
        <v>419</v>
      </c>
      <c r="G145" s="1">
        <v>9911</v>
      </c>
      <c r="H145" s="1">
        <v>4440</v>
      </c>
      <c r="I145" t="s">
        <v>1122</v>
      </c>
      <c r="J145" t="s">
        <v>1133</v>
      </c>
      <c r="K145" t="s">
        <v>1146</v>
      </c>
    </row>
    <row r="146" spans="1:11" x14ac:dyDescent="0.3">
      <c r="A146" s="2">
        <v>43359</v>
      </c>
      <c r="B146">
        <v>2018</v>
      </c>
      <c r="C146" t="s">
        <v>1151</v>
      </c>
      <c r="D146" t="s">
        <v>1158</v>
      </c>
      <c r="E146" t="s">
        <v>406</v>
      </c>
      <c r="F146" t="s">
        <v>407</v>
      </c>
      <c r="G146" s="1">
        <v>10036</v>
      </c>
      <c r="H146">
        <v>1004</v>
      </c>
      <c r="I146" t="s">
        <v>1122</v>
      </c>
      <c r="J146" t="s">
        <v>1133</v>
      </c>
      <c r="K146" t="s">
        <v>1143</v>
      </c>
    </row>
    <row r="147" spans="1:11" x14ac:dyDescent="0.3">
      <c r="A147" s="2">
        <v>43360</v>
      </c>
      <c r="B147">
        <v>2018</v>
      </c>
      <c r="C147" t="s">
        <v>1151</v>
      </c>
      <c r="D147" t="s">
        <v>27</v>
      </c>
      <c r="E147" t="s">
        <v>698</v>
      </c>
      <c r="F147" t="s">
        <v>13</v>
      </c>
      <c r="G147" s="1">
        <v>4805</v>
      </c>
      <c r="H147" s="1">
        <v>817</v>
      </c>
      <c r="I147" t="s">
        <v>1122</v>
      </c>
      <c r="J147" t="s">
        <v>1132</v>
      </c>
      <c r="K147" t="s">
        <v>1143</v>
      </c>
    </row>
    <row r="148" spans="1:11" x14ac:dyDescent="0.3">
      <c r="A148" s="2">
        <v>43360</v>
      </c>
      <c r="B148">
        <v>2018</v>
      </c>
      <c r="C148" t="s">
        <v>1151</v>
      </c>
      <c r="D148" t="s">
        <v>5</v>
      </c>
      <c r="E148" t="s">
        <v>653</v>
      </c>
      <c r="F148" t="s">
        <v>13</v>
      </c>
      <c r="G148" s="1">
        <v>10878</v>
      </c>
      <c r="H148" s="1">
        <v>4754</v>
      </c>
      <c r="I148" t="s">
        <v>1167</v>
      </c>
      <c r="J148" t="s">
        <v>1138</v>
      </c>
      <c r="K148" t="s">
        <v>1145</v>
      </c>
    </row>
    <row r="149" spans="1:11" x14ac:dyDescent="0.3">
      <c r="A149" s="2">
        <v>43360</v>
      </c>
      <c r="B149">
        <v>2018</v>
      </c>
      <c r="C149" t="s">
        <v>1151</v>
      </c>
      <c r="D149" t="s">
        <v>5</v>
      </c>
      <c r="E149" t="s">
        <v>58</v>
      </c>
      <c r="F149" t="s">
        <v>20</v>
      </c>
      <c r="G149" s="1">
        <v>3295</v>
      </c>
      <c r="H149">
        <v>1295</v>
      </c>
      <c r="I149" t="s">
        <v>1122</v>
      </c>
      <c r="J149" t="s">
        <v>1136</v>
      </c>
      <c r="K149" t="s">
        <v>1145</v>
      </c>
    </row>
    <row r="150" spans="1:11" x14ac:dyDescent="0.3">
      <c r="A150" s="2">
        <v>43363</v>
      </c>
      <c r="B150">
        <v>2018</v>
      </c>
      <c r="C150" t="s">
        <v>1151</v>
      </c>
      <c r="D150" t="s">
        <v>5</v>
      </c>
      <c r="E150" t="s">
        <v>1061</v>
      </c>
      <c r="F150" t="s">
        <v>419</v>
      </c>
      <c r="G150" s="1">
        <v>4494</v>
      </c>
      <c r="H150" s="1">
        <v>2144</v>
      </c>
      <c r="I150" t="s">
        <v>1122</v>
      </c>
      <c r="J150" t="s">
        <v>1140</v>
      </c>
      <c r="K150" t="s">
        <v>1144</v>
      </c>
    </row>
    <row r="151" spans="1:11" x14ac:dyDescent="0.3">
      <c r="A151" s="2">
        <v>43363</v>
      </c>
      <c r="B151">
        <v>2018</v>
      </c>
      <c r="C151" t="s">
        <v>1151</v>
      </c>
      <c r="D151" t="s">
        <v>5</v>
      </c>
      <c r="E151" t="s">
        <v>330</v>
      </c>
      <c r="F151" t="s">
        <v>11</v>
      </c>
      <c r="G151" s="1">
        <v>7332</v>
      </c>
      <c r="H151">
        <v>2200</v>
      </c>
      <c r="I151" t="s">
        <v>1122</v>
      </c>
      <c r="J151" t="s">
        <v>1140</v>
      </c>
      <c r="K151" t="s">
        <v>1144</v>
      </c>
    </row>
    <row r="152" spans="1:11" x14ac:dyDescent="0.3">
      <c r="A152" s="2">
        <v>43364</v>
      </c>
      <c r="B152">
        <v>2018</v>
      </c>
      <c r="C152" t="s">
        <v>1151</v>
      </c>
      <c r="D152" t="s">
        <v>5</v>
      </c>
      <c r="E152" t="s">
        <v>706</v>
      </c>
      <c r="F152" t="s">
        <v>13</v>
      </c>
      <c r="G152" s="1">
        <v>822</v>
      </c>
      <c r="H152" s="1">
        <v>92</v>
      </c>
      <c r="I152" t="s">
        <v>1167</v>
      </c>
      <c r="J152" t="s">
        <v>1134</v>
      </c>
      <c r="K152" t="s">
        <v>1143</v>
      </c>
    </row>
    <row r="153" spans="1:11" x14ac:dyDescent="0.3">
      <c r="A153" s="2">
        <v>43365</v>
      </c>
      <c r="B153">
        <v>2018</v>
      </c>
      <c r="C153" t="s">
        <v>1151</v>
      </c>
      <c r="D153" t="s">
        <v>54</v>
      </c>
      <c r="E153" t="s">
        <v>939</v>
      </c>
      <c r="F153" t="s">
        <v>7</v>
      </c>
      <c r="G153" s="1">
        <v>1556</v>
      </c>
      <c r="H153" s="1">
        <v>599</v>
      </c>
      <c r="I153" t="s">
        <v>1122</v>
      </c>
      <c r="J153" t="s">
        <v>1128</v>
      </c>
      <c r="K153" t="s">
        <v>1145</v>
      </c>
    </row>
    <row r="154" spans="1:11" x14ac:dyDescent="0.3">
      <c r="A154" s="2">
        <v>43366</v>
      </c>
      <c r="B154">
        <v>2018</v>
      </c>
      <c r="C154" t="s">
        <v>1151</v>
      </c>
      <c r="D154" t="s">
        <v>1158</v>
      </c>
      <c r="E154" t="s">
        <v>619</v>
      </c>
      <c r="F154" t="s">
        <v>13</v>
      </c>
      <c r="G154" s="1">
        <v>10038</v>
      </c>
      <c r="H154" s="1">
        <v>2028</v>
      </c>
      <c r="I154" t="s">
        <v>1122</v>
      </c>
      <c r="J154" t="s">
        <v>1140</v>
      </c>
      <c r="K154" t="s">
        <v>1144</v>
      </c>
    </row>
    <row r="155" spans="1:11" x14ac:dyDescent="0.3">
      <c r="A155" s="2">
        <v>43367</v>
      </c>
      <c r="B155">
        <v>2018</v>
      </c>
      <c r="C155" t="s">
        <v>1151</v>
      </c>
      <c r="D155" t="s">
        <v>21</v>
      </c>
      <c r="E155" t="s">
        <v>147</v>
      </c>
      <c r="F155" t="s">
        <v>7</v>
      </c>
      <c r="G155" s="1">
        <v>13293</v>
      </c>
      <c r="H155">
        <v>4719</v>
      </c>
      <c r="I155" t="s">
        <v>1167</v>
      </c>
      <c r="J155" t="s">
        <v>1132</v>
      </c>
      <c r="K155" t="s">
        <v>1144</v>
      </c>
    </row>
    <row r="156" spans="1:11" x14ac:dyDescent="0.3">
      <c r="A156" s="2">
        <v>43368</v>
      </c>
      <c r="B156">
        <v>2018</v>
      </c>
      <c r="C156" t="s">
        <v>1151</v>
      </c>
      <c r="D156" t="s">
        <v>21</v>
      </c>
      <c r="E156" t="s">
        <v>30</v>
      </c>
      <c r="F156" t="s">
        <v>7</v>
      </c>
      <c r="G156" s="1">
        <v>5735</v>
      </c>
      <c r="H156">
        <v>625</v>
      </c>
      <c r="I156" t="s">
        <v>1122</v>
      </c>
      <c r="J156" t="s">
        <v>1132</v>
      </c>
      <c r="K156" t="s">
        <v>1143</v>
      </c>
    </row>
    <row r="157" spans="1:11" x14ac:dyDescent="0.3">
      <c r="A157" s="2">
        <v>43369</v>
      </c>
      <c r="B157">
        <v>2018</v>
      </c>
      <c r="C157" t="s">
        <v>1151</v>
      </c>
      <c r="D157" t="s">
        <v>54</v>
      </c>
      <c r="E157" t="s">
        <v>1095</v>
      </c>
      <c r="F157" t="s">
        <v>401</v>
      </c>
      <c r="G157" s="1">
        <v>4137</v>
      </c>
      <c r="H157" s="1">
        <v>807</v>
      </c>
      <c r="I157" t="s">
        <v>1122</v>
      </c>
      <c r="J157" t="s">
        <v>1136</v>
      </c>
      <c r="K157" t="s">
        <v>1143</v>
      </c>
    </row>
    <row r="158" spans="1:11" x14ac:dyDescent="0.3">
      <c r="A158" s="2">
        <v>43374</v>
      </c>
      <c r="B158">
        <v>2018</v>
      </c>
      <c r="C158" t="s">
        <v>1152</v>
      </c>
      <c r="D158" t="s">
        <v>21</v>
      </c>
      <c r="E158" t="s">
        <v>231</v>
      </c>
      <c r="F158" t="s">
        <v>13</v>
      </c>
      <c r="G158" s="1">
        <v>2235</v>
      </c>
      <c r="H158">
        <v>498</v>
      </c>
      <c r="I158" t="s">
        <v>1122</v>
      </c>
      <c r="J158" t="s">
        <v>1134</v>
      </c>
      <c r="K158" t="s">
        <v>1145</v>
      </c>
    </row>
    <row r="159" spans="1:11" x14ac:dyDescent="0.3">
      <c r="A159" s="2">
        <v>43376</v>
      </c>
      <c r="B159">
        <v>2018</v>
      </c>
      <c r="C159" t="s">
        <v>1152</v>
      </c>
      <c r="D159" t="s">
        <v>5</v>
      </c>
      <c r="E159" t="s">
        <v>308</v>
      </c>
      <c r="F159" t="s">
        <v>13</v>
      </c>
      <c r="G159" s="1">
        <v>2783</v>
      </c>
      <c r="H159">
        <v>1353</v>
      </c>
      <c r="I159" t="s">
        <v>1122</v>
      </c>
      <c r="J159" t="s">
        <v>1138</v>
      </c>
      <c r="K159" t="s">
        <v>1145</v>
      </c>
    </row>
    <row r="160" spans="1:11" x14ac:dyDescent="0.3">
      <c r="A160" s="2">
        <v>43377</v>
      </c>
      <c r="B160">
        <v>2018</v>
      </c>
      <c r="C160" t="s">
        <v>1152</v>
      </c>
      <c r="D160" t="s">
        <v>27</v>
      </c>
      <c r="E160" t="s">
        <v>94</v>
      </c>
      <c r="F160" t="s">
        <v>20</v>
      </c>
      <c r="G160" s="1">
        <v>11263</v>
      </c>
      <c r="H160">
        <v>5046</v>
      </c>
      <c r="I160" t="s">
        <v>1122</v>
      </c>
      <c r="J160" t="s">
        <v>1134</v>
      </c>
      <c r="K160" t="s">
        <v>1143</v>
      </c>
    </row>
    <row r="161" spans="1:11" x14ac:dyDescent="0.3">
      <c r="A161" s="2">
        <v>43380</v>
      </c>
      <c r="B161">
        <v>2018</v>
      </c>
      <c r="C161" t="s">
        <v>1152</v>
      </c>
      <c r="D161" t="s">
        <v>54</v>
      </c>
      <c r="E161" t="s">
        <v>859</v>
      </c>
      <c r="F161" t="s">
        <v>7</v>
      </c>
      <c r="G161" s="1">
        <v>10918</v>
      </c>
      <c r="H161" s="1">
        <v>4444</v>
      </c>
      <c r="I161" t="s">
        <v>1122</v>
      </c>
      <c r="J161" t="s">
        <v>1132</v>
      </c>
      <c r="K161" t="s">
        <v>1143</v>
      </c>
    </row>
    <row r="162" spans="1:11" x14ac:dyDescent="0.3">
      <c r="A162" s="2">
        <v>43380</v>
      </c>
      <c r="B162">
        <v>2018</v>
      </c>
      <c r="C162" t="s">
        <v>1152</v>
      </c>
      <c r="D162" t="s">
        <v>5</v>
      </c>
      <c r="E162" t="s">
        <v>186</v>
      </c>
      <c r="F162" t="s">
        <v>13</v>
      </c>
      <c r="G162" s="1">
        <v>8023</v>
      </c>
      <c r="H162">
        <v>1043</v>
      </c>
      <c r="I162" t="s">
        <v>1122</v>
      </c>
      <c r="J162" t="s">
        <v>1137</v>
      </c>
      <c r="K162" t="s">
        <v>1145</v>
      </c>
    </row>
    <row r="163" spans="1:11" x14ac:dyDescent="0.3">
      <c r="A163" s="2">
        <v>43382</v>
      </c>
      <c r="B163">
        <v>2018</v>
      </c>
      <c r="C163" t="s">
        <v>1152</v>
      </c>
      <c r="D163" t="s">
        <v>27</v>
      </c>
      <c r="E163" t="s">
        <v>470</v>
      </c>
      <c r="F163" t="s">
        <v>419</v>
      </c>
      <c r="G163" s="1">
        <v>9664</v>
      </c>
      <c r="H163">
        <v>2145</v>
      </c>
      <c r="I163" t="s">
        <v>1122</v>
      </c>
      <c r="J163" t="s">
        <v>1140</v>
      </c>
      <c r="K163" t="s">
        <v>1145</v>
      </c>
    </row>
    <row r="164" spans="1:11" x14ac:dyDescent="0.3">
      <c r="A164" s="2">
        <v>43387</v>
      </c>
      <c r="B164">
        <v>2018</v>
      </c>
      <c r="C164" t="s">
        <v>1152</v>
      </c>
      <c r="D164" t="s">
        <v>5</v>
      </c>
      <c r="E164" t="s">
        <v>39</v>
      </c>
      <c r="F164" t="s">
        <v>20</v>
      </c>
      <c r="G164" s="1">
        <v>8840</v>
      </c>
      <c r="H164">
        <v>3386</v>
      </c>
      <c r="I164" t="s">
        <v>1122</v>
      </c>
      <c r="J164" t="s">
        <v>1128</v>
      </c>
      <c r="K164" t="s">
        <v>1145</v>
      </c>
    </row>
    <row r="165" spans="1:11" x14ac:dyDescent="0.3">
      <c r="A165" s="2">
        <v>43388</v>
      </c>
      <c r="B165">
        <v>2018</v>
      </c>
      <c r="C165" t="s">
        <v>1152</v>
      </c>
      <c r="D165" t="s">
        <v>5</v>
      </c>
      <c r="E165" t="s">
        <v>182</v>
      </c>
      <c r="F165" t="s">
        <v>11</v>
      </c>
      <c r="G165" s="1">
        <v>637</v>
      </c>
      <c r="H165">
        <v>179</v>
      </c>
      <c r="I165" t="s">
        <v>1122</v>
      </c>
      <c r="J165" t="s">
        <v>1138</v>
      </c>
      <c r="K165" t="s">
        <v>1146</v>
      </c>
    </row>
    <row r="166" spans="1:11" x14ac:dyDescent="0.3">
      <c r="A166" s="2">
        <v>43389</v>
      </c>
      <c r="B166">
        <v>2018</v>
      </c>
      <c r="C166" t="s">
        <v>1152</v>
      </c>
      <c r="D166" t="s">
        <v>5</v>
      </c>
      <c r="E166" t="s">
        <v>504</v>
      </c>
      <c r="F166" t="s">
        <v>404</v>
      </c>
      <c r="G166" s="1">
        <v>5942</v>
      </c>
      <c r="H166">
        <v>559</v>
      </c>
      <c r="I166" t="s">
        <v>1122</v>
      </c>
      <c r="J166" t="s">
        <v>1125</v>
      </c>
      <c r="K166" t="s">
        <v>1143</v>
      </c>
    </row>
    <row r="167" spans="1:11" x14ac:dyDescent="0.3">
      <c r="A167" s="2">
        <v>43390</v>
      </c>
      <c r="B167">
        <v>2018</v>
      </c>
      <c r="C167" t="s">
        <v>1152</v>
      </c>
      <c r="D167" t="s">
        <v>21</v>
      </c>
      <c r="E167" t="s">
        <v>156</v>
      </c>
      <c r="F167" t="s">
        <v>13</v>
      </c>
      <c r="G167" s="1">
        <v>14433</v>
      </c>
      <c r="H167">
        <v>2482</v>
      </c>
      <c r="I167" t="s">
        <v>1122</v>
      </c>
      <c r="J167" t="s">
        <v>1137</v>
      </c>
      <c r="K167" t="s">
        <v>1145</v>
      </c>
    </row>
    <row r="168" spans="1:11" x14ac:dyDescent="0.3">
      <c r="A168" s="2">
        <v>43391</v>
      </c>
      <c r="B168">
        <v>2018</v>
      </c>
      <c r="C168" t="s">
        <v>1152</v>
      </c>
      <c r="D168" t="s">
        <v>54</v>
      </c>
      <c r="E168" t="s">
        <v>399</v>
      </c>
      <c r="F168" t="s">
        <v>7</v>
      </c>
      <c r="G168" s="1">
        <v>2564</v>
      </c>
      <c r="H168">
        <v>777</v>
      </c>
      <c r="I168" t="s">
        <v>1167</v>
      </c>
      <c r="J168" t="s">
        <v>1133</v>
      </c>
      <c r="K168" t="s">
        <v>1144</v>
      </c>
    </row>
    <row r="169" spans="1:11" x14ac:dyDescent="0.3">
      <c r="A169" s="2">
        <v>43393</v>
      </c>
      <c r="B169">
        <v>2018</v>
      </c>
      <c r="C169" t="s">
        <v>1152</v>
      </c>
      <c r="D169" t="s">
        <v>1158</v>
      </c>
      <c r="E169" t="s">
        <v>174</v>
      </c>
      <c r="F169" t="s">
        <v>20</v>
      </c>
      <c r="G169" s="1">
        <v>4620</v>
      </c>
      <c r="H169">
        <v>541</v>
      </c>
      <c r="I169" t="s">
        <v>1122</v>
      </c>
      <c r="J169" t="s">
        <v>1134</v>
      </c>
      <c r="K169" t="s">
        <v>1143</v>
      </c>
    </row>
    <row r="170" spans="1:11" x14ac:dyDescent="0.3">
      <c r="A170" s="2">
        <v>43394</v>
      </c>
      <c r="B170">
        <v>2018</v>
      </c>
      <c r="C170" t="s">
        <v>1152</v>
      </c>
      <c r="D170" t="s">
        <v>5</v>
      </c>
      <c r="E170" t="s">
        <v>1108</v>
      </c>
      <c r="F170" t="s">
        <v>13</v>
      </c>
      <c r="G170" s="1">
        <v>7729</v>
      </c>
      <c r="H170" s="1">
        <v>2002</v>
      </c>
      <c r="I170" t="s">
        <v>1122</v>
      </c>
      <c r="J170" t="s">
        <v>1135</v>
      </c>
      <c r="K170" t="s">
        <v>1144</v>
      </c>
    </row>
    <row r="171" spans="1:11" x14ac:dyDescent="0.3">
      <c r="A171" s="2">
        <v>43394</v>
      </c>
      <c r="B171">
        <v>2018</v>
      </c>
      <c r="C171" t="s">
        <v>1152</v>
      </c>
      <c r="D171" t="s">
        <v>21</v>
      </c>
      <c r="E171" t="s">
        <v>782</v>
      </c>
      <c r="F171" t="s">
        <v>11</v>
      </c>
      <c r="G171" s="1">
        <v>4877</v>
      </c>
      <c r="H171" s="1">
        <v>741</v>
      </c>
      <c r="I171" t="s">
        <v>1122</v>
      </c>
      <c r="J171" t="s">
        <v>1132</v>
      </c>
      <c r="K171" t="s">
        <v>1143</v>
      </c>
    </row>
    <row r="172" spans="1:11" x14ac:dyDescent="0.3">
      <c r="A172" s="2">
        <v>43399</v>
      </c>
      <c r="B172">
        <v>2018</v>
      </c>
      <c r="C172" t="s">
        <v>1152</v>
      </c>
      <c r="D172" t="s">
        <v>27</v>
      </c>
      <c r="E172" t="s">
        <v>170</v>
      </c>
      <c r="F172" t="s">
        <v>7</v>
      </c>
      <c r="G172" s="1">
        <v>12840</v>
      </c>
      <c r="H172">
        <v>5470</v>
      </c>
      <c r="I172" t="s">
        <v>1122</v>
      </c>
      <c r="J172" t="s">
        <v>1140</v>
      </c>
      <c r="K172" t="s">
        <v>1143</v>
      </c>
    </row>
    <row r="173" spans="1:11" x14ac:dyDescent="0.3">
      <c r="A173" s="2">
        <v>43401</v>
      </c>
      <c r="B173">
        <v>2018</v>
      </c>
      <c r="C173" t="s">
        <v>1152</v>
      </c>
      <c r="D173" t="s">
        <v>21</v>
      </c>
      <c r="E173" t="s">
        <v>699</v>
      </c>
      <c r="F173" t="s">
        <v>13</v>
      </c>
      <c r="G173" s="1">
        <v>7362</v>
      </c>
      <c r="H173" s="1">
        <v>2106</v>
      </c>
      <c r="I173" t="s">
        <v>1122</v>
      </c>
      <c r="J173" t="s">
        <v>1141</v>
      </c>
      <c r="K173" t="s">
        <v>1146</v>
      </c>
    </row>
    <row r="174" spans="1:11" x14ac:dyDescent="0.3">
      <c r="A174" s="2">
        <v>43406</v>
      </c>
      <c r="B174">
        <v>2018</v>
      </c>
      <c r="C174" t="s">
        <v>1152</v>
      </c>
      <c r="D174" t="s">
        <v>1158</v>
      </c>
      <c r="E174" t="s">
        <v>425</v>
      </c>
      <c r="F174" t="s">
        <v>419</v>
      </c>
      <c r="G174" s="1">
        <v>7869</v>
      </c>
      <c r="H174">
        <v>2786</v>
      </c>
      <c r="I174" t="s">
        <v>1122</v>
      </c>
      <c r="J174" t="s">
        <v>1137</v>
      </c>
      <c r="K174" t="s">
        <v>1143</v>
      </c>
    </row>
    <row r="175" spans="1:11" x14ac:dyDescent="0.3">
      <c r="A175" s="2">
        <v>43407</v>
      </c>
      <c r="B175">
        <v>2018</v>
      </c>
      <c r="C175" t="s">
        <v>1152</v>
      </c>
      <c r="D175" t="s">
        <v>5</v>
      </c>
      <c r="E175" t="s">
        <v>731</v>
      </c>
      <c r="F175" t="s">
        <v>13</v>
      </c>
      <c r="G175" s="1">
        <v>3901</v>
      </c>
      <c r="H175" s="1">
        <v>1014</v>
      </c>
      <c r="I175" t="s">
        <v>1122</v>
      </c>
      <c r="J175" t="s">
        <v>1140</v>
      </c>
      <c r="K175" t="s">
        <v>1146</v>
      </c>
    </row>
    <row r="176" spans="1:11" x14ac:dyDescent="0.3">
      <c r="A176" s="2">
        <v>43407</v>
      </c>
      <c r="B176">
        <v>2018</v>
      </c>
      <c r="C176" t="s">
        <v>1152</v>
      </c>
      <c r="D176" t="s">
        <v>1158</v>
      </c>
      <c r="E176" t="s">
        <v>963</v>
      </c>
      <c r="F176" t="s">
        <v>419</v>
      </c>
      <c r="G176" s="1">
        <v>1248</v>
      </c>
      <c r="H176" s="1">
        <v>406</v>
      </c>
      <c r="I176" t="s">
        <v>1122</v>
      </c>
      <c r="J176" t="s">
        <v>1140</v>
      </c>
      <c r="K176" t="s">
        <v>1145</v>
      </c>
    </row>
    <row r="177" spans="1:11" x14ac:dyDescent="0.3">
      <c r="A177" s="2">
        <v>43410</v>
      </c>
      <c r="B177">
        <v>2018</v>
      </c>
      <c r="C177" t="s">
        <v>1152</v>
      </c>
      <c r="D177" t="s">
        <v>1158</v>
      </c>
      <c r="E177" t="s">
        <v>618</v>
      </c>
      <c r="F177" t="s">
        <v>13</v>
      </c>
      <c r="G177" s="1">
        <v>5259</v>
      </c>
      <c r="H177" s="1">
        <v>1636</v>
      </c>
      <c r="I177" t="s">
        <v>1122</v>
      </c>
      <c r="J177" t="s">
        <v>1135</v>
      </c>
      <c r="K177" t="s">
        <v>1146</v>
      </c>
    </row>
    <row r="178" spans="1:11" x14ac:dyDescent="0.3">
      <c r="A178" s="2">
        <v>43414</v>
      </c>
      <c r="B178">
        <v>2018</v>
      </c>
      <c r="C178" t="s">
        <v>1152</v>
      </c>
      <c r="D178" t="s">
        <v>5</v>
      </c>
      <c r="E178" t="s">
        <v>810</v>
      </c>
      <c r="F178" t="s">
        <v>13</v>
      </c>
      <c r="G178" s="1">
        <v>13164</v>
      </c>
      <c r="H178" s="1">
        <v>2791</v>
      </c>
      <c r="I178" t="s">
        <v>1122</v>
      </c>
      <c r="J178" t="s">
        <v>1137</v>
      </c>
      <c r="K178" t="s">
        <v>1143</v>
      </c>
    </row>
    <row r="179" spans="1:11" x14ac:dyDescent="0.3">
      <c r="A179" s="2">
        <v>43415</v>
      </c>
      <c r="B179">
        <v>2018</v>
      </c>
      <c r="C179" t="s">
        <v>1152</v>
      </c>
      <c r="D179" t="s">
        <v>54</v>
      </c>
      <c r="E179" t="s">
        <v>955</v>
      </c>
      <c r="F179" t="s">
        <v>401</v>
      </c>
      <c r="G179" s="1">
        <v>9818</v>
      </c>
      <c r="H179" s="1">
        <v>1885</v>
      </c>
      <c r="I179" t="s">
        <v>1167</v>
      </c>
      <c r="J179" t="s">
        <v>1138</v>
      </c>
      <c r="K179" t="s">
        <v>1145</v>
      </c>
    </row>
    <row r="180" spans="1:11" x14ac:dyDescent="0.3">
      <c r="A180" s="2">
        <v>43417</v>
      </c>
      <c r="B180">
        <v>2018</v>
      </c>
      <c r="C180" t="s">
        <v>1152</v>
      </c>
      <c r="D180" t="s">
        <v>27</v>
      </c>
      <c r="E180" t="s">
        <v>655</v>
      </c>
      <c r="F180" t="s">
        <v>13</v>
      </c>
      <c r="G180" s="1">
        <v>5071</v>
      </c>
      <c r="H180" s="1">
        <v>1810</v>
      </c>
      <c r="I180" t="s">
        <v>1122</v>
      </c>
      <c r="J180" t="s">
        <v>1136</v>
      </c>
      <c r="K180" t="s">
        <v>1143</v>
      </c>
    </row>
    <row r="181" spans="1:11" x14ac:dyDescent="0.3">
      <c r="A181" s="2">
        <v>43417</v>
      </c>
      <c r="B181">
        <v>2018</v>
      </c>
      <c r="C181" t="s">
        <v>1152</v>
      </c>
      <c r="D181" t="s">
        <v>5</v>
      </c>
      <c r="E181" t="s">
        <v>660</v>
      </c>
      <c r="F181" t="s">
        <v>11</v>
      </c>
      <c r="G181" s="1">
        <v>4220</v>
      </c>
      <c r="H181" s="1">
        <v>1321</v>
      </c>
      <c r="I181" t="s">
        <v>1167</v>
      </c>
      <c r="J181" t="s">
        <v>1141</v>
      </c>
      <c r="K181" t="s">
        <v>1144</v>
      </c>
    </row>
    <row r="182" spans="1:11" x14ac:dyDescent="0.3">
      <c r="A182" s="2">
        <v>43418</v>
      </c>
      <c r="B182">
        <v>2018</v>
      </c>
      <c r="C182" t="s">
        <v>1152</v>
      </c>
      <c r="D182" t="s">
        <v>27</v>
      </c>
      <c r="E182" t="s">
        <v>358</v>
      </c>
      <c r="F182" t="s">
        <v>20</v>
      </c>
      <c r="G182" s="1">
        <v>13316</v>
      </c>
      <c r="H182">
        <v>4168</v>
      </c>
      <c r="I182" t="s">
        <v>1122</v>
      </c>
      <c r="J182" t="s">
        <v>1136</v>
      </c>
      <c r="K182" t="s">
        <v>1145</v>
      </c>
    </row>
    <row r="183" spans="1:11" x14ac:dyDescent="0.3">
      <c r="A183" s="2">
        <v>43420</v>
      </c>
      <c r="B183">
        <v>2018</v>
      </c>
      <c r="C183" t="s">
        <v>1152</v>
      </c>
      <c r="D183" t="s">
        <v>1158</v>
      </c>
      <c r="E183" t="s">
        <v>253</v>
      </c>
      <c r="F183" t="s">
        <v>7</v>
      </c>
      <c r="G183" s="1">
        <v>12219</v>
      </c>
      <c r="H183">
        <v>916</v>
      </c>
      <c r="I183" t="s">
        <v>1122</v>
      </c>
      <c r="J183" t="s">
        <v>1133</v>
      </c>
      <c r="K183" t="s">
        <v>1145</v>
      </c>
    </row>
    <row r="184" spans="1:11" x14ac:dyDescent="0.3">
      <c r="A184" s="2">
        <v>43420</v>
      </c>
      <c r="B184">
        <v>2018</v>
      </c>
      <c r="C184" t="s">
        <v>1152</v>
      </c>
      <c r="D184" t="s">
        <v>21</v>
      </c>
      <c r="E184" t="s">
        <v>538</v>
      </c>
      <c r="F184" t="s">
        <v>407</v>
      </c>
      <c r="G184" s="1">
        <v>3891</v>
      </c>
      <c r="H184">
        <v>280</v>
      </c>
      <c r="I184" t="s">
        <v>1167</v>
      </c>
      <c r="J184" t="s">
        <v>1141</v>
      </c>
      <c r="K184" t="s">
        <v>1144</v>
      </c>
    </row>
    <row r="185" spans="1:11" x14ac:dyDescent="0.3">
      <c r="A185" s="2">
        <v>43422</v>
      </c>
      <c r="B185">
        <v>2018</v>
      </c>
      <c r="C185" t="s">
        <v>1152</v>
      </c>
      <c r="D185" t="s">
        <v>5</v>
      </c>
      <c r="E185" t="s">
        <v>32</v>
      </c>
      <c r="F185" t="s">
        <v>13</v>
      </c>
      <c r="G185" s="1">
        <v>13030</v>
      </c>
      <c r="H185">
        <v>1642</v>
      </c>
      <c r="I185" t="s">
        <v>1167</v>
      </c>
      <c r="J185" t="s">
        <v>1127</v>
      </c>
      <c r="K185" t="s">
        <v>1145</v>
      </c>
    </row>
    <row r="186" spans="1:11" x14ac:dyDescent="0.3">
      <c r="A186" s="2">
        <v>43422</v>
      </c>
      <c r="B186">
        <v>2018</v>
      </c>
      <c r="C186" t="s">
        <v>1152</v>
      </c>
      <c r="D186" t="s">
        <v>1158</v>
      </c>
      <c r="E186" t="s">
        <v>321</v>
      </c>
      <c r="F186" t="s">
        <v>13</v>
      </c>
      <c r="G186" s="1">
        <v>4482</v>
      </c>
      <c r="H186">
        <v>1640</v>
      </c>
      <c r="I186" t="s">
        <v>1167</v>
      </c>
      <c r="J186" t="s">
        <v>1138</v>
      </c>
      <c r="K186" t="s">
        <v>1144</v>
      </c>
    </row>
    <row r="187" spans="1:11" x14ac:dyDescent="0.3">
      <c r="A187" s="2">
        <v>43423</v>
      </c>
      <c r="B187">
        <v>2018</v>
      </c>
      <c r="C187" t="s">
        <v>1152</v>
      </c>
      <c r="D187" t="s">
        <v>27</v>
      </c>
      <c r="E187" t="s">
        <v>77</v>
      </c>
      <c r="F187" t="s">
        <v>20</v>
      </c>
      <c r="G187" s="1">
        <v>5688</v>
      </c>
      <c r="H187">
        <v>1047</v>
      </c>
      <c r="I187" t="s">
        <v>1122</v>
      </c>
      <c r="J187" t="s">
        <v>1135</v>
      </c>
      <c r="K187" t="s">
        <v>1145</v>
      </c>
    </row>
    <row r="188" spans="1:11" x14ac:dyDescent="0.3">
      <c r="A188" s="2">
        <v>43423</v>
      </c>
      <c r="B188">
        <v>2018</v>
      </c>
      <c r="C188" t="s">
        <v>1152</v>
      </c>
      <c r="D188" t="s">
        <v>54</v>
      </c>
      <c r="E188" t="s">
        <v>682</v>
      </c>
      <c r="F188" t="s">
        <v>13</v>
      </c>
      <c r="G188" s="1">
        <v>14930</v>
      </c>
      <c r="H188" s="1">
        <v>1374</v>
      </c>
      <c r="I188" t="s">
        <v>1122</v>
      </c>
      <c r="J188" t="s">
        <v>1136</v>
      </c>
      <c r="K188" t="s">
        <v>1144</v>
      </c>
    </row>
    <row r="189" spans="1:11" x14ac:dyDescent="0.3">
      <c r="A189" s="2">
        <v>43426</v>
      </c>
      <c r="B189">
        <v>2018</v>
      </c>
      <c r="C189" t="s">
        <v>1152</v>
      </c>
      <c r="D189" t="s">
        <v>21</v>
      </c>
      <c r="E189" t="s">
        <v>90</v>
      </c>
      <c r="F189" t="s">
        <v>11</v>
      </c>
      <c r="G189" s="1">
        <v>6265</v>
      </c>
      <c r="H189">
        <v>802</v>
      </c>
      <c r="I189" t="s">
        <v>1122</v>
      </c>
      <c r="J189" t="s">
        <v>1132</v>
      </c>
      <c r="K189" t="s">
        <v>1143</v>
      </c>
    </row>
    <row r="190" spans="1:11" x14ac:dyDescent="0.3">
      <c r="A190" s="2">
        <v>43429</v>
      </c>
      <c r="B190">
        <v>2018</v>
      </c>
      <c r="C190" t="s">
        <v>1152</v>
      </c>
      <c r="D190" t="s">
        <v>27</v>
      </c>
      <c r="E190" t="s">
        <v>146</v>
      </c>
      <c r="F190" t="s">
        <v>7</v>
      </c>
      <c r="G190" s="1">
        <v>11100</v>
      </c>
      <c r="H190">
        <v>1443</v>
      </c>
      <c r="I190" t="s">
        <v>1167</v>
      </c>
      <c r="J190" t="s">
        <v>1130</v>
      </c>
      <c r="K190" t="s">
        <v>1145</v>
      </c>
    </row>
    <row r="191" spans="1:11" x14ac:dyDescent="0.3">
      <c r="A191" s="2">
        <v>43429</v>
      </c>
      <c r="B191">
        <v>2018</v>
      </c>
      <c r="C191" t="s">
        <v>1152</v>
      </c>
      <c r="D191" t="s">
        <v>5</v>
      </c>
      <c r="E191" t="s">
        <v>541</v>
      </c>
      <c r="F191" t="s">
        <v>401</v>
      </c>
      <c r="G191" s="1">
        <v>5600</v>
      </c>
      <c r="H191">
        <v>650</v>
      </c>
      <c r="I191" t="s">
        <v>1167</v>
      </c>
      <c r="J191" t="s">
        <v>1140</v>
      </c>
      <c r="K191" t="s">
        <v>1143</v>
      </c>
    </row>
    <row r="192" spans="1:11" x14ac:dyDescent="0.3">
      <c r="A192" s="2">
        <v>43429</v>
      </c>
      <c r="B192">
        <v>2018</v>
      </c>
      <c r="C192" t="s">
        <v>1152</v>
      </c>
      <c r="D192" t="s">
        <v>21</v>
      </c>
      <c r="E192" t="s">
        <v>629</v>
      </c>
      <c r="F192" t="s">
        <v>20</v>
      </c>
      <c r="G192" s="1">
        <v>9563</v>
      </c>
      <c r="H192" s="1">
        <v>3873</v>
      </c>
      <c r="I192" t="s">
        <v>1122</v>
      </c>
      <c r="J192" t="s">
        <v>1130</v>
      </c>
      <c r="K192" t="s">
        <v>1146</v>
      </c>
    </row>
    <row r="193" spans="1:11" x14ac:dyDescent="0.3">
      <c r="A193" s="2">
        <v>43430</v>
      </c>
      <c r="B193">
        <v>2018</v>
      </c>
      <c r="C193" t="s">
        <v>1152</v>
      </c>
      <c r="D193" t="s">
        <v>1158</v>
      </c>
      <c r="E193" t="s">
        <v>363</v>
      </c>
      <c r="F193" t="s">
        <v>13</v>
      </c>
      <c r="G193" s="1">
        <v>13694</v>
      </c>
      <c r="H193">
        <v>2273</v>
      </c>
      <c r="I193" t="s">
        <v>1167</v>
      </c>
      <c r="J193" t="s">
        <v>1140</v>
      </c>
      <c r="K193" t="s">
        <v>1145</v>
      </c>
    </row>
    <row r="194" spans="1:11" x14ac:dyDescent="0.3">
      <c r="A194" s="2">
        <v>43430</v>
      </c>
      <c r="B194">
        <v>2018</v>
      </c>
      <c r="C194" t="s">
        <v>1152</v>
      </c>
      <c r="D194" t="s">
        <v>54</v>
      </c>
      <c r="E194" t="s">
        <v>276</v>
      </c>
      <c r="F194" t="s">
        <v>11</v>
      </c>
      <c r="G194" s="1">
        <v>6125</v>
      </c>
      <c r="H194">
        <v>1121</v>
      </c>
      <c r="I194" t="s">
        <v>1122</v>
      </c>
      <c r="J194" t="s">
        <v>1130</v>
      </c>
      <c r="K194" t="s">
        <v>1143</v>
      </c>
    </row>
    <row r="195" spans="1:11" x14ac:dyDescent="0.3">
      <c r="A195" s="2">
        <v>43431</v>
      </c>
      <c r="B195">
        <v>2018</v>
      </c>
      <c r="C195" t="s">
        <v>1152</v>
      </c>
      <c r="D195" t="s">
        <v>5</v>
      </c>
      <c r="E195" t="s">
        <v>690</v>
      </c>
      <c r="F195" t="s">
        <v>13</v>
      </c>
      <c r="G195" s="1">
        <v>7118</v>
      </c>
      <c r="H195" s="1">
        <v>3509</v>
      </c>
      <c r="I195" t="s">
        <v>1122</v>
      </c>
      <c r="J195" t="s">
        <v>1133</v>
      </c>
      <c r="K195" t="s">
        <v>1144</v>
      </c>
    </row>
    <row r="196" spans="1:11" x14ac:dyDescent="0.3">
      <c r="A196" s="2">
        <v>43431</v>
      </c>
      <c r="B196">
        <v>2018</v>
      </c>
      <c r="C196" t="s">
        <v>1152</v>
      </c>
      <c r="D196" t="s">
        <v>27</v>
      </c>
      <c r="E196" t="s">
        <v>562</v>
      </c>
      <c r="F196" t="s">
        <v>13</v>
      </c>
      <c r="G196" s="1">
        <v>3715</v>
      </c>
      <c r="H196" s="1">
        <v>1516</v>
      </c>
      <c r="I196" t="s">
        <v>1122</v>
      </c>
      <c r="J196" t="s">
        <v>1137</v>
      </c>
      <c r="K196" t="s">
        <v>1144</v>
      </c>
    </row>
    <row r="197" spans="1:11" x14ac:dyDescent="0.3">
      <c r="A197" s="2">
        <v>43431</v>
      </c>
      <c r="B197">
        <v>2018</v>
      </c>
      <c r="C197" t="s">
        <v>1152</v>
      </c>
      <c r="D197" t="s">
        <v>1158</v>
      </c>
      <c r="E197" t="s">
        <v>864</v>
      </c>
      <c r="F197" t="s">
        <v>20</v>
      </c>
      <c r="G197" s="1">
        <v>9436</v>
      </c>
      <c r="H197" s="1">
        <v>2142</v>
      </c>
      <c r="I197" t="s">
        <v>1122</v>
      </c>
      <c r="J197" t="s">
        <v>1132</v>
      </c>
      <c r="K197" t="s">
        <v>1143</v>
      </c>
    </row>
    <row r="198" spans="1:11" x14ac:dyDescent="0.3">
      <c r="A198" s="2">
        <v>43432</v>
      </c>
      <c r="B198">
        <v>2018</v>
      </c>
      <c r="C198" t="s">
        <v>1152</v>
      </c>
      <c r="D198" t="s">
        <v>21</v>
      </c>
      <c r="E198" t="s">
        <v>1085</v>
      </c>
      <c r="F198" t="s">
        <v>419</v>
      </c>
      <c r="G198" s="1">
        <v>9095</v>
      </c>
      <c r="H198" s="1">
        <v>3656</v>
      </c>
      <c r="I198" t="s">
        <v>1122</v>
      </c>
      <c r="J198" t="s">
        <v>1132</v>
      </c>
      <c r="K198" t="s">
        <v>1144</v>
      </c>
    </row>
    <row r="199" spans="1:11" x14ac:dyDescent="0.3">
      <c r="A199" s="2">
        <v>43436</v>
      </c>
      <c r="B199">
        <v>2018</v>
      </c>
      <c r="C199" t="s">
        <v>1152</v>
      </c>
      <c r="D199" t="s">
        <v>21</v>
      </c>
      <c r="E199" t="s">
        <v>758</v>
      </c>
      <c r="F199" t="s">
        <v>13</v>
      </c>
      <c r="G199" s="1">
        <v>1673</v>
      </c>
      <c r="H199" s="1">
        <v>141</v>
      </c>
      <c r="I199" t="s">
        <v>1122</v>
      </c>
      <c r="J199" t="s">
        <v>1134</v>
      </c>
      <c r="K199" t="s">
        <v>1143</v>
      </c>
    </row>
    <row r="200" spans="1:11" x14ac:dyDescent="0.3">
      <c r="A200" s="2">
        <v>43441</v>
      </c>
      <c r="B200">
        <v>2018</v>
      </c>
      <c r="C200" t="s">
        <v>1152</v>
      </c>
      <c r="D200" t="s">
        <v>1158</v>
      </c>
      <c r="E200" t="s">
        <v>965</v>
      </c>
      <c r="F200" t="s">
        <v>419</v>
      </c>
      <c r="G200" s="1">
        <v>10946</v>
      </c>
      <c r="H200" s="1">
        <v>4324</v>
      </c>
      <c r="I200" t="s">
        <v>1122</v>
      </c>
      <c r="J200" t="s">
        <v>1136</v>
      </c>
      <c r="K200" t="s">
        <v>1145</v>
      </c>
    </row>
    <row r="201" spans="1:11" x14ac:dyDescent="0.3">
      <c r="A201" s="2">
        <v>43442</v>
      </c>
      <c r="B201">
        <v>2018</v>
      </c>
      <c r="C201" t="s">
        <v>1152</v>
      </c>
      <c r="D201" t="s">
        <v>5</v>
      </c>
      <c r="E201" t="s">
        <v>523</v>
      </c>
      <c r="F201" t="s">
        <v>409</v>
      </c>
      <c r="G201" s="1">
        <v>1686</v>
      </c>
      <c r="H201">
        <v>779</v>
      </c>
      <c r="I201" t="s">
        <v>1122</v>
      </c>
      <c r="J201" t="s">
        <v>1137</v>
      </c>
      <c r="K201" t="s">
        <v>1143</v>
      </c>
    </row>
    <row r="202" spans="1:11" x14ac:dyDescent="0.3">
      <c r="A202" s="2">
        <v>43443</v>
      </c>
      <c r="B202">
        <v>2018</v>
      </c>
      <c r="C202" t="s">
        <v>1152</v>
      </c>
      <c r="D202" t="s">
        <v>1158</v>
      </c>
      <c r="E202" t="s">
        <v>676</v>
      </c>
      <c r="F202" t="s">
        <v>13</v>
      </c>
      <c r="G202" s="1">
        <v>4643</v>
      </c>
      <c r="H202" s="1">
        <v>1286</v>
      </c>
      <c r="I202" t="s">
        <v>1122</v>
      </c>
      <c r="J202" t="s">
        <v>1141</v>
      </c>
      <c r="K202" t="s">
        <v>1143</v>
      </c>
    </row>
    <row r="203" spans="1:11" x14ac:dyDescent="0.3">
      <c r="A203" s="2">
        <v>43445</v>
      </c>
      <c r="B203">
        <v>2018</v>
      </c>
      <c r="C203" t="s">
        <v>1152</v>
      </c>
      <c r="D203" t="s">
        <v>21</v>
      </c>
      <c r="E203" t="s">
        <v>666</v>
      </c>
      <c r="F203" t="s">
        <v>13</v>
      </c>
      <c r="G203" s="1">
        <v>14634</v>
      </c>
      <c r="H203" s="1">
        <v>2459</v>
      </c>
      <c r="I203" t="s">
        <v>1167</v>
      </c>
      <c r="J203" t="s">
        <v>1133</v>
      </c>
      <c r="K203" t="s">
        <v>1145</v>
      </c>
    </row>
    <row r="204" spans="1:11" x14ac:dyDescent="0.3">
      <c r="A204" s="2">
        <v>43446</v>
      </c>
      <c r="B204">
        <v>2018</v>
      </c>
      <c r="C204" t="s">
        <v>1152</v>
      </c>
      <c r="D204" t="s">
        <v>54</v>
      </c>
      <c r="E204" t="s">
        <v>75</v>
      </c>
      <c r="F204" t="s">
        <v>7</v>
      </c>
      <c r="G204" s="1">
        <v>7428</v>
      </c>
      <c r="H204">
        <v>3194</v>
      </c>
      <c r="I204" t="s">
        <v>1122</v>
      </c>
      <c r="J204" t="s">
        <v>1127</v>
      </c>
      <c r="K204" t="s">
        <v>1144</v>
      </c>
    </row>
    <row r="205" spans="1:11" x14ac:dyDescent="0.3">
      <c r="A205" s="2">
        <v>43449</v>
      </c>
      <c r="B205">
        <v>2018</v>
      </c>
      <c r="C205" t="s">
        <v>1152</v>
      </c>
      <c r="D205" t="s">
        <v>21</v>
      </c>
      <c r="E205" t="s">
        <v>97</v>
      </c>
      <c r="F205" t="s">
        <v>11</v>
      </c>
      <c r="G205" s="1">
        <v>10743</v>
      </c>
      <c r="H205">
        <v>4834</v>
      </c>
      <c r="I205" t="s">
        <v>1122</v>
      </c>
      <c r="J205" t="s">
        <v>1136</v>
      </c>
      <c r="K205" t="s">
        <v>1144</v>
      </c>
    </row>
    <row r="206" spans="1:11" x14ac:dyDescent="0.3">
      <c r="A206" s="2">
        <v>43452</v>
      </c>
      <c r="B206">
        <v>2018</v>
      </c>
      <c r="C206" t="s">
        <v>1152</v>
      </c>
      <c r="D206" t="s">
        <v>54</v>
      </c>
      <c r="E206" t="s">
        <v>578</v>
      </c>
      <c r="F206" t="s">
        <v>13</v>
      </c>
      <c r="G206" s="1">
        <v>13703</v>
      </c>
      <c r="H206" s="1">
        <v>3727</v>
      </c>
      <c r="I206" t="s">
        <v>1167</v>
      </c>
      <c r="J206" t="s">
        <v>1140</v>
      </c>
      <c r="K206" t="s">
        <v>1145</v>
      </c>
    </row>
    <row r="207" spans="1:11" x14ac:dyDescent="0.3">
      <c r="A207" s="2">
        <v>43453</v>
      </c>
      <c r="B207">
        <v>2018</v>
      </c>
      <c r="C207" t="s">
        <v>1152</v>
      </c>
      <c r="D207" t="s">
        <v>21</v>
      </c>
      <c r="E207" t="s">
        <v>1094</v>
      </c>
      <c r="F207" t="s">
        <v>401</v>
      </c>
      <c r="G207" s="1">
        <v>6753</v>
      </c>
      <c r="H207" s="1">
        <v>1114</v>
      </c>
      <c r="I207" t="s">
        <v>1122</v>
      </c>
      <c r="J207" t="s">
        <v>1136</v>
      </c>
      <c r="K207" t="s">
        <v>1145</v>
      </c>
    </row>
    <row r="208" spans="1:11" x14ac:dyDescent="0.3">
      <c r="A208" s="2">
        <v>43453</v>
      </c>
      <c r="B208">
        <v>2018</v>
      </c>
      <c r="C208" t="s">
        <v>1152</v>
      </c>
      <c r="D208" t="s">
        <v>1158</v>
      </c>
      <c r="E208" t="s">
        <v>724</v>
      </c>
      <c r="F208" t="s">
        <v>7</v>
      </c>
      <c r="G208" s="1">
        <v>13001</v>
      </c>
      <c r="H208" s="1">
        <v>5265</v>
      </c>
      <c r="I208" t="s">
        <v>1122</v>
      </c>
      <c r="J208" t="s">
        <v>1132</v>
      </c>
      <c r="K208" t="s">
        <v>1144</v>
      </c>
    </row>
    <row r="209" spans="1:11" x14ac:dyDescent="0.3">
      <c r="A209" s="2">
        <v>43454</v>
      </c>
      <c r="B209">
        <v>2018</v>
      </c>
      <c r="C209" t="s">
        <v>1152</v>
      </c>
      <c r="D209" t="s">
        <v>5</v>
      </c>
      <c r="E209" t="s">
        <v>815</v>
      </c>
      <c r="F209" t="s">
        <v>20</v>
      </c>
      <c r="G209" s="1">
        <v>7381</v>
      </c>
      <c r="H209" s="1">
        <v>3521</v>
      </c>
      <c r="I209" t="s">
        <v>1122</v>
      </c>
      <c r="J209" t="s">
        <v>1136</v>
      </c>
      <c r="K209" t="s">
        <v>1143</v>
      </c>
    </row>
    <row r="210" spans="1:11" x14ac:dyDescent="0.3">
      <c r="A210" s="2">
        <v>43455</v>
      </c>
      <c r="B210">
        <v>2018</v>
      </c>
      <c r="C210" t="s">
        <v>1152</v>
      </c>
      <c r="D210" t="s">
        <v>5</v>
      </c>
      <c r="E210" t="s">
        <v>738</v>
      </c>
      <c r="F210" t="s">
        <v>20</v>
      </c>
      <c r="G210" s="1">
        <v>4382</v>
      </c>
      <c r="H210" s="1">
        <v>1266</v>
      </c>
      <c r="I210" t="s">
        <v>1122</v>
      </c>
      <c r="J210" t="s">
        <v>1137</v>
      </c>
      <c r="K210" t="s">
        <v>1143</v>
      </c>
    </row>
    <row r="211" spans="1:11" x14ac:dyDescent="0.3">
      <c r="A211" s="2">
        <v>43456</v>
      </c>
      <c r="B211">
        <v>2018</v>
      </c>
      <c r="C211" t="s">
        <v>1152</v>
      </c>
      <c r="D211" t="s">
        <v>5</v>
      </c>
      <c r="E211" t="s">
        <v>550</v>
      </c>
      <c r="F211" t="s">
        <v>409</v>
      </c>
      <c r="G211" s="1">
        <v>12180</v>
      </c>
      <c r="H211">
        <v>5737</v>
      </c>
      <c r="I211" t="s">
        <v>1122</v>
      </c>
      <c r="J211" t="s">
        <v>1139</v>
      </c>
      <c r="K211" t="s">
        <v>1145</v>
      </c>
    </row>
    <row r="212" spans="1:11" x14ac:dyDescent="0.3">
      <c r="A212" s="2">
        <v>43457</v>
      </c>
      <c r="B212">
        <v>2018</v>
      </c>
      <c r="C212" t="s">
        <v>1152</v>
      </c>
      <c r="D212" t="s">
        <v>5</v>
      </c>
      <c r="E212" t="s">
        <v>338</v>
      </c>
      <c r="F212" t="s">
        <v>11</v>
      </c>
      <c r="G212" s="1">
        <v>12033</v>
      </c>
      <c r="H212">
        <v>3778</v>
      </c>
      <c r="I212" t="s">
        <v>1167</v>
      </c>
      <c r="J212" t="s">
        <v>1133</v>
      </c>
      <c r="K212" t="s">
        <v>1146</v>
      </c>
    </row>
    <row r="213" spans="1:11" x14ac:dyDescent="0.3">
      <c r="A213" s="2">
        <v>43458</v>
      </c>
      <c r="B213">
        <v>2018</v>
      </c>
      <c r="C213" t="s">
        <v>1152</v>
      </c>
      <c r="D213" t="s">
        <v>5</v>
      </c>
      <c r="E213" t="s">
        <v>268</v>
      </c>
      <c r="F213" t="s">
        <v>20</v>
      </c>
      <c r="G213" s="1">
        <v>723</v>
      </c>
      <c r="H213">
        <v>341</v>
      </c>
      <c r="I213" t="s">
        <v>1122</v>
      </c>
      <c r="J213" t="s">
        <v>1138</v>
      </c>
      <c r="K213" t="s">
        <v>1146</v>
      </c>
    </row>
    <row r="214" spans="1:11" x14ac:dyDescent="0.3">
      <c r="A214" s="2">
        <v>43458</v>
      </c>
      <c r="B214">
        <v>2018</v>
      </c>
      <c r="C214" t="s">
        <v>1152</v>
      </c>
      <c r="D214" t="s">
        <v>27</v>
      </c>
      <c r="E214" t="s">
        <v>413</v>
      </c>
      <c r="F214" t="s">
        <v>404</v>
      </c>
      <c r="G214" s="1">
        <v>7602</v>
      </c>
      <c r="H214">
        <v>3771</v>
      </c>
      <c r="I214" t="s">
        <v>1122</v>
      </c>
      <c r="J214" t="s">
        <v>1137</v>
      </c>
      <c r="K214" t="s">
        <v>1145</v>
      </c>
    </row>
    <row r="215" spans="1:11" x14ac:dyDescent="0.3">
      <c r="A215" s="2">
        <v>43460</v>
      </c>
      <c r="B215">
        <v>2018</v>
      </c>
      <c r="C215" t="s">
        <v>1152</v>
      </c>
      <c r="D215" t="s">
        <v>5</v>
      </c>
      <c r="E215" t="s">
        <v>518</v>
      </c>
      <c r="F215" t="s">
        <v>401</v>
      </c>
      <c r="G215" s="1">
        <v>1247</v>
      </c>
      <c r="H215">
        <v>311</v>
      </c>
      <c r="I215" t="s">
        <v>1122</v>
      </c>
      <c r="J215" t="s">
        <v>1140</v>
      </c>
      <c r="K215" t="s">
        <v>1143</v>
      </c>
    </row>
    <row r="216" spans="1:11" x14ac:dyDescent="0.3">
      <c r="A216" s="2">
        <v>43473</v>
      </c>
      <c r="B216">
        <v>2019</v>
      </c>
      <c r="C216" t="s">
        <v>1149</v>
      </c>
      <c r="D216" t="s">
        <v>21</v>
      </c>
      <c r="E216" t="s">
        <v>803</v>
      </c>
      <c r="F216" t="s">
        <v>13</v>
      </c>
      <c r="G216" s="1">
        <v>570</v>
      </c>
      <c r="H216" s="1">
        <v>240</v>
      </c>
      <c r="I216" t="s">
        <v>1122</v>
      </c>
      <c r="J216" t="s">
        <v>1135</v>
      </c>
      <c r="K216" t="s">
        <v>1146</v>
      </c>
    </row>
    <row r="217" spans="1:11" x14ac:dyDescent="0.3">
      <c r="A217" s="2">
        <v>43473</v>
      </c>
      <c r="B217">
        <v>2019</v>
      </c>
      <c r="C217" t="s">
        <v>1149</v>
      </c>
      <c r="D217" t="s">
        <v>54</v>
      </c>
      <c r="E217" t="s">
        <v>337</v>
      </c>
      <c r="F217" t="s">
        <v>7</v>
      </c>
      <c r="G217" s="1">
        <v>5349</v>
      </c>
      <c r="H217">
        <v>669</v>
      </c>
      <c r="I217" t="s">
        <v>1167</v>
      </c>
      <c r="J217" t="s">
        <v>1137</v>
      </c>
      <c r="K217" t="s">
        <v>1145</v>
      </c>
    </row>
    <row r="218" spans="1:11" x14ac:dyDescent="0.3">
      <c r="A218" s="2">
        <v>43474</v>
      </c>
      <c r="B218">
        <v>2019</v>
      </c>
      <c r="C218" t="s">
        <v>1149</v>
      </c>
      <c r="D218" t="s">
        <v>21</v>
      </c>
      <c r="E218" t="s">
        <v>485</v>
      </c>
      <c r="F218" t="s">
        <v>404</v>
      </c>
      <c r="G218" s="1">
        <v>2078</v>
      </c>
      <c r="H218">
        <v>1020</v>
      </c>
      <c r="I218" t="s">
        <v>1122</v>
      </c>
      <c r="J218" t="s">
        <v>1126</v>
      </c>
      <c r="K218" t="s">
        <v>1145</v>
      </c>
    </row>
    <row r="219" spans="1:11" x14ac:dyDescent="0.3">
      <c r="A219" s="2">
        <v>43474</v>
      </c>
      <c r="B219">
        <v>2019</v>
      </c>
      <c r="C219" t="s">
        <v>1149</v>
      </c>
      <c r="D219" t="s">
        <v>21</v>
      </c>
      <c r="E219" t="s">
        <v>555</v>
      </c>
      <c r="F219" t="s">
        <v>401</v>
      </c>
      <c r="G219" s="1">
        <v>5317</v>
      </c>
      <c r="H219">
        <v>962</v>
      </c>
      <c r="I219" t="s">
        <v>1122</v>
      </c>
      <c r="J219" t="s">
        <v>1135</v>
      </c>
      <c r="K219" t="s">
        <v>1145</v>
      </c>
    </row>
    <row r="220" spans="1:11" x14ac:dyDescent="0.3">
      <c r="A220" s="2">
        <v>43476</v>
      </c>
      <c r="B220">
        <v>2019</v>
      </c>
      <c r="C220" t="s">
        <v>1149</v>
      </c>
      <c r="D220" t="s">
        <v>1158</v>
      </c>
      <c r="E220" t="s">
        <v>818</v>
      </c>
      <c r="F220" t="s">
        <v>7</v>
      </c>
      <c r="G220" s="1">
        <v>2268</v>
      </c>
      <c r="H220" s="1">
        <v>349</v>
      </c>
      <c r="I220" t="s">
        <v>1122</v>
      </c>
      <c r="J220" t="s">
        <v>1140</v>
      </c>
      <c r="K220" t="s">
        <v>1143</v>
      </c>
    </row>
    <row r="221" spans="1:11" x14ac:dyDescent="0.3">
      <c r="A221" s="2">
        <v>43476</v>
      </c>
      <c r="B221">
        <v>2019</v>
      </c>
      <c r="C221" t="s">
        <v>1149</v>
      </c>
      <c r="D221" t="s">
        <v>5</v>
      </c>
      <c r="E221" t="s">
        <v>642</v>
      </c>
      <c r="F221" t="s">
        <v>11</v>
      </c>
      <c r="G221" s="1">
        <v>13957</v>
      </c>
      <c r="H221" s="1">
        <v>4676</v>
      </c>
      <c r="I221" t="s">
        <v>1122</v>
      </c>
      <c r="J221" t="s">
        <v>1138</v>
      </c>
      <c r="K221" t="s">
        <v>1145</v>
      </c>
    </row>
    <row r="222" spans="1:11" x14ac:dyDescent="0.3">
      <c r="A222" s="2">
        <v>43481</v>
      </c>
      <c r="B222">
        <v>2019</v>
      </c>
      <c r="C222" t="s">
        <v>1149</v>
      </c>
      <c r="D222" t="s">
        <v>1158</v>
      </c>
      <c r="E222" t="s">
        <v>855</v>
      </c>
      <c r="F222" t="s">
        <v>20</v>
      </c>
      <c r="G222" s="1">
        <v>2487</v>
      </c>
      <c r="H222" s="1">
        <v>204</v>
      </c>
      <c r="I222" t="s">
        <v>1167</v>
      </c>
      <c r="J222" t="s">
        <v>1136</v>
      </c>
      <c r="K222" t="s">
        <v>1144</v>
      </c>
    </row>
    <row r="223" spans="1:11" x14ac:dyDescent="0.3">
      <c r="A223" s="2">
        <v>43483</v>
      </c>
      <c r="B223">
        <v>2019</v>
      </c>
      <c r="C223" t="s">
        <v>1149</v>
      </c>
      <c r="D223" t="s">
        <v>21</v>
      </c>
      <c r="E223" t="s">
        <v>284</v>
      </c>
      <c r="F223" t="s">
        <v>11</v>
      </c>
      <c r="G223" s="1">
        <v>10465</v>
      </c>
      <c r="H223">
        <v>4605</v>
      </c>
      <c r="I223" t="s">
        <v>1122</v>
      </c>
      <c r="J223" t="s">
        <v>1134</v>
      </c>
      <c r="K223" t="s">
        <v>1145</v>
      </c>
    </row>
    <row r="224" spans="1:11" x14ac:dyDescent="0.3">
      <c r="A224" s="2">
        <v>43483</v>
      </c>
      <c r="B224">
        <v>2019</v>
      </c>
      <c r="C224" t="s">
        <v>1149</v>
      </c>
      <c r="D224" t="s">
        <v>54</v>
      </c>
      <c r="E224" t="s">
        <v>799</v>
      </c>
      <c r="F224" t="s">
        <v>11</v>
      </c>
      <c r="G224" s="1">
        <v>12635</v>
      </c>
      <c r="H224" s="1">
        <v>2476</v>
      </c>
      <c r="I224" t="s">
        <v>1167</v>
      </c>
      <c r="J224" t="s">
        <v>1134</v>
      </c>
      <c r="K224" t="s">
        <v>1143</v>
      </c>
    </row>
    <row r="225" spans="1:11" x14ac:dyDescent="0.3">
      <c r="A225" s="2">
        <v>43484</v>
      </c>
      <c r="B225">
        <v>2019</v>
      </c>
      <c r="C225" t="s">
        <v>1149</v>
      </c>
      <c r="D225" t="s">
        <v>54</v>
      </c>
      <c r="E225" t="s">
        <v>95</v>
      </c>
      <c r="F225" t="s">
        <v>7</v>
      </c>
      <c r="G225" s="1">
        <v>2344</v>
      </c>
      <c r="H225">
        <v>305</v>
      </c>
      <c r="I225" t="s">
        <v>1122</v>
      </c>
      <c r="J225" t="s">
        <v>1135</v>
      </c>
      <c r="K225" t="s">
        <v>1145</v>
      </c>
    </row>
    <row r="226" spans="1:11" x14ac:dyDescent="0.3">
      <c r="A226" s="2">
        <v>43486</v>
      </c>
      <c r="B226">
        <v>2019</v>
      </c>
      <c r="C226" t="s">
        <v>1149</v>
      </c>
      <c r="D226" t="s">
        <v>1158</v>
      </c>
      <c r="E226" t="s">
        <v>266</v>
      </c>
      <c r="F226" t="s">
        <v>7</v>
      </c>
      <c r="G226" s="1">
        <v>8161</v>
      </c>
      <c r="H226">
        <v>3134</v>
      </c>
      <c r="I226" t="s">
        <v>1122</v>
      </c>
      <c r="J226" t="s">
        <v>1126</v>
      </c>
      <c r="K226" t="s">
        <v>1145</v>
      </c>
    </row>
    <row r="227" spans="1:11" x14ac:dyDescent="0.3">
      <c r="A227" s="2">
        <v>43486</v>
      </c>
      <c r="B227">
        <v>2019</v>
      </c>
      <c r="C227" t="s">
        <v>1149</v>
      </c>
      <c r="D227" t="s">
        <v>1158</v>
      </c>
      <c r="E227" t="s">
        <v>319</v>
      </c>
      <c r="F227" t="s">
        <v>20</v>
      </c>
      <c r="G227" s="1">
        <v>1731</v>
      </c>
      <c r="H227">
        <v>590</v>
      </c>
      <c r="I227" t="s">
        <v>1122</v>
      </c>
      <c r="J227" t="s">
        <v>1132</v>
      </c>
      <c r="K227" t="s">
        <v>1143</v>
      </c>
    </row>
    <row r="228" spans="1:11" x14ac:dyDescent="0.3">
      <c r="A228" s="2">
        <v>43498</v>
      </c>
      <c r="B228">
        <v>2019</v>
      </c>
      <c r="C228" t="s">
        <v>1149</v>
      </c>
      <c r="D228" t="s">
        <v>21</v>
      </c>
      <c r="E228" t="s">
        <v>488</v>
      </c>
      <c r="F228" t="s">
        <v>401</v>
      </c>
      <c r="G228" s="1">
        <v>10291</v>
      </c>
      <c r="H228">
        <v>3396</v>
      </c>
      <c r="I228" t="s">
        <v>1122</v>
      </c>
      <c r="J228" t="s">
        <v>1141</v>
      </c>
      <c r="K228" t="s">
        <v>1145</v>
      </c>
    </row>
    <row r="229" spans="1:11" x14ac:dyDescent="0.3">
      <c r="A229" s="2">
        <v>43499</v>
      </c>
      <c r="B229">
        <v>2019</v>
      </c>
      <c r="C229" t="s">
        <v>1149</v>
      </c>
      <c r="D229" t="s">
        <v>54</v>
      </c>
      <c r="E229" t="s">
        <v>76</v>
      </c>
      <c r="F229" t="s">
        <v>20</v>
      </c>
      <c r="G229" s="1">
        <v>10488</v>
      </c>
      <c r="H229">
        <v>3860</v>
      </c>
      <c r="I229" t="s">
        <v>1122</v>
      </c>
      <c r="J229" t="s">
        <v>1135</v>
      </c>
      <c r="K229" t="s">
        <v>1145</v>
      </c>
    </row>
    <row r="230" spans="1:11" x14ac:dyDescent="0.3">
      <c r="A230" s="2">
        <v>43500</v>
      </c>
      <c r="B230">
        <v>2019</v>
      </c>
      <c r="C230" t="s">
        <v>1149</v>
      </c>
      <c r="D230" t="s">
        <v>21</v>
      </c>
      <c r="E230" t="s">
        <v>193</v>
      </c>
      <c r="F230" t="s">
        <v>20</v>
      </c>
      <c r="G230" s="1">
        <v>873</v>
      </c>
      <c r="H230">
        <v>160</v>
      </c>
      <c r="I230" t="s">
        <v>1122</v>
      </c>
      <c r="J230" t="s">
        <v>1134</v>
      </c>
      <c r="K230" t="s">
        <v>1144</v>
      </c>
    </row>
    <row r="231" spans="1:11" x14ac:dyDescent="0.3">
      <c r="A231" s="2">
        <v>43501</v>
      </c>
      <c r="B231">
        <v>2019</v>
      </c>
      <c r="C231" t="s">
        <v>1149</v>
      </c>
      <c r="D231" t="s">
        <v>1158</v>
      </c>
      <c r="E231" t="s">
        <v>1052</v>
      </c>
      <c r="F231" t="s">
        <v>404</v>
      </c>
      <c r="G231" s="1">
        <v>9521</v>
      </c>
      <c r="H231" s="1">
        <v>2742</v>
      </c>
      <c r="I231" t="s">
        <v>1167</v>
      </c>
      <c r="J231" t="s">
        <v>1134</v>
      </c>
      <c r="K231" t="s">
        <v>1143</v>
      </c>
    </row>
    <row r="232" spans="1:11" x14ac:dyDescent="0.3">
      <c r="A232" s="2">
        <v>43503</v>
      </c>
      <c r="B232">
        <v>2019</v>
      </c>
      <c r="C232" t="s">
        <v>1149</v>
      </c>
      <c r="D232" t="s">
        <v>21</v>
      </c>
      <c r="E232" t="s">
        <v>789</v>
      </c>
      <c r="F232" t="s">
        <v>13</v>
      </c>
      <c r="G232" s="1">
        <v>9760</v>
      </c>
      <c r="H232" s="1">
        <v>586</v>
      </c>
      <c r="I232" t="s">
        <v>1167</v>
      </c>
      <c r="J232" t="s">
        <v>1138</v>
      </c>
      <c r="K232" t="s">
        <v>1145</v>
      </c>
    </row>
    <row r="233" spans="1:11" x14ac:dyDescent="0.3">
      <c r="A233" s="2">
        <v>43503</v>
      </c>
      <c r="B233">
        <v>2019</v>
      </c>
      <c r="C233" t="s">
        <v>1149</v>
      </c>
      <c r="D233" t="s">
        <v>21</v>
      </c>
      <c r="E233" t="s">
        <v>548</v>
      </c>
      <c r="F233" t="s">
        <v>401</v>
      </c>
      <c r="G233" s="1">
        <v>7843</v>
      </c>
      <c r="H233">
        <v>2078</v>
      </c>
      <c r="I233" t="s">
        <v>1122</v>
      </c>
      <c r="J233" t="s">
        <v>1134</v>
      </c>
      <c r="K233" t="s">
        <v>1145</v>
      </c>
    </row>
    <row r="234" spans="1:11" x14ac:dyDescent="0.3">
      <c r="A234" s="2">
        <v>43506</v>
      </c>
      <c r="B234">
        <v>2019</v>
      </c>
      <c r="C234" t="s">
        <v>1149</v>
      </c>
      <c r="D234" t="s">
        <v>21</v>
      </c>
      <c r="E234" t="s">
        <v>187</v>
      </c>
      <c r="F234" t="s">
        <v>13</v>
      </c>
      <c r="G234" s="1">
        <v>4245</v>
      </c>
      <c r="H234">
        <v>1290</v>
      </c>
      <c r="I234" t="s">
        <v>1122</v>
      </c>
      <c r="J234" t="s">
        <v>1140</v>
      </c>
      <c r="K234" t="s">
        <v>1144</v>
      </c>
    </row>
    <row r="235" spans="1:11" x14ac:dyDescent="0.3">
      <c r="A235" s="2">
        <v>43508</v>
      </c>
      <c r="B235">
        <v>2019</v>
      </c>
      <c r="C235" t="s">
        <v>1149</v>
      </c>
      <c r="D235" t="s">
        <v>1158</v>
      </c>
      <c r="E235" t="s">
        <v>68</v>
      </c>
      <c r="F235" t="s">
        <v>13</v>
      </c>
      <c r="G235" s="1">
        <v>10769</v>
      </c>
      <c r="H235">
        <v>1131</v>
      </c>
      <c r="I235" t="s">
        <v>1122</v>
      </c>
      <c r="J235" t="s">
        <v>1137</v>
      </c>
      <c r="K235" t="s">
        <v>1145</v>
      </c>
    </row>
    <row r="236" spans="1:11" x14ac:dyDescent="0.3">
      <c r="A236" s="2">
        <v>43510</v>
      </c>
      <c r="B236">
        <v>2019</v>
      </c>
      <c r="C236" t="s">
        <v>1149</v>
      </c>
      <c r="D236" t="s">
        <v>54</v>
      </c>
      <c r="E236" t="s">
        <v>829</v>
      </c>
      <c r="F236" t="s">
        <v>11</v>
      </c>
      <c r="G236" s="1">
        <v>7674</v>
      </c>
      <c r="H236" s="1">
        <v>2225</v>
      </c>
      <c r="I236" t="s">
        <v>1122</v>
      </c>
      <c r="J236" t="s">
        <v>1135</v>
      </c>
      <c r="K236" t="s">
        <v>1144</v>
      </c>
    </row>
    <row r="237" spans="1:11" x14ac:dyDescent="0.3">
      <c r="A237" s="2">
        <v>43513</v>
      </c>
      <c r="B237">
        <v>2019</v>
      </c>
      <c r="C237" t="s">
        <v>1149</v>
      </c>
      <c r="D237" t="s">
        <v>5</v>
      </c>
      <c r="E237" t="s">
        <v>118</v>
      </c>
      <c r="F237" t="s">
        <v>7</v>
      </c>
      <c r="G237" s="1">
        <v>10844</v>
      </c>
      <c r="H237">
        <v>4435</v>
      </c>
      <c r="I237" t="s">
        <v>1122</v>
      </c>
      <c r="J237" t="s">
        <v>1136</v>
      </c>
      <c r="K237" t="s">
        <v>1146</v>
      </c>
    </row>
    <row r="238" spans="1:11" x14ac:dyDescent="0.3">
      <c r="A238" s="2">
        <v>43514</v>
      </c>
      <c r="B238">
        <v>2019</v>
      </c>
      <c r="C238" t="s">
        <v>1149</v>
      </c>
      <c r="D238" t="s">
        <v>27</v>
      </c>
      <c r="E238" t="s">
        <v>595</v>
      </c>
      <c r="F238" t="s">
        <v>13</v>
      </c>
      <c r="G238" s="1">
        <v>12011</v>
      </c>
      <c r="H238" s="1">
        <v>3747</v>
      </c>
      <c r="I238" t="s">
        <v>1122</v>
      </c>
      <c r="J238" t="s">
        <v>1138</v>
      </c>
      <c r="K238" t="s">
        <v>1146</v>
      </c>
    </row>
    <row r="239" spans="1:11" x14ac:dyDescent="0.3">
      <c r="A239" s="2">
        <v>43517</v>
      </c>
      <c r="B239">
        <v>2019</v>
      </c>
      <c r="C239" t="s">
        <v>1149</v>
      </c>
      <c r="D239" t="s">
        <v>5</v>
      </c>
      <c r="E239" t="s">
        <v>781</v>
      </c>
      <c r="F239" t="s">
        <v>13</v>
      </c>
      <c r="G239" s="1">
        <v>10427</v>
      </c>
      <c r="H239" s="1">
        <v>886</v>
      </c>
      <c r="I239" t="s">
        <v>1167</v>
      </c>
      <c r="J239" t="s">
        <v>1138</v>
      </c>
      <c r="K239" t="s">
        <v>1145</v>
      </c>
    </row>
    <row r="240" spans="1:11" x14ac:dyDescent="0.3">
      <c r="A240" s="2">
        <v>43520</v>
      </c>
      <c r="B240">
        <v>2019</v>
      </c>
      <c r="C240" t="s">
        <v>1149</v>
      </c>
      <c r="D240" t="s">
        <v>54</v>
      </c>
      <c r="E240" t="s">
        <v>583</v>
      </c>
      <c r="F240" t="s">
        <v>11</v>
      </c>
      <c r="G240" s="1">
        <v>1698</v>
      </c>
      <c r="H240" s="1">
        <v>547</v>
      </c>
      <c r="I240" t="s">
        <v>1122</v>
      </c>
      <c r="J240" t="s">
        <v>1137</v>
      </c>
      <c r="K240" t="s">
        <v>1146</v>
      </c>
    </row>
    <row r="241" spans="1:11" x14ac:dyDescent="0.3">
      <c r="A241" s="2">
        <v>43522</v>
      </c>
      <c r="B241">
        <v>2019</v>
      </c>
      <c r="C241" t="s">
        <v>1149</v>
      </c>
      <c r="D241" t="s">
        <v>5</v>
      </c>
      <c r="E241" t="s">
        <v>719</v>
      </c>
      <c r="F241" t="s">
        <v>20</v>
      </c>
      <c r="G241" s="1">
        <v>6366</v>
      </c>
      <c r="H241" s="1">
        <v>751</v>
      </c>
      <c r="I241" t="s">
        <v>1122</v>
      </c>
      <c r="J241" t="s">
        <v>1140</v>
      </c>
      <c r="K241" t="s">
        <v>1143</v>
      </c>
    </row>
    <row r="242" spans="1:11" x14ac:dyDescent="0.3">
      <c r="A242" s="2">
        <v>43522</v>
      </c>
      <c r="B242">
        <v>2019</v>
      </c>
      <c r="C242" t="s">
        <v>1149</v>
      </c>
      <c r="D242" t="s">
        <v>1158</v>
      </c>
      <c r="E242" t="s">
        <v>317</v>
      </c>
      <c r="F242" t="s">
        <v>7</v>
      </c>
      <c r="G242" s="1">
        <v>13486</v>
      </c>
      <c r="H242">
        <v>1888</v>
      </c>
      <c r="I242" t="s">
        <v>1122</v>
      </c>
      <c r="J242" t="s">
        <v>1132</v>
      </c>
      <c r="K242" t="s">
        <v>1143</v>
      </c>
    </row>
    <row r="243" spans="1:11" x14ac:dyDescent="0.3">
      <c r="A243" s="2">
        <v>43524</v>
      </c>
      <c r="B243">
        <v>2019</v>
      </c>
      <c r="C243" t="s">
        <v>1149</v>
      </c>
      <c r="D243" t="s">
        <v>5</v>
      </c>
      <c r="E243" t="s">
        <v>673</v>
      </c>
      <c r="F243" t="s">
        <v>11</v>
      </c>
      <c r="G243" s="1">
        <v>4044</v>
      </c>
      <c r="H243" s="1">
        <v>311</v>
      </c>
      <c r="I243" t="s">
        <v>1122</v>
      </c>
      <c r="J243" t="s">
        <v>1134</v>
      </c>
      <c r="K243" t="s">
        <v>1145</v>
      </c>
    </row>
    <row r="244" spans="1:11" x14ac:dyDescent="0.3">
      <c r="A244" s="2">
        <v>43532</v>
      </c>
      <c r="B244">
        <v>2019</v>
      </c>
      <c r="C244" t="s">
        <v>1149</v>
      </c>
      <c r="D244" t="s">
        <v>1158</v>
      </c>
      <c r="E244" t="s">
        <v>348</v>
      </c>
      <c r="F244" t="s">
        <v>13</v>
      </c>
      <c r="G244" s="1">
        <v>7143</v>
      </c>
      <c r="H244">
        <v>1150</v>
      </c>
      <c r="I244" t="s">
        <v>1122</v>
      </c>
      <c r="J244" t="s">
        <v>1136</v>
      </c>
      <c r="K244" t="s">
        <v>1145</v>
      </c>
    </row>
    <row r="245" spans="1:11" x14ac:dyDescent="0.3">
      <c r="A245" s="2">
        <v>43534</v>
      </c>
      <c r="B245">
        <v>2019</v>
      </c>
      <c r="C245" t="s">
        <v>1149</v>
      </c>
      <c r="D245" t="s">
        <v>5</v>
      </c>
      <c r="E245" t="s">
        <v>901</v>
      </c>
      <c r="F245" t="s">
        <v>7</v>
      </c>
      <c r="G245" s="1">
        <v>3805</v>
      </c>
      <c r="H245" s="1">
        <v>1781</v>
      </c>
      <c r="I245" t="s">
        <v>1167</v>
      </c>
      <c r="J245" t="s">
        <v>1139</v>
      </c>
      <c r="K245" t="s">
        <v>1145</v>
      </c>
    </row>
    <row r="246" spans="1:11" x14ac:dyDescent="0.3">
      <c r="A246" s="2">
        <v>43534</v>
      </c>
      <c r="B246">
        <v>2019</v>
      </c>
      <c r="C246" t="s">
        <v>1149</v>
      </c>
      <c r="D246" t="s">
        <v>21</v>
      </c>
      <c r="E246" t="s">
        <v>948</v>
      </c>
      <c r="F246" t="s">
        <v>404</v>
      </c>
      <c r="G246" s="1">
        <v>11024</v>
      </c>
      <c r="H246" s="1">
        <v>4674</v>
      </c>
      <c r="I246" t="s">
        <v>1122</v>
      </c>
      <c r="J246" t="s">
        <v>1124</v>
      </c>
      <c r="K246" t="s">
        <v>1145</v>
      </c>
    </row>
    <row r="247" spans="1:11" x14ac:dyDescent="0.3">
      <c r="A247" s="2">
        <v>43537</v>
      </c>
      <c r="B247">
        <v>2019</v>
      </c>
      <c r="C247" t="s">
        <v>1149</v>
      </c>
      <c r="D247" t="s">
        <v>21</v>
      </c>
      <c r="E247" t="s">
        <v>8</v>
      </c>
      <c r="F247" t="s">
        <v>7</v>
      </c>
      <c r="G247" s="1">
        <v>6805</v>
      </c>
      <c r="H247">
        <v>2218</v>
      </c>
      <c r="I247" t="s">
        <v>1122</v>
      </c>
      <c r="J247" t="s">
        <v>1137</v>
      </c>
      <c r="K247" t="s">
        <v>1145</v>
      </c>
    </row>
    <row r="248" spans="1:11" x14ac:dyDescent="0.3">
      <c r="A248" s="2">
        <v>43539</v>
      </c>
      <c r="B248">
        <v>2019</v>
      </c>
      <c r="C248" t="s">
        <v>1149</v>
      </c>
      <c r="D248" t="s">
        <v>21</v>
      </c>
      <c r="E248" t="s">
        <v>102</v>
      </c>
      <c r="F248" t="s">
        <v>13</v>
      </c>
      <c r="G248" s="1">
        <v>5610</v>
      </c>
      <c r="H248">
        <v>595</v>
      </c>
      <c r="I248" t="s">
        <v>1122</v>
      </c>
      <c r="J248" t="s">
        <v>1136</v>
      </c>
      <c r="K248" t="s">
        <v>1145</v>
      </c>
    </row>
    <row r="249" spans="1:11" x14ac:dyDescent="0.3">
      <c r="A249" s="2">
        <v>43543</v>
      </c>
      <c r="B249">
        <v>2019</v>
      </c>
      <c r="C249" t="s">
        <v>1149</v>
      </c>
      <c r="D249" t="s">
        <v>1158</v>
      </c>
      <c r="E249" t="s">
        <v>305</v>
      </c>
      <c r="F249" t="s">
        <v>7</v>
      </c>
      <c r="G249" s="1">
        <v>4838</v>
      </c>
      <c r="H249">
        <v>1001</v>
      </c>
      <c r="I249" t="s">
        <v>1167</v>
      </c>
      <c r="J249" t="s">
        <v>1132</v>
      </c>
      <c r="K249" t="s">
        <v>1143</v>
      </c>
    </row>
    <row r="250" spans="1:11" x14ac:dyDescent="0.3">
      <c r="A250" s="2">
        <v>43545</v>
      </c>
      <c r="B250">
        <v>2019</v>
      </c>
      <c r="C250" t="s">
        <v>1149</v>
      </c>
      <c r="D250" t="s">
        <v>1158</v>
      </c>
      <c r="E250" t="s">
        <v>310</v>
      </c>
      <c r="F250" t="s">
        <v>20</v>
      </c>
      <c r="G250" s="1">
        <v>10056</v>
      </c>
      <c r="H250">
        <v>4958</v>
      </c>
      <c r="I250" t="s">
        <v>1122</v>
      </c>
      <c r="J250" t="s">
        <v>1126</v>
      </c>
      <c r="K250" t="s">
        <v>1146</v>
      </c>
    </row>
    <row r="251" spans="1:11" x14ac:dyDescent="0.3">
      <c r="A251" s="2">
        <v>43546</v>
      </c>
      <c r="B251">
        <v>2019</v>
      </c>
      <c r="C251" t="s">
        <v>1149</v>
      </c>
      <c r="D251" t="s">
        <v>21</v>
      </c>
      <c r="E251" t="s">
        <v>388</v>
      </c>
      <c r="F251" t="s">
        <v>20</v>
      </c>
      <c r="G251" s="1">
        <v>13789</v>
      </c>
      <c r="H251">
        <v>4316</v>
      </c>
      <c r="I251" t="s">
        <v>1122</v>
      </c>
      <c r="J251" t="s">
        <v>1139</v>
      </c>
      <c r="K251" t="s">
        <v>1143</v>
      </c>
    </row>
    <row r="252" spans="1:11" x14ac:dyDescent="0.3">
      <c r="A252" s="2">
        <v>43547</v>
      </c>
      <c r="B252">
        <v>2019</v>
      </c>
      <c r="C252" t="s">
        <v>1149</v>
      </c>
      <c r="D252" t="s">
        <v>54</v>
      </c>
      <c r="E252" t="s">
        <v>732</v>
      </c>
      <c r="F252" t="s">
        <v>13</v>
      </c>
      <c r="G252" s="1">
        <v>11057</v>
      </c>
      <c r="H252" s="1">
        <v>5230</v>
      </c>
      <c r="I252" t="s">
        <v>1122</v>
      </c>
      <c r="J252" t="s">
        <v>1141</v>
      </c>
      <c r="K252" t="s">
        <v>1144</v>
      </c>
    </row>
    <row r="253" spans="1:11" x14ac:dyDescent="0.3">
      <c r="A253" s="2">
        <v>43550</v>
      </c>
      <c r="B253">
        <v>2019</v>
      </c>
      <c r="C253" t="s">
        <v>1149</v>
      </c>
      <c r="D253" t="s">
        <v>54</v>
      </c>
      <c r="E253" t="s">
        <v>869</v>
      </c>
      <c r="F253" t="s">
        <v>13</v>
      </c>
      <c r="G253" s="1">
        <v>13436</v>
      </c>
      <c r="H253" s="1">
        <v>5764</v>
      </c>
      <c r="I253" t="s">
        <v>1122</v>
      </c>
      <c r="J253" t="s">
        <v>1134</v>
      </c>
      <c r="K253" t="s">
        <v>1144</v>
      </c>
    </row>
    <row r="254" spans="1:11" x14ac:dyDescent="0.3">
      <c r="A254" s="2">
        <v>43551</v>
      </c>
      <c r="B254">
        <v>2019</v>
      </c>
      <c r="C254" t="s">
        <v>1149</v>
      </c>
      <c r="D254" t="s">
        <v>21</v>
      </c>
      <c r="E254" t="s">
        <v>977</v>
      </c>
      <c r="F254" t="s">
        <v>419</v>
      </c>
      <c r="G254" s="1">
        <v>13836</v>
      </c>
      <c r="H254" s="1">
        <v>4261</v>
      </c>
      <c r="I254" t="s">
        <v>1167</v>
      </c>
      <c r="J254" t="s">
        <v>1126</v>
      </c>
      <c r="K254" t="s">
        <v>1145</v>
      </c>
    </row>
    <row r="255" spans="1:11" x14ac:dyDescent="0.3">
      <c r="A255" s="2">
        <v>43551</v>
      </c>
      <c r="B255">
        <v>2019</v>
      </c>
      <c r="C255" t="s">
        <v>1149</v>
      </c>
      <c r="D255" t="s">
        <v>1158</v>
      </c>
      <c r="E255" t="s">
        <v>711</v>
      </c>
      <c r="F255" t="s">
        <v>7</v>
      </c>
      <c r="G255" s="1">
        <v>5114</v>
      </c>
      <c r="H255" s="1">
        <v>997</v>
      </c>
      <c r="I255" t="s">
        <v>1122</v>
      </c>
      <c r="J255" t="s">
        <v>1135</v>
      </c>
      <c r="K255" t="s">
        <v>1144</v>
      </c>
    </row>
    <row r="256" spans="1:11" x14ac:dyDescent="0.3">
      <c r="A256" s="2">
        <v>43552</v>
      </c>
      <c r="B256">
        <v>2019</v>
      </c>
      <c r="C256" t="s">
        <v>1149</v>
      </c>
      <c r="D256" t="s">
        <v>21</v>
      </c>
      <c r="E256" t="s">
        <v>751</v>
      </c>
      <c r="F256" t="s">
        <v>13</v>
      </c>
      <c r="G256" s="1">
        <v>4613</v>
      </c>
      <c r="H256" s="1">
        <v>1762</v>
      </c>
      <c r="I256" t="s">
        <v>1122</v>
      </c>
      <c r="J256" t="s">
        <v>1141</v>
      </c>
      <c r="K256" t="s">
        <v>1146</v>
      </c>
    </row>
    <row r="257" spans="1:11" x14ac:dyDescent="0.3">
      <c r="A257" s="2">
        <v>43558</v>
      </c>
      <c r="B257">
        <v>2019</v>
      </c>
      <c r="C257" t="s">
        <v>1150</v>
      </c>
      <c r="D257" t="s">
        <v>54</v>
      </c>
      <c r="E257" t="s">
        <v>856</v>
      </c>
      <c r="F257" t="s">
        <v>20</v>
      </c>
      <c r="G257" s="1">
        <v>2577</v>
      </c>
      <c r="H257" s="1">
        <v>616</v>
      </c>
      <c r="I257" t="s">
        <v>1122</v>
      </c>
      <c r="J257" t="s">
        <v>1136</v>
      </c>
      <c r="K257" t="s">
        <v>1145</v>
      </c>
    </row>
    <row r="258" spans="1:11" x14ac:dyDescent="0.3">
      <c r="A258" s="2">
        <v>43558</v>
      </c>
      <c r="B258">
        <v>2019</v>
      </c>
      <c r="C258" t="s">
        <v>1150</v>
      </c>
      <c r="D258" t="s">
        <v>54</v>
      </c>
      <c r="E258" t="s">
        <v>931</v>
      </c>
      <c r="F258" t="s">
        <v>7</v>
      </c>
      <c r="G258" s="1">
        <v>13632</v>
      </c>
      <c r="H258" s="1">
        <v>1418</v>
      </c>
      <c r="I258" t="s">
        <v>1122</v>
      </c>
      <c r="J258" t="s">
        <v>1141</v>
      </c>
      <c r="K258" t="s">
        <v>1144</v>
      </c>
    </row>
    <row r="259" spans="1:11" x14ac:dyDescent="0.3">
      <c r="A259" s="2">
        <v>43559</v>
      </c>
      <c r="B259">
        <v>2019</v>
      </c>
      <c r="C259" t="s">
        <v>1150</v>
      </c>
      <c r="D259" t="s">
        <v>54</v>
      </c>
      <c r="E259" t="s">
        <v>1086</v>
      </c>
      <c r="F259" t="s">
        <v>409</v>
      </c>
      <c r="G259" s="1">
        <v>14220</v>
      </c>
      <c r="H259" s="1">
        <v>4166</v>
      </c>
      <c r="I259" t="s">
        <v>1167</v>
      </c>
      <c r="J259" t="s">
        <v>1140</v>
      </c>
      <c r="K259" t="s">
        <v>1145</v>
      </c>
    </row>
    <row r="260" spans="1:11" x14ac:dyDescent="0.3">
      <c r="A260" s="2">
        <v>43560</v>
      </c>
      <c r="B260">
        <v>2019</v>
      </c>
      <c r="C260" t="s">
        <v>1150</v>
      </c>
      <c r="D260" t="s">
        <v>5</v>
      </c>
      <c r="E260" t="s">
        <v>714</v>
      </c>
      <c r="F260" t="s">
        <v>13</v>
      </c>
      <c r="G260" s="1">
        <v>5399</v>
      </c>
      <c r="H260" s="1">
        <v>302</v>
      </c>
      <c r="I260" t="s">
        <v>1122</v>
      </c>
      <c r="J260" t="s">
        <v>1124</v>
      </c>
      <c r="K260" t="s">
        <v>1145</v>
      </c>
    </row>
    <row r="261" spans="1:11" x14ac:dyDescent="0.3">
      <c r="A261" s="2">
        <v>43561</v>
      </c>
      <c r="B261">
        <v>2019</v>
      </c>
      <c r="C261" t="s">
        <v>1150</v>
      </c>
      <c r="D261" t="s">
        <v>21</v>
      </c>
      <c r="E261" t="s">
        <v>450</v>
      </c>
      <c r="F261" t="s">
        <v>409</v>
      </c>
      <c r="G261" s="1">
        <v>13461</v>
      </c>
      <c r="H261">
        <v>1588</v>
      </c>
      <c r="I261" t="s">
        <v>1122</v>
      </c>
      <c r="J261" t="s">
        <v>1135</v>
      </c>
      <c r="K261" t="s">
        <v>1144</v>
      </c>
    </row>
    <row r="262" spans="1:11" x14ac:dyDescent="0.3">
      <c r="A262" s="2">
        <v>43561</v>
      </c>
      <c r="B262">
        <v>2019</v>
      </c>
      <c r="C262" t="s">
        <v>1150</v>
      </c>
      <c r="D262" t="s">
        <v>27</v>
      </c>
      <c r="E262" t="s">
        <v>513</v>
      </c>
      <c r="F262" t="s">
        <v>401</v>
      </c>
      <c r="G262" s="1">
        <v>14936</v>
      </c>
      <c r="H262">
        <v>1703</v>
      </c>
      <c r="I262" t="s">
        <v>1122</v>
      </c>
      <c r="J262" t="s">
        <v>1139</v>
      </c>
      <c r="K262" t="s">
        <v>1144</v>
      </c>
    </row>
    <row r="263" spans="1:11" x14ac:dyDescent="0.3">
      <c r="A263" s="2">
        <v>43562</v>
      </c>
      <c r="B263">
        <v>2019</v>
      </c>
      <c r="C263" t="s">
        <v>1150</v>
      </c>
      <c r="D263" t="s">
        <v>21</v>
      </c>
      <c r="E263" t="s">
        <v>695</v>
      </c>
      <c r="F263" t="s">
        <v>13</v>
      </c>
      <c r="G263" s="1">
        <v>3930</v>
      </c>
      <c r="H263" s="1">
        <v>900</v>
      </c>
      <c r="I263" t="s">
        <v>1122</v>
      </c>
      <c r="J263" t="s">
        <v>1134</v>
      </c>
      <c r="K263" t="s">
        <v>1144</v>
      </c>
    </row>
    <row r="264" spans="1:11" x14ac:dyDescent="0.3">
      <c r="A264" s="2">
        <v>43564</v>
      </c>
      <c r="B264">
        <v>2019</v>
      </c>
      <c r="C264" t="s">
        <v>1150</v>
      </c>
      <c r="D264" t="s">
        <v>54</v>
      </c>
      <c r="E264" t="s">
        <v>421</v>
      </c>
      <c r="F264" t="s">
        <v>409</v>
      </c>
      <c r="G264" s="1">
        <v>9707</v>
      </c>
      <c r="H264">
        <v>4067</v>
      </c>
      <c r="I264" t="s">
        <v>1122</v>
      </c>
      <c r="J264" t="s">
        <v>1134</v>
      </c>
      <c r="K264" t="s">
        <v>1145</v>
      </c>
    </row>
    <row r="265" spans="1:11" x14ac:dyDescent="0.3">
      <c r="A265" s="2">
        <v>43565</v>
      </c>
      <c r="B265">
        <v>2019</v>
      </c>
      <c r="C265" t="s">
        <v>1150</v>
      </c>
      <c r="D265" t="s">
        <v>27</v>
      </c>
      <c r="E265" t="s">
        <v>313</v>
      </c>
      <c r="F265" t="s">
        <v>11</v>
      </c>
      <c r="G265" s="1">
        <v>6298</v>
      </c>
      <c r="H265">
        <v>875</v>
      </c>
      <c r="I265" t="s">
        <v>1122</v>
      </c>
      <c r="J265" t="s">
        <v>1136</v>
      </c>
      <c r="K265" t="s">
        <v>1143</v>
      </c>
    </row>
    <row r="266" spans="1:11" x14ac:dyDescent="0.3">
      <c r="A266" s="2">
        <v>43568</v>
      </c>
      <c r="B266">
        <v>2019</v>
      </c>
      <c r="C266" t="s">
        <v>1150</v>
      </c>
      <c r="D266" t="s">
        <v>27</v>
      </c>
      <c r="E266" t="s">
        <v>602</v>
      </c>
      <c r="F266" t="s">
        <v>13</v>
      </c>
      <c r="G266" s="1">
        <v>14813</v>
      </c>
      <c r="H266" s="1">
        <v>3733</v>
      </c>
      <c r="I266" t="s">
        <v>1122</v>
      </c>
      <c r="J266" t="s">
        <v>1124</v>
      </c>
      <c r="K266" t="s">
        <v>1145</v>
      </c>
    </row>
    <row r="267" spans="1:11" x14ac:dyDescent="0.3">
      <c r="A267" s="2">
        <v>43571</v>
      </c>
      <c r="B267">
        <v>2019</v>
      </c>
      <c r="C267" t="s">
        <v>1150</v>
      </c>
      <c r="D267" t="s">
        <v>21</v>
      </c>
      <c r="E267" t="s">
        <v>1073</v>
      </c>
      <c r="F267" t="s">
        <v>401</v>
      </c>
      <c r="G267" s="1">
        <v>10565</v>
      </c>
      <c r="H267" s="1">
        <v>4226</v>
      </c>
      <c r="I267" t="s">
        <v>1122</v>
      </c>
      <c r="J267" t="s">
        <v>1136</v>
      </c>
      <c r="K267" t="s">
        <v>1146</v>
      </c>
    </row>
    <row r="268" spans="1:11" x14ac:dyDescent="0.3">
      <c r="A268" s="2">
        <v>43573</v>
      </c>
      <c r="B268">
        <v>2019</v>
      </c>
      <c r="C268" t="s">
        <v>1150</v>
      </c>
      <c r="D268" t="s">
        <v>21</v>
      </c>
      <c r="E268" t="s">
        <v>909</v>
      </c>
      <c r="F268" t="s">
        <v>20</v>
      </c>
      <c r="G268" s="1">
        <v>12480</v>
      </c>
      <c r="H268" s="1">
        <v>1685</v>
      </c>
      <c r="I268" t="s">
        <v>1122</v>
      </c>
      <c r="J268" t="s">
        <v>1137</v>
      </c>
      <c r="K268" t="s">
        <v>1146</v>
      </c>
    </row>
    <row r="269" spans="1:11" x14ac:dyDescent="0.3">
      <c r="A269" s="2">
        <v>43573</v>
      </c>
      <c r="B269">
        <v>2019</v>
      </c>
      <c r="C269" t="s">
        <v>1150</v>
      </c>
      <c r="D269" t="s">
        <v>1158</v>
      </c>
      <c r="E269" t="s">
        <v>657</v>
      </c>
      <c r="F269" t="s">
        <v>11</v>
      </c>
      <c r="G269" s="1">
        <v>4668</v>
      </c>
      <c r="H269" s="1">
        <v>1372</v>
      </c>
      <c r="I269" t="s">
        <v>1122</v>
      </c>
      <c r="J269" t="s">
        <v>1140</v>
      </c>
      <c r="K269" t="s">
        <v>1143</v>
      </c>
    </row>
    <row r="270" spans="1:11" x14ac:dyDescent="0.3">
      <c r="A270" s="2">
        <v>43575</v>
      </c>
      <c r="B270">
        <v>2019</v>
      </c>
      <c r="C270" t="s">
        <v>1150</v>
      </c>
      <c r="D270" t="s">
        <v>21</v>
      </c>
      <c r="E270" t="s">
        <v>206</v>
      </c>
      <c r="F270" t="s">
        <v>13</v>
      </c>
      <c r="G270" s="1">
        <v>812</v>
      </c>
      <c r="H270">
        <v>86</v>
      </c>
      <c r="I270" t="s">
        <v>1122</v>
      </c>
      <c r="J270" t="s">
        <v>1124</v>
      </c>
      <c r="K270" t="s">
        <v>1144</v>
      </c>
    </row>
    <row r="271" spans="1:11" x14ac:dyDescent="0.3">
      <c r="A271" s="2">
        <v>43575</v>
      </c>
      <c r="B271">
        <v>2019</v>
      </c>
      <c r="C271" t="s">
        <v>1150</v>
      </c>
      <c r="D271" t="s">
        <v>5</v>
      </c>
      <c r="E271" t="s">
        <v>730</v>
      </c>
      <c r="F271" t="s">
        <v>11</v>
      </c>
      <c r="G271" s="1">
        <v>13595</v>
      </c>
      <c r="H271" s="1">
        <v>6580</v>
      </c>
      <c r="I271" t="s">
        <v>1167</v>
      </c>
      <c r="J271" t="s">
        <v>1136</v>
      </c>
      <c r="K271" t="s">
        <v>1143</v>
      </c>
    </row>
    <row r="272" spans="1:11" x14ac:dyDescent="0.3">
      <c r="A272" s="2">
        <v>43576</v>
      </c>
      <c r="B272">
        <v>2019</v>
      </c>
      <c r="C272" t="s">
        <v>1150</v>
      </c>
      <c r="D272" t="s">
        <v>21</v>
      </c>
      <c r="E272" t="s">
        <v>114</v>
      </c>
      <c r="F272" t="s">
        <v>13</v>
      </c>
      <c r="G272" s="1">
        <v>10143</v>
      </c>
      <c r="H272">
        <v>3124</v>
      </c>
      <c r="I272" t="s">
        <v>1122</v>
      </c>
      <c r="J272" t="s">
        <v>1126</v>
      </c>
      <c r="K272" t="s">
        <v>1144</v>
      </c>
    </row>
    <row r="273" spans="1:11" x14ac:dyDescent="0.3">
      <c r="A273" s="2">
        <v>43576</v>
      </c>
      <c r="B273">
        <v>2019</v>
      </c>
      <c r="C273" t="s">
        <v>1150</v>
      </c>
      <c r="D273" t="s">
        <v>5</v>
      </c>
      <c r="E273" t="s">
        <v>189</v>
      </c>
      <c r="F273" t="s">
        <v>11</v>
      </c>
      <c r="G273" s="1">
        <v>6394</v>
      </c>
      <c r="H273">
        <v>978</v>
      </c>
      <c r="I273" t="s">
        <v>1122</v>
      </c>
      <c r="J273" t="s">
        <v>1137</v>
      </c>
      <c r="K273" t="s">
        <v>1143</v>
      </c>
    </row>
    <row r="274" spans="1:11" x14ac:dyDescent="0.3">
      <c r="A274" s="2">
        <v>43580</v>
      </c>
      <c r="B274">
        <v>2019</v>
      </c>
      <c r="C274" t="s">
        <v>1150</v>
      </c>
      <c r="D274" t="s">
        <v>54</v>
      </c>
      <c r="E274" t="s">
        <v>41</v>
      </c>
      <c r="F274" t="s">
        <v>11</v>
      </c>
      <c r="G274" s="1">
        <v>14784</v>
      </c>
      <c r="H274">
        <v>5219</v>
      </c>
      <c r="I274" t="s">
        <v>1167</v>
      </c>
      <c r="J274" t="s">
        <v>1139</v>
      </c>
      <c r="K274" t="s">
        <v>1143</v>
      </c>
    </row>
    <row r="275" spans="1:11" x14ac:dyDescent="0.3">
      <c r="A275" s="2">
        <v>43583</v>
      </c>
      <c r="B275">
        <v>2019</v>
      </c>
      <c r="C275" t="s">
        <v>1150</v>
      </c>
      <c r="D275" t="s">
        <v>21</v>
      </c>
      <c r="E275" t="s">
        <v>946</v>
      </c>
      <c r="F275" t="s">
        <v>401</v>
      </c>
      <c r="G275" s="1">
        <v>612</v>
      </c>
      <c r="H275" s="1">
        <v>285</v>
      </c>
      <c r="I275" t="s">
        <v>1122</v>
      </c>
      <c r="J275" t="s">
        <v>1134</v>
      </c>
      <c r="K275" t="s">
        <v>1143</v>
      </c>
    </row>
    <row r="276" spans="1:11" x14ac:dyDescent="0.3">
      <c r="A276" s="2">
        <v>43587</v>
      </c>
      <c r="B276">
        <v>2019</v>
      </c>
      <c r="C276" t="s">
        <v>1150</v>
      </c>
      <c r="D276" t="s">
        <v>1158</v>
      </c>
      <c r="E276" t="s">
        <v>389</v>
      </c>
      <c r="F276" t="s">
        <v>20</v>
      </c>
      <c r="G276" s="1">
        <v>1548</v>
      </c>
      <c r="H276">
        <v>150</v>
      </c>
      <c r="I276" t="s">
        <v>1122</v>
      </c>
      <c r="J276" t="s">
        <v>1140</v>
      </c>
      <c r="K276" t="s">
        <v>1145</v>
      </c>
    </row>
    <row r="277" spans="1:11" x14ac:dyDescent="0.3">
      <c r="A277" s="2">
        <v>43592</v>
      </c>
      <c r="B277">
        <v>2019</v>
      </c>
      <c r="C277" t="s">
        <v>1150</v>
      </c>
      <c r="D277" t="s">
        <v>21</v>
      </c>
      <c r="E277" t="s">
        <v>397</v>
      </c>
      <c r="F277" t="s">
        <v>7</v>
      </c>
      <c r="G277" s="1">
        <v>1958</v>
      </c>
      <c r="H277">
        <v>801</v>
      </c>
      <c r="I277" t="s">
        <v>1122</v>
      </c>
      <c r="J277" t="s">
        <v>1125</v>
      </c>
      <c r="K277" t="s">
        <v>1145</v>
      </c>
    </row>
    <row r="278" spans="1:11" x14ac:dyDescent="0.3">
      <c r="A278" s="2">
        <v>43593</v>
      </c>
      <c r="B278">
        <v>2019</v>
      </c>
      <c r="C278" t="s">
        <v>1150</v>
      </c>
      <c r="D278" t="s">
        <v>5</v>
      </c>
      <c r="E278" t="s">
        <v>242</v>
      </c>
      <c r="F278" t="s">
        <v>11</v>
      </c>
      <c r="G278" s="1">
        <v>14822</v>
      </c>
      <c r="H278">
        <v>5099</v>
      </c>
      <c r="I278" t="s">
        <v>1167</v>
      </c>
      <c r="J278" t="s">
        <v>1137</v>
      </c>
      <c r="K278" t="s">
        <v>1144</v>
      </c>
    </row>
    <row r="279" spans="1:11" x14ac:dyDescent="0.3">
      <c r="A279" s="2">
        <v>43596</v>
      </c>
      <c r="B279">
        <v>2019</v>
      </c>
      <c r="C279" t="s">
        <v>1150</v>
      </c>
      <c r="D279" t="s">
        <v>21</v>
      </c>
      <c r="E279" t="s">
        <v>528</v>
      </c>
      <c r="F279" t="s">
        <v>404</v>
      </c>
      <c r="G279" s="1">
        <v>12692</v>
      </c>
      <c r="H279">
        <v>3566</v>
      </c>
      <c r="I279" t="s">
        <v>1167</v>
      </c>
      <c r="J279" t="s">
        <v>1124</v>
      </c>
      <c r="K279" t="s">
        <v>1143</v>
      </c>
    </row>
    <row r="280" spans="1:11" x14ac:dyDescent="0.3">
      <c r="A280" s="2">
        <v>43598</v>
      </c>
      <c r="B280">
        <v>2019</v>
      </c>
      <c r="C280" t="s">
        <v>1150</v>
      </c>
      <c r="D280" t="s">
        <v>5</v>
      </c>
      <c r="E280" t="s">
        <v>35</v>
      </c>
      <c r="F280" t="s">
        <v>7</v>
      </c>
      <c r="G280" s="1">
        <v>11037</v>
      </c>
      <c r="H280">
        <v>2439</v>
      </c>
      <c r="I280" t="s">
        <v>1167</v>
      </c>
      <c r="J280" t="s">
        <v>1126</v>
      </c>
      <c r="K280" t="s">
        <v>1145</v>
      </c>
    </row>
    <row r="281" spans="1:11" x14ac:dyDescent="0.3">
      <c r="A281" s="2">
        <v>43598</v>
      </c>
      <c r="B281">
        <v>2019</v>
      </c>
      <c r="C281" t="s">
        <v>1150</v>
      </c>
      <c r="D281" t="s">
        <v>27</v>
      </c>
      <c r="E281" t="s">
        <v>1079</v>
      </c>
      <c r="F281" t="s">
        <v>419</v>
      </c>
      <c r="G281" s="1">
        <v>1185</v>
      </c>
      <c r="H281" s="1">
        <v>262</v>
      </c>
      <c r="I281" t="s">
        <v>1122</v>
      </c>
      <c r="J281" t="s">
        <v>1133</v>
      </c>
      <c r="K281" t="s">
        <v>1146</v>
      </c>
    </row>
    <row r="282" spans="1:11" x14ac:dyDescent="0.3">
      <c r="A282" s="2">
        <v>43599</v>
      </c>
      <c r="B282">
        <v>2019</v>
      </c>
      <c r="C282" t="s">
        <v>1150</v>
      </c>
      <c r="D282" t="s">
        <v>27</v>
      </c>
      <c r="E282" t="s">
        <v>643</v>
      </c>
      <c r="F282" t="s">
        <v>7</v>
      </c>
      <c r="G282" s="1">
        <v>2260</v>
      </c>
      <c r="H282" s="1">
        <v>592</v>
      </c>
      <c r="I282" t="s">
        <v>1122</v>
      </c>
      <c r="J282" t="s">
        <v>1134</v>
      </c>
      <c r="K282" t="s">
        <v>1145</v>
      </c>
    </row>
    <row r="283" spans="1:11" x14ac:dyDescent="0.3">
      <c r="A283" s="2">
        <v>43600</v>
      </c>
      <c r="B283">
        <v>2019</v>
      </c>
      <c r="C283" t="s">
        <v>1150</v>
      </c>
      <c r="D283" t="s">
        <v>5</v>
      </c>
      <c r="E283" t="s">
        <v>398</v>
      </c>
      <c r="F283" t="s">
        <v>7</v>
      </c>
      <c r="G283" s="1">
        <v>13057</v>
      </c>
      <c r="H283">
        <v>4348</v>
      </c>
      <c r="I283" t="s">
        <v>1122</v>
      </c>
      <c r="J283" t="s">
        <v>1134</v>
      </c>
      <c r="K283" t="s">
        <v>1145</v>
      </c>
    </row>
    <row r="284" spans="1:11" x14ac:dyDescent="0.3">
      <c r="A284" s="2">
        <v>43602</v>
      </c>
      <c r="B284">
        <v>2019</v>
      </c>
      <c r="C284" t="s">
        <v>1150</v>
      </c>
      <c r="D284" t="s">
        <v>21</v>
      </c>
      <c r="E284" t="s">
        <v>960</v>
      </c>
      <c r="F284" t="s">
        <v>409</v>
      </c>
      <c r="G284" s="1">
        <v>12514</v>
      </c>
      <c r="H284" s="1">
        <v>1727</v>
      </c>
      <c r="I284" t="s">
        <v>1122</v>
      </c>
      <c r="J284" t="s">
        <v>1124</v>
      </c>
      <c r="K284" t="s">
        <v>1144</v>
      </c>
    </row>
    <row r="285" spans="1:11" x14ac:dyDescent="0.3">
      <c r="A285" s="2">
        <v>43602</v>
      </c>
      <c r="B285">
        <v>2019</v>
      </c>
      <c r="C285" t="s">
        <v>1150</v>
      </c>
      <c r="D285" t="s">
        <v>27</v>
      </c>
      <c r="E285" t="s">
        <v>339</v>
      </c>
      <c r="F285" t="s">
        <v>13</v>
      </c>
      <c r="G285" s="1">
        <v>3496</v>
      </c>
      <c r="H285">
        <v>1559</v>
      </c>
      <c r="I285" t="s">
        <v>1167</v>
      </c>
      <c r="J285" t="s">
        <v>1137</v>
      </c>
      <c r="K285" t="s">
        <v>1143</v>
      </c>
    </row>
    <row r="286" spans="1:11" x14ac:dyDescent="0.3">
      <c r="A286" s="2">
        <v>43607</v>
      </c>
      <c r="B286">
        <v>2019</v>
      </c>
      <c r="C286" t="s">
        <v>1150</v>
      </c>
      <c r="D286" t="s">
        <v>5</v>
      </c>
      <c r="E286" t="s">
        <v>958</v>
      </c>
      <c r="F286" t="s">
        <v>409</v>
      </c>
      <c r="G286" s="1">
        <v>9934</v>
      </c>
      <c r="H286" s="1">
        <v>4152</v>
      </c>
      <c r="I286" t="s">
        <v>1167</v>
      </c>
      <c r="J286" t="s">
        <v>1138</v>
      </c>
      <c r="K286" t="s">
        <v>1145</v>
      </c>
    </row>
    <row r="287" spans="1:11" x14ac:dyDescent="0.3">
      <c r="A287" s="2">
        <v>43608</v>
      </c>
      <c r="B287">
        <v>2019</v>
      </c>
      <c r="C287" t="s">
        <v>1150</v>
      </c>
      <c r="D287" t="s">
        <v>5</v>
      </c>
      <c r="E287" t="s">
        <v>71</v>
      </c>
      <c r="F287" t="s">
        <v>20</v>
      </c>
      <c r="G287" s="1">
        <v>14676</v>
      </c>
      <c r="H287">
        <v>2113</v>
      </c>
      <c r="I287" t="s">
        <v>1122</v>
      </c>
      <c r="J287" t="s">
        <v>1133</v>
      </c>
      <c r="K287" t="s">
        <v>1143</v>
      </c>
    </row>
    <row r="288" spans="1:11" x14ac:dyDescent="0.3">
      <c r="A288" s="2">
        <v>43609</v>
      </c>
      <c r="B288">
        <v>2019</v>
      </c>
      <c r="C288" t="s">
        <v>1150</v>
      </c>
      <c r="D288" t="s">
        <v>5</v>
      </c>
      <c r="E288" t="s">
        <v>598</v>
      </c>
      <c r="F288" t="s">
        <v>11</v>
      </c>
      <c r="G288" s="1">
        <v>9392</v>
      </c>
      <c r="H288" s="1">
        <v>1287</v>
      </c>
      <c r="I288" t="s">
        <v>1122</v>
      </c>
      <c r="J288" t="s">
        <v>1137</v>
      </c>
      <c r="K288" t="s">
        <v>1145</v>
      </c>
    </row>
    <row r="289" spans="1:11" x14ac:dyDescent="0.3">
      <c r="A289" s="2">
        <v>43610</v>
      </c>
      <c r="B289">
        <v>2019</v>
      </c>
      <c r="C289" t="s">
        <v>1150</v>
      </c>
      <c r="D289" t="s">
        <v>21</v>
      </c>
      <c r="E289" t="s">
        <v>705</v>
      </c>
      <c r="F289" t="s">
        <v>7</v>
      </c>
      <c r="G289" s="1">
        <v>10397</v>
      </c>
      <c r="H289" s="1">
        <v>1913</v>
      </c>
      <c r="I289" t="s">
        <v>1122</v>
      </c>
      <c r="J289" t="s">
        <v>1137</v>
      </c>
      <c r="K289" t="s">
        <v>1145</v>
      </c>
    </row>
    <row r="290" spans="1:11" x14ac:dyDescent="0.3">
      <c r="A290" s="2">
        <v>43613</v>
      </c>
      <c r="B290">
        <v>2019</v>
      </c>
      <c r="C290" t="s">
        <v>1150</v>
      </c>
      <c r="D290" t="s">
        <v>5</v>
      </c>
      <c r="E290" t="s">
        <v>759</v>
      </c>
      <c r="F290" t="s">
        <v>11</v>
      </c>
      <c r="G290" s="1">
        <v>8830</v>
      </c>
      <c r="H290" s="1">
        <v>1960</v>
      </c>
      <c r="I290" t="s">
        <v>1122</v>
      </c>
      <c r="J290" t="s">
        <v>1129</v>
      </c>
      <c r="K290" t="s">
        <v>1144</v>
      </c>
    </row>
    <row r="291" spans="1:11" x14ac:dyDescent="0.3">
      <c r="A291" s="2">
        <v>43619</v>
      </c>
      <c r="B291">
        <v>2019</v>
      </c>
      <c r="C291" t="s">
        <v>1150</v>
      </c>
      <c r="D291" t="s">
        <v>1158</v>
      </c>
      <c r="E291" t="s">
        <v>669</v>
      </c>
      <c r="F291" t="s">
        <v>11</v>
      </c>
      <c r="G291" s="1">
        <v>4443</v>
      </c>
      <c r="H291" s="1">
        <v>235</v>
      </c>
      <c r="I291" t="s">
        <v>1167</v>
      </c>
      <c r="J291" t="s">
        <v>1137</v>
      </c>
      <c r="K291" t="s">
        <v>1146</v>
      </c>
    </row>
    <row r="292" spans="1:11" x14ac:dyDescent="0.3">
      <c r="A292" s="2">
        <v>43622</v>
      </c>
      <c r="B292">
        <v>2019</v>
      </c>
      <c r="C292" t="s">
        <v>1150</v>
      </c>
      <c r="D292" t="s">
        <v>21</v>
      </c>
      <c r="E292" t="s">
        <v>329</v>
      </c>
      <c r="F292" t="s">
        <v>13</v>
      </c>
      <c r="G292" s="1">
        <v>4516</v>
      </c>
      <c r="H292">
        <v>1093</v>
      </c>
      <c r="I292" t="s">
        <v>1122</v>
      </c>
      <c r="J292" t="s">
        <v>1137</v>
      </c>
      <c r="K292" t="s">
        <v>1144</v>
      </c>
    </row>
    <row r="293" spans="1:11" x14ac:dyDescent="0.3">
      <c r="A293" s="2">
        <v>43623</v>
      </c>
      <c r="B293">
        <v>2019</v>
      </c>
      <c r="C293" t="s">
        <v>1150</v>
      </c>
      <c r="D293" t="s">
        <v>21</v>
      </c>
      <c r="E293" t="s">
        <v>1093</v>
      </c>
      <c r="F293" t="s">
        <v>407</v>
      </c>
      <c r="G293" s="1">
        <v>14196</v>
      </c>
      <c r="H293" s="1">
        <v>2087</v>
      </c>
      <c r="I293" t="s">
        <v>1122</v>
      </c>
      <c r="J293" t="s">
        <v>1134</v>
      </c>
      <c r="K293" t="s">
        <v>1143</v>
      </c>
    </row>
    <row r="294" spans="1:11" x14ac:dyDescent="0.3">
      <c r="A294" s="2">
        <v>43623</v>
      </c>
      <c r="B294">
        <v>2019</v>
      </c>
      <c r="C294" t="s">
        <v>1150</v>
      </c>
      <c r="D294" t="s">
        <v>21</v>
      </c>
      <c r="E294" t="s">
        <v>207</v>
      </c>
      <c r="F294" t="s">
        <v>13</v>
      </c>
      <c r="G294" s="1">
        <v>7963</v>
      </c>
      <c r="H294">
        <v>2691</v>
      </c>
      <c r="I294" t="s">
        <v>1122</v>
      </c>
      <c r="J294" t="s">
        <v>1139</v>
      </c>
      <c r="K294" t="s">
        <v>1143</v>
      </c>
    </row>
    <row r="295" spans="1:11" x14ac:dyDescent="0.3">
      <c r="A295" s="2">
        <v>43624</v>
      </c>
      <c r="B295">
        <v>2019</v>
      </c>
      <c r="C295" t="s">
        <v>1150</v>
      </c>
      <c r="D295" t="s">
        <v>21</v>
      </c>
      <c r="E295" t="s">
        <v>464</v>
      </c>
      <c r="F295" t="s">
        <v>404</v>
      </c>
      <c r="G295" s="1">
        <v>13930</v>
      </c>
      <c r="H295">
        <v>1087</v>
      </c>
      <c r="I295" t="s">
        <v>1122</v>
      </c>
      <c r="J295" t="s">
        <v>1135</v>
      </c>
      <c r="K295" t="s">
        <v>1143</v>
      </c>
    </row>
    <row r="296" spans="1:11" x14ac:dyDescent="0.3">
      <c r="A296" s="2">
        <v>43628</v>
      </c>
      <c r="B296">
        <v>2019</v>
      </c>
      <c r="C296" t="s">
        <v>1150</v>
      </c>
      <c r="D296" t="s">
        <v>1158</v>
      </c>
      <c r="E296" t="s">
        <v>1076</v>
      </c>
      <c r="F296" t="s">
        <v>401</v>
      </c>
      <c r="G296" s="1">
        <v>8609</v>
      </c>
      <c r="H296" s="1">
        <v>913</v>
      </c>
      <c r="I296" t="s">
        <v>1122</v>
      </c>
      <c r="J296" t="s">
        <v>1139</v>
      </c>
      <c r="K296" t="s">
        <v>1143</v>
      </c>
    </row>
    <row r="297" spans="1:11" x14ac:dyDescent="0.3">
      <c r="A297" s="2">
        <v>43629</v>
      </c>
      <c r="B297">
        <v>2019</v>
      </c>
      <c r="C297" t="s">
        <v>1150</v>
      </c>
      <c r="D297" t="s">
        <v>1158</v>
      </c>
      <c r="E297" t="s">
        <v>516</v>
      </c>
      <c r="F297" t="s">
        <v>401</v>
      </c>
      <c r="G297" s="1">
        <v>10946</v>
      </c>
      <c r="H297">
        <v>5090</v>
      </c>
      <c r="I297" t="s">
        <v>1122</v>
      </c>
      <c r="J297" t="s">
        <v>1134</v>
      </c>
      <c r="K297" t="s">
        <v>1143</v>
      </c>
    </row>
    <row r="298" spans="1:11" x14ac:dyDescent="0.3">
      <c r="A298" s="2">
        <v>43629</v>
      </c>
      <c r="B298">
        <v>2019</v>
      </c>
      <c r="C298" t="s">
        <v>1150</v>
      </c>
      <c r="D298" t="s">
        <v>1158</v>
      </c>
      <c r="E298" t="s">
        <v>509</v>
      </c>
      <c r="F298" t="s">
        <v>404</v>
      </c>
      <c r="G298" s="1">
        <v>8516</v>
      </c>
      <c r="H298">
        <v>1431</v>
      </c>
      <c r="I298" t="s">
        <v>1122</v>
      </c>
      <c r="J298" t="s">
        <v>1139</v>
      </c>
      <c r="K298" t="s">
        <v>1145</v>
      </c>
    </row>
    <row r="299" spans="1:11" x14ac:dyDescent="0.3">
      <c r="A299" s="2">
        <v>43632</v>
      </c>
      <c r="B299">
        <v>2019</v>
      </c>
      <c r="C299" t="s">
        <v>1150</v>
      </c>
      <c r="D299" t="s">
        <v>27</v>
      </c>
      <c r="E299" t="s">
        <v>243</v>
      </c>
      <c r="F299" t="s">
        <v>13</v>
      </c>
      <c r="G299" s="1">
        <v>3560</v>
      </c>
      <c r="H299">
        <v>484</v>
      </c>
      <c r="I299" t="s">
        <v>1167</v>
      </c>
      <c r="J299" t="s">
        <v>1139</v>
      </c>
      <c r="K299" t="s">
        <v>1145</v>
      </c>
    </row>
    <row r="300" spans="1:11" x14ac:dyDescent="0.3">
      <c r="A300" s="2">
        <v>43634</v>
      </c>
      <c r="B300">
        <v>2019</v>
      </c>
      <c r="C300" t="s">
        <v>1150</v>
      </c>
      <c r="D300" t="s">
        <v>21</v>
      </c>
      <c r="E300" t="s">
        <v>929</v>
      </c>
      <c r="F300" t="s">
        <v>11</v>
      </c>
      <c r="G300" s="1">
        <v>2842</v>
      </c>
      <c r="H300" s="1">
        <v>1290</v>
      </c>
      <c r="I300" t="s">
        <v>1122</v>
      </c>
      <c r="J300" t="s">
        <v>1137</v>
      </c>
      <c r="K300" t="s">
        <v>1144</v>
      </c>
    </row>
    <row r="301" spans="1:11" x14ac:dyDescent="0.3">
      <c r="A301" s="2">
        <v>43643</v>
      </c>
      <c r="B301">
        <v>2019</v>
      </c>
      <c r="C301" t="s">
        <v>1150</v>
      </c>
      <c r="D301" t="s">
        <v>5</v>
      </c>
      <c r="E301" t="s">
        <v>371</v>
      </c>
      <c r="F301" t="s">
        <v>7</v>
      </c>
      <c r="G301" s="1">
        <v>11273</v>
      </c>
      <c r="H301">
        <v>1984</v>
      </c>
      <c r="I301" t="s">
        <v>1167</v>
      </c>
      <c r="J301" t="s">
        <v>1136</v>
      </c>
      <c r="K301" t="s">
        <v>1144</v>
      </c>
    </row>
    <row r="302" spans="1:11" x14ac:dyDescent="0.3">
      <c r="A302" s="2">
        <v>43644</v>
      </c>
      <c r="B302">
        <v>2019</v>
      </c>
      <c r="C302" t="s">
        <v>1150</v>
      </c>
      <c r="D302" t="s">
        <v>5</v>
      </c>
      <c r="E302" t="s">
        <v>357</v>
      </c>
      <c r="F302" t="s">
        <v>20</v>
      </c>
      <c r="G302" s="1">
        <v>9056</v>
      </c>
      <c r="H302">
        <v>3586</v>
      </c>
      <c r="I302" t="s">
        <v>1167</v>
      </c>
      <c r="J302" t="s">
        <v>1137</v>
      </c>
      <c r="K302" t="s">
        <v>1145</v>
      </c>
    </row>
    <row r="303" spans="1:11" x14ac:dyDescent="0.3">
      <c r="A303" s="2">
        <v>43644</v>
      </c>
      <c r="B303">
        <v>2019</v>
      </c>
      <c r="C303" t="s">
        <v>1150</v>
      </c>
      <c r="D303" t="s">
        <v>27</v>
      </c>
      <c r="E303" t="s">
        <v>334</v>
      </c>
      <c r="F303" t="s">
        <v>11</v>
      </c>
      <c r="G303" s="1">
        <v>3217</v>
      </c>
      <c r="H303">
        <v>817</v>
      </c>
      <c r="I303" t="s">
        <v>1122</v>
      </c>
      <c r="J303" t="s">
        <v>1137</v>
      </c>
      <c r="K303" t="s">
        <v>1143</v>
      </c>
    </row>
    <row r="304" spans="1:11" x14ac:dyDescent="0.3">
      <c r="A304" s="2">
        <v>43644</v>
      </c>
      <c r="B304">
        <v>2019</v>
      </c>
      <c r="C304" t="s">
        <v>1150</v>
      </c>
      <c r="D304" t="s">
        <v>5</v>
      </c>
      <c r="E304" t="s">
        <v>616</v>
      </c>
      <c r="F304" t="s">
        <v>20</v>
      </c>
      <c r="G304" s="1">
        <v>13767</v>
      </c>
      <c r="H304" s="1">
        <v>881</v>
      </c>
      <c r="I304" t="s">
        <v>1122</v>
      </c>
      <c r="J304" t="s">
        <v>1134</v>
      </c>
      <c r="K304" t="s">
        <v>1146</v>
      </c>
    </row>
    <row r="305" spans="1:11" x14ac:dyDescent="0.3">
      <c r="A305" s="2">
        <v>43649</v>
      </c>
      <c r="B305">
        <v>2019</v>
      </c>
      <c r="C305" t="s">
        <v>1151</v>
      </c>
      <c r="D305" t="s">
        <v>5</v>
      </c>
      <c r="E305" t="s">
        <v>237</v>
      </c>
      <c r="F305" t="s">
        <v>11</v>
      </c>
      <c r="G305" s="1">
        <v>12201</v>
      </c>
      <c r="H305">
        <v>5124</v>
      </c>
      <c r="I305" t="s">
        <v>1122</v>
      </c>
      <c r="J305" t="s">
        <v>1137</v>
      </c>
      <c r="K305" t="s">
        <v>1144</v>
      </c>
    </row>
    <row r="306" spans="1:11" x14ac:dyDescent="0.3">
      <c r="A306" s="2">
        <v>43649</v>
      </c>
      <c r="B306">
        <v>2019</v>
      </c>
      <c r="C306" t="s">
        <v>1151</v>
      </c>
      <c r="D306" t="s">
        <v>5</v>
      </c>
      <c r="E306" t="s">
        <v>158</v>
      </c>
      <c r="F306" t="s">
        <v>20</v>
      </c>
      <c r="G306" s="1">
        <v>11314</v>
      </c>
      <c r="H306">
        <v>1188</v>
      </c>
      <c r="I306" t="s">
        <v>1122</v>
      </c>
      <c r="J306" t="s">
        <v>1133</v>
      </c>
      <c r="K306" t="s">
        <v>1143</v>
      </c>
    </row>
    <row r="307" spans="1:11" x14ac:dyDescent="0.3">
      <c r="A307" s="2">
        <v>43649</v>
      </c>
      <c r="B307">
        <v>2019</v>
      </c>
      <c r="C307" t="s">
        <v>1151</v>
      </c>
      <c r="D307" t="s">
        <v>1158</v>
      </c>
      <c r="E307" t="s">
        <v>777</v>
      </c>
      <c r="F307" t="s">
        <v>20</v>
      </c>
      <c r="G307" s="1">
        <v>5161</v>
      </c>
      <c r="H307" s="1">
        <v>1259</v>
      </c>
      <c r="I307" t="s">
        <v>1122</v>
      </c>
      <c r="J307" t="s">
        <v>1134</v>
      </c>
      <c r="K307" t="s">
        <v>1143</v>
      </c>
    </row>
    <row r="308" spans="1:11" x14ac:dyDescent="0.3">
      <c r="A308" s="2">
        <v>43649</v>
      </c>
      <c r="B308">
        <v>2019</v>
      </c>
      <c r="C308" t="s">
        <v>1151</v>
      </c>
      <c r="D308" t="s">
        <v>5</v>
      </c>
      <c r="E308" t="s">
        <v>944</v>
      </c>
      <c r="F308" t="s">
        <v>7</v>
      </c>
      <c r="G308" s="1">
        <v>12935</v>
      </c>
      <c r="H308" s="1">
        <v>880</v>
      </c>
      <c r="I308" t="s">
        <v>1122</v>
      </c>
      <c r="J308" t="s">
        <v>1129</v>
      </c>
      <c r="K308" t="s">
        <v>1146</v>
      </c>
    </row>
    <row r="309" spans="1:11" x14ac:dyDescent="0.3">
      <c r="A309" s="2">
        <v>43651</v>
      </c>
      <c r="B309">
        <v>2019</v>
      </c>
      <c r="C309" t="s">
        <v>1151</v>
      </c>
      <c r="D309" t="s">
        <v>54</v>
      </c>
      <c r="E309" t="s">
        <v>103</v>
      </c>
      <c r="F309" t="s">
        <v>11</v>
      </c>
      <c r="G309" s="1">
        <v>13828</v>
      </c>
      <c r="H309">
        <v>926</v>
      </c>
      <c r="I309" t="s">
        <v>1122</v>
      </c>
      <c r="J309" t="s">
        <v>1129</v>
      </c>
      <c r="K309" t="s">
        <v>1143</v>
      </c>
    </row>
    <row r="310" spans="1:11" x14ac:dyDescent="0.3">
      <c r="A310" s="2">
        <v>43652</v>
      </c>
      <c r="B310">
        <v>2019</v>
      </c>
      <c r="C310" t="s">
        <v>1151</v>
      </c>
      <c r="D310" t="s">
        <v>1158</v>
      </c>
      <c r="E310" t="s">
        <v>703</v>
      </c>
      <c r="F310" t="s">
        <v>20</v>
      </c>
      <c r="G310" s="1">
        <v>8770</v>
      </c>
      <c r="H310" s="1">
        <v>2491</v>
      </c>
      <c r="I310" t="s">
        <v>1122</v>
      </c>
      <c r="J310" t="s">
        <v>1134</v>
      </c>
      <c r="K310" t="s">
        <v>1145</v>
      </c>
    </row>
    <row r="311" spans="1:11" x14ac:dyDescent="0.3">
      <c r="A311" s="2">
        <v>43653</v>
      </c>
      <c r="B311">
        <v>2019</v>
      </c>
      <c r="C311" t="s">
        <v>1151</v>
      </c>
      <c r="D311" t="s">
        <v>5</v>
      </c>
      <c r="E311" t="s">
        <v>269</v>
      </c>
      <c r="F311" t="s">
        <v>13</v>
      </c>
      <c r="G311" s="1">
        <v>8711</v>
      </c>
      <c r="H311">
        <v>2962</v>
      </c>
      <c r="I311" t="s">
        <v>1167</v>
      </c>
      <c r="J311" t="s">
        <v>1135</v>
      </c>
      <c r="K311" t="s">
        <v>1144</v>
      </c>
    </row>
    <row r="312" spans="1:11" x14ac:dyDescent="0.3">
      <c r="A312" s="2">
        <v>43653</v>
      </c>
      <c r="B312">
        <v>2019</v>
      </c>
      <c r="C312" t="s">
        <v>1151</v>
      </c>
      <c r="D312" t="s">
        <v>27</v>
      </c>
      <c r="E312" t="s">
        <v>1008</v>
      </c>
      <c r="F312" t="s">
        <v>401</v>
      </c>
      <c r="G312" s="1">
        <v>9258</v>
      </c>
      <c r="H312" s="1">
        <v>2944</v>
      </c>
      <c r="I312" t="s">
        <v>1167</v>
      </c>
      <c r="J312" t="s">
        <v>1134</v>
      </c>
      <c r="K312" t="s">
        <v>1145</v>
      </c>
    </row>
    <row r="313" spans="1:11" x14ac:dyDescent="0.3">
      <c r="A313" s="2">
        <v>43654</v>
      </c>
      <c r="B313">
        <v>2019</v>
      </c>
      <c r="C313" t="s">
        <v>1151</v>
      </c>
      <c r="D313" t="s">
        <v>21</v>
      </c>
      <c r="E313" t="s">
        <v>611</v>
      </c>
      <c r="F313" t="s">
        <v>11</v>
      </c>
      <c r="G313" s="1">
        <v>14044</v>
      </c>
      <c r="H313" s="1">
        <v>4410</v>
      </c>
      <c r="I313" t="s">
        <v>1122</v>
      </c>
      <c r="J313" t="s">
        <v>1133</v>
      </c>
      <c r="K313" t="s">
        <v>1145</v>
      </c>
    </row>
    <row r="314" spans="1:11" x14ac:dyDescent="0.3">
      <c r="A314" s="2">
        <v>43660</v>
      </c>
      <c r="B314">
        <v>2019</v>
      </c>
      <c r="C314" t="s">
        <v>1151</v>
      </c>
      <c r="D314" t="s">
        <v>5</v>
      </c>
      <c r="E314" t="s">
        <v>1082</v>
      </c>
      <c r="F314" t="s">
        <v>419</v>
      </c>
      <c r="G314" s="1">
        <v>14090</v>
      </c>
      <c r="H314" s="1">
        <v>3198</v>
      </c>
      <c r="I314" t="s">
        <v>1122</v>
      </c>
      <c r="J314" t="s">
        <v>1137</v>
      </c>
      <c r="K314" t="s">
        <v>1145</v>
      </c>
    </row>
    <row r="315" spans="1:11" x14ac:dyDescent="0.3">
      <c r="A315" s="2">
        <v>43663</v>
      </c>
      <c r="B315">
        <v>2019</v>
      </c>
      <c r="C315" t="s">
        <v>1151</v>
      </c>
      <c r="D315" t="s">
        <v>21</v>
      </c>
      <c r="E315" t="s">
        <v>945</v>
      </c>
      <c r="F315" t="s">
        <v>20</v>
      </c>
      <c r="G315" s="1">
        <v>4199</v>
      </c>
      <c r="H315" s="1">
        <v>1982</v>
      </c>
      <c r="I315" t="s">
        <v>1122</v>
      </c>
      <c r="J315" t="s">
        <v>1133</v>
      </c>
      <c r="K315" t="s">
        <v>1143</v>
      </c>
    </row>
    <row r="316" spans="1:11" x14ac:dyDescent="0.3">
      <c r="A316" s="2">
        <v>43664</v>
      </c>
      <c r="B316">
        <v>2019</v>
      </c>
      <c r="C316" t="s">
        <v>1151</v>
      </c>
      <c r="D316" t="s">
        <v>21</v>
      </c>
      <c r="E316" t="s">
        <v>697</v>
      </c>
      <c r="F316" t="s">
        <v>20</v>
      </c>
      <c r="G316" s="1">
        <v>13188</v>
      </c>
      <c r="H316" s="1">
        <v>5592</v>
      </c>
      <c r="I316" t="s">
        <v>1122</v>
      </c>
      <c r="J316" t="s">
        <v>1133</v>
      </c>
      <c r="K316" t="s">
        <v>1144</v>
      </c>
    </row>
    <row r="317" spans="1:11" x14ac:dyDescent="0.3">
      <c r="A317" s="2">
        <v>43664</v>
      </c>
      <c r="B317">
        <v>2019</v>
      </c>
      <c r="C317" t="s">
        <v>1151</v>
      </c>
      <c r="D317" t="s">
        <v>21</v>
      </c>
      <c r="E317" t="s">
        <v>355</v>
      </c>
      <c r="F317" t="s">
        <v>7</v>
      </c>
      <c r="G317" s="1">
        <v>7743</v>
      </c>
      <c r="H317">
        <v>2323</v>
      </c>
      <c r="I317" t="s">
        <v>1167</v>
      </c>
      <c r="J317" t="s">
        <v>1134</v>
      </c>
      <c r="K317" t="s">
        <v>1144</v>
      </c>
    </row>
    <row r="318" spans="1:11" x14ac:dyDescent="0.3">
      <c r="A318" s="2">
        <v>43665</v>
      </c>
      <c r="B318">
        <v>2019</v>
      </c>
      <c r="C318" t="s">
        <v>1151</v>
      </c>
      <c r="D318" t="s">
        <v>21</v>
      </c>
      <c r="E318" t="s">
        <v>614</v>
      </c>
      <c r="F318" t="s">
        <v>20</v>
      </c>
      <c r="G318" s="1">
        <v>4012</v>
      </c>
      <c r="H318" s="1">
        <v>1448</v>
      </c>
      <c r="I318" t="s">
        <v>1122</v>
      </c>
      <c r="J318" t="s">
        <v>1137</v>
      </c>
      <c r="K318" t="s">
        <v>1143</v>
      </c>
    </row>
    <row r="319" spans="1:11" x14ac:dyDescent="0.3">
      <c r="A319" s="2">
        <v>43667</v>
      </c>
      <c r="B319">
        <v>2019</v>
      </c>
      <c r="C319" t="s">
        <v>1151</v>
      </c>
      <c r="D319" t="s">
        <v>21</v>
      </c>
      <c r="E319" t="s">
        <v>460</v>
      </c>
      <c r="F319" t="s">
        <v>419</v>
      </c>
      <c r="G319" s="1">
        <v>2572</v>
      </c>
      <c r="H319">
        <v>628</v>
      </c>
      <c r="I319" t="s">
        <v>1122</v>
      </c>
      <c r="J319" t="s">
        <v>1139</v>
      </c>
      <c r="K319" t="s">
        <v>1143</v>
      </c>
    </row>
    <row r="320" spans="1:11" x14ac:dyDescent="0.3">
      <c r="A320" s="2">
        <v>43667</v>
      </c>
      <c r="B320">
        <v>2019</v>
      </c>
      <c r="C320" t="s">
        <v>1151</v>
      </c>
      <c r="D320" t="s">
        <v>21</v>
      </c>
      <c r="E320" t="s">
        <v>531</v>
      </c>
      <c r="F320" t="s">
        <v>404</v>
      </c>
      <c r="G320" s="1">
        <v>14692</v>
      </c>
      <c r="H320">
        <v>6127</v>
      </c>
      <c r="I320" t="s">
        <v>1167</v>
      </c>
      <c r="J320" t="s">
        <v>1132</v>
      </c>
      <c r="K320" t="s">
        <v>1145</v>
      </c>
    </row>
    <row r="321" spans="1:11" x14ac:dyDescent="0.3">
      <c r="A321" s="2">
        <v>43670</v>
      </c>
      <c r="B321">
        <v>2019</v>
      </c>
      <c r="C321" t="s">
        <v>1151</v>
      </c>
      <c r="D321" t="s">
        <v>27</v>
      </c>
      <c r="E321" t="s">
        <v>842</v>
      </c>
      <c r="F321" t="s">
        <v>13</v>
      </c>
      <c r="G321" s="1">
        <v>4688</v>
      </c>
      <c r="H321" s="1">
        <v>1903</v>
      </c>
      <c r="I321" t="s">
        <v>1167</v>
      </c>
      <c r="J321" t="s">
        <v>1134</v>
      </c>
      <c r="K321" t="s">
        <v>1143</v>
      </c>
    </row>
    <row r="322" spans="1:11" x14ac:dyDescent="0.3">
      <c r="A322" s="2">
        <v>43678</v>
      </c>
      <c r="B322">
        <v>2019</v>
      </c>
      <c r="C322" t="s">
        <v>1151</v>
      </c>
      <c r="D322" t="s">
        <v>5</v>
      </c>
      <c r="E322" t="s">
        <v>1084</v>
      </c>
      <c r="F322" t="s">
        <v>407</v>
      </c>
      <c r="G322" s="1">
        <v>1241</v>
      </c>
      <c r="H322" s="1">
        <v>298</v>
      </c>
      <c r="I322" t="s">
        <v>1122</v>
      </c>
      <c r="J322" t="s">
        <v>1135</v>
      </c>
      <c r="K322" t="s">
        <v>1145</v>
      </c>
    </row>
    <row r="323" spans="1:11" x14ac:dyDescent="0.3">
      <c r="A323" s="2">
        <v>43678</v>
      </c>
      <c r="B323">
        <v>2019</v>
      </c>
      <c r="C323" t="s">
        <v>1151</v>
      </c>
      <c r="D323" t="s">
        <v>5</v>
      </c>
      <c r="E323" t="s">
        <v>252</v>
      </c>
      <c r="F323" t="s">
        <v>11</v>
      </c>
      <c r="G323" s="1">
        <v>793</v>
      </c>
      <c r="H323">
        <v>91</v>
      </c>
      <c r="I323" t="s">
        <v>1122</v>
      </c>
      <c r="J323" t="s">
        <v>1140</v>
      </c>
      <c r="K323" t="s">
        <v>1144</v>
      </c>
    </row>
    <row r="324" spans="1:11" x14ac:dyDescent="0.3">
      <c r="A324" s="2">
        <v>43678</v>
      </c>
      <c r="B324">
        <v>2019</v>
      </c>
      <c r="C324" t="s">
        <v>1151</v>
      </c>
      <c r="D324" t="s">
        <v>27</v>
      </c>
      <c r="E324" t="s">
        <v>1050</v>
      </c>
      <c r="F324" t="s">
        <v>409</v>
      </c>
      <c r="G324" s="1">
        <v>3265</v>
      </c>
      <c r="H324" s="1">
        <v>294</v>
      </c>
      <c r="I324" t="s">
        <v>1122</v>
      </c>
      <c r="J324" t="s">
        <v>1133</v>
      </c>
      <c r="K324" t="s">
        <v>1145</v>
      </c>
    </row>
    <row r="325" spans="1:11" x14ac:dyDescent="0.3">
      <c r="A325" s="2">
        <v>43680</v>
      </c>
      <c r="B325">
        <v>2019</v>
      </c>
      <c r="C325" t="s">
        <v>1151</v>
      </c>
      <c r="D325" t="s">
        <v>5</v>
      </c>
      <c r="E325" t="s">
        <v>670</v>
      </c>
      <c r="F325" t="s">
        <v>11</v>
      </c>
      <c r="G325" s="1">
        <v>13028</v>
      </c>
      <c r="H325" s="1">
        <v>4130</v>
      </c>
      <c r="I325" t="s">
        <v>1122</v>
      </c>
      <c r="J325" t="s">
        <v>1136</v>
      </c>
      <c r="K325" t="s">
        <v>1143</v>
      </c>
    </row>
    <row r="326" spans="1:11" x14ac:dyDescent="0.3">
      <c r="A326" s="2">
        <v>43685</v>
      </c>
      <c r="B326">
        <v>2019</v>
      </c>
      <c r="C326" t="s">
        <v>1151</v>
      </c>
      <c r="D326" t="s">
        <v>5</v>
      </c>
      <c r="E326" t="s">
        <v>274</v>
      </c>
      <c r="F326" t="s">
        <v>11</v>
      </c>
      <c r="G326" s="1">
        <v>1253</v>
      </c>
      <c r="H326">
        <v>487</v>
      </c>
      <c r="I326" t="s">
        <v>1122</v>
      </c>
      <c r="J326" t="s">
        <v>1129</v>
      </c>
      <c r="K326" t="s">
        <v>1145</v>
      </c>
    </row>
    <row r="327" spans="1:11" x14ac:dyDescent="0.3">
      <c r="A327" s="2">
        <v>43687</v>
      </c>
      <c r="B327">
        <v>2019</v>
      </c>
      <c r="C327" t="s">
        <v>1151</v>
      </c>
      <c r="D327" t="s">
        <v>1158</v>
      </c>
      <c r="E327" t="s">
        <v>760</v>
      </c>
      <c r="F327" t="s">
        <v>7</v>
      </c>
      <c r="G327" s="1">
        <v>13430</v>
      </c>
      <c r="H327" s="1">
        <v>4096</v>
      </c>
      <c r="I327" t="s">
        <v>1122</v>
      </c>
      <c r="J327" t="s">
        <v>1138</v>
      </c>
      <c r="K327" t="s">
        <v>1143</v>
      </c>
    </row>
    <row r="328" spans="1:11" x14ac:dyDescent="0.3">
      <c r="A328" s="2">
        <v>43688</v>
      </c>
      <c r="B328">
        <v>2019</v>
      </c>
      <c r="C328" t="s">
        <v>1151</v>
      </c>
      <c r="D328" t="s">
        <v>1158</v>
      </c>
      <c r="E328" t="s">
        <v>763</v>
      </c>
      <c r="F328" t="s">
        <v>11</v>
      </c>
      <c r="G328" s="1">
        <v>9542</v>
      </c>
      <c r="H328" s="1">
        <v>954</v>
      </c>
      <c r="I328" t="s">
        <v>1122</v>
      </c>
      <c r="J328" t="s">
        <v>1138</v>
      </c>
      <c r="K328" t="s">
        <v>1145</v>
      </c>
    </row>
    <row r="329" spans="1:11" x14ac:dyDescent="0.3">
      <c r="A329" s="2">
        <v>43689</v>
      </c>
      <c r="B329">
        <v>2019</v>
      </c>
      <c r="C329" t="s">
        <v>1151</v>
      </c>
      <c r="D329" t="s">
        <v>21</v>
      </c>
      <c r="E329" t="s">
        <v>878</v>
      </c>
      <c r="F329" t="s">
        <v>7</v>
      </c>
      <c r="G329" s="1">
        <v>7532</v>
      </c>
      <c r="H329" s="1">
        <v>2666</v>
      </c>
      <c r="I329" t="s">
        <v>1122</v>
      </c>
      <c r="J329" t="s">
        <v>1140</v>
      </c>
      <c r="K329" t="s">
        <v>1144</v>
      </c>
    </row>
    <row r="330" spans="1:11" x14ac:dyDescent="0.3">
      <c r="A330" s="2">
        <v>43690</v>
      </c>
      <c r="B330">
        <v>2019</v>
      </c>
      <c r="C330" t="s">
        <v>1151</v>
      </c>
      <c r="D330" t="s">
        <v>21</v>
      </c>
      <c r="E330" t="s">
        <v>997</v>
      </c>
      <c r="F330" t="s">
        <v>404</v>
      </c>
      <c r="G330" s="1">
        <v>12179</v>
      </c>
      <c r="H330" s="1">
        <v>3227</v>
      </c>
      <c r="I330" t="s">
        <v>1122</v>
      </c>
      <c r="J330" t="s">
        <v>1139</v>
      </c>
      <c r="K330" t="s">
        <v>1144</v>
      </c>
    </row>
    <row r="331" spans="1:11" x14ac:dyDescent="0.3">
      <c r="A331" s="2">
        <v>43690</v>
      </c>
      <c r="B331">
        <v>2019</v>
      </c>
      <c r="C331" t="s">
        <v>1151</v>
      </c>
      <c r="D331" t="s">
        <v>21</v>
      </c>
      <c r="E331" t="s">
        <v>84</v>
      </c>
      <c r="F331" t="s">
        <v>20</v>
      </c>
      <c r="G331" s="1">
        <v>6984</v>
      </c>
      <c r="H331">
        <v>370</v>
      </c>
      <c r="I331" t="s">
        <v>1122</v>
      </c>
      <c r="J331" t="s">
        <v>1134</v>
      </c>
      <c r="K331" t="s">
        <v>1143</v>
      </c>
    </row>
    <row r="332" spans="1:11" x14ac:dyDescent="0.3">
      <c r="A332" s="2">
        <v>43690</v>
      </c>
      <c r="B332">
        <v>2019</v>
      </c>
      <c r="C332" t="s">
        <v>1151</v>
      </c>
      <c r="D332" t="s">
        <v>1158</v>
      </c>
      <c r="E332" t="s">
        <v>991</v>
      </c>
      <c r="F332" t="s">
        <v>419</v>
      </c>
      <c r="G332" s="1">
        <v>14637</v>
      </c>
      <c r="H332" s="1">
        <v>6221</v>
      </c>
      <c r="I332" t="s">
        <v>1122</v>
      </c>
      <c r="J332" t="s">
        <v>1137</v>
      </c>
      <c r="K332" t="s">
        <v>1143</v>
      </c>
    </row>
    <row r="333" spans="1:11" x14ac:dyDescent="0.3">
      <c r="A333" s="2">
        <v>43691</v>
      </c>
      <c r="B333">
        <v>2019</v>
      </c>
      <c r="C333" t="s">
        <v>1151</v>
      </c>
      <c r="D333" t="s">
        <v>1158</v>
      </c>
      <c r="E333" t="s">
        <v>812</v>
      </c>
      <c r="F333" t="s">
        <v>13</v>
      </c>
      <c r="G333" s="1">
        <v>1048</v>
      </c>
      <c r="H333" s="1">
        <v>519</v>
      </c>
      <c r="I333" t="s">
        <v>1122</v>
      </c>
      <c r="J333" t="s">
        <v>1134</v>
      </c>
      <c r="K333" t="s">
        <v>1146</v>
      </c>
    </row>
    <row r="334" spans="1:11" x14ac:dyDescent="0.3">
      <c r="A334" s="2">
        <v>43697</v>
      </c>
      <c r="B334">
        <v>2019</v>
      </c>
      <c r="C334" t="s">
        <v>1151</v>
      </c>
      <c r="D334" t="s">
        <v>21</v>
      </c>
      <c r="E334" t="s">
        <v>391</v>
      </c>
      <c r="F334" t="s">
        <v>11</v>
      </c>
      <c r="G334" s="1">
        <v>7663</v>
      </c>
      <c r="H334">
        <v>1326</v>
      </c>
      <c r="I334" t="s">
        <v>1122</v>
      </c>
      <c r="J334" t="s">
        <v>1141</v>
      </c>
      <c r="K334" t="s">
        <v>1145</v>
      </c>
    </row>
    <row r="335" spans="1:11" x14ac:dyDescent="0.3">
      <c r="A335" s="2">
        <v>43698</v>
      </c>
      <c r="B335">
        <v>2019</v>
      </c>
      <c r="C335" t="s">
        <v>1151</v>
      </c>
      <c r="D335" t="s">
        <v>54</v>
      </c>
      <c r="E335" t="s">
        <v>1083</v>
      </c>
      <c r="F335" t="s">
        <v>409</v>
      </c>
      <c r="G335" s="1">
        <v>14773</v>
      </c>
      <c r="H335" s="1">
        <v>5318</v>
      </c>
      <c r="I335" t="s">
        <v>1122</v>
      </c>
      <c r="J335" t="s">
        <v>1129</v>
      </c>
      <c r="K335" t="s">
        <v>1145</v>
      </c>
    </row>
    <row r="336" spans="1:11" x14ac:dyDescent="0.3">
      <c r="A336" s="2">
        <v>43698</v>
      </c>
      <c r="B336">
        <v>2019</v>
      </c>
      <c r="C336" t="s">
        <v>1151</v>
      </c>
      <c r="D336" t="s">
        <v>54</v>
      </c>
      <c r="E336" t="s">
        <v>361</v>
      </c>
      <c r="F336" t="s">
        <v>7</v>
      </c>
      <c r="G336" s="1">
        <v>7528</v>
      </c>
      <c r="H336">
        <v>1220</v>
      </c>
      <c r="I336" t="s">
        <v>1122</v>
      </c>
      <c r="J336" t="s">
        <v>1134</v>
      </c>
      <c r="K336" t="s">
        <v>1145</v>
      </c>
    </row>
    <row r="337" spans="1:11" x14ac:dyDescent="0.3">
      <c r="A337" s="2">
        <v>43702</v>
      </c>
      <c r="B337">
        <v>2019</v>
      </c>
      <c r="C337" t="s">
        <v>1151</v>
      </c>
      <c r="D337" t="s">
        <v>54</v>
      </c>
      <c r="E337" t="s">
        <v>519</v>
      </c>
      <c r="F337" t="s">
        <v>407</v>
      </c>
      <c r="G337" s="1">
        <v>5766</v>
      </c>
      <c r="H337">
        <v>1142</v>
      </c>
      <c r="I337" t="s">
        <v>1167</v>
      </c>
      <c r="J337" t="s">
        <v>1136</v>
      </c>
      <c r="K337" t="s">
        <v>1143</v>
      </c>
    </row>
    <row r="338" spans="1:11" x14ac:dyDescent="0.3">
      <c r="A338" s="2">
        <v>43710</v>
      </c>
      <c r="B338">
        <v>2019</v>
      </c>
      <c r="C338" t="s">
        <v>1151</v>
      </c>
      <c r="D338" t="s">
        <v>21</v>
      </c>
      <c r="E338" t="s">
        <v>469</v>
      </c>
      <c r="F338" t="s">
        <v>409</v>
      </c>
      <c r="G338" s="1">
        <v>6212</v>
      </c>
      <c r="H338">
        <v>690</v>
      </c>
      <c r="I338" t="s">
        <v>1122</v>
      </c>
      <c r="J338" t="s">
        <v>1129</v>
      </c>
      <c r="K338" t="s">
        <v>1146</v>
      </c>
    </row>
    <row r="339" spans="1:11" x14ac:dyDescent="0.3">
      <c r="A339" s="2">
        <v>43715</v>
      </c>
      <c r="B339">
        <v>2019</v>
      </c>
      <c r="C339" t="s">
        <v>1151</v>
      </c>
      <c r="D339" t="s">
        <v>5</v>
      </c>
      <c r="E339" t="s">
        <v>788</v>
      </c>
      <c r="F339" t="s">
        <v>13</v>
      </c>
      <c r="G339" s="1">
        <v>10632</v>
      </c>
      <c r="H339" s="1">
        <v>1722</v>
      </c>
      <c r="I339" t="s">
        <v>1167</v>
      </c>
      <c r="J339" t="s">
        <v>1140</v>
      </c>
      <c r="K339" t="s">
        <v>1146</v>
      </c>
    </row>
    <row r="340" spans="1:11" x14ac:dyDescent="0.3">
      <c r="A340" s="2">
        <v>43716</v>
      </c>
      <c r="B340">
        <v>2019</v>
      </c>
      <c r="C340" t="s">
        <v>1151</v>
      </c>
      <c r="D340" t="s">
        <v>5</v>
      </c>
      <c r="E340" t="s">
        <v>190</v>
      </c>
      <c r="F340" t="s">
        <v>11</v>
      </c>
      <c r="G340" s="1">
        <v>14534</v>
      </c>
      <c r="H340">
        <v>5450</v>
      </c>
      <c r="I340" t="s">
        <v>1167</v>
      </c>
      <c r="J340" t="s">
        <v>1136</v>
      </c>
      <c r="K340" t="s">
        <v>1144</v>
      </c>
    </row>
    <row r="341" spans="1:11" x14ac:dyDescent="0.3">
      <c r="A341" s="2">
        <v>43717</v>
      </c>
      <c r="B341">
        <v>2019</v>
      </c>
      <c r="C341" t="s">
        <v>1151</v>
      </c>
      <c r="D341" t="s">
        <v>27</v>
      </c>
      <c r="E341" t="s">
        <v>171</v>
      </c>
      <c r="F341" t="s">
        <v>11</v>
      </c>
      <c r="G341" s="1">
        <v>12354</v>
      </c>
      <c r="H341">
        <v>2755</v>
      </c>
      <c r="I341" t="s">
        <v>1122</v>
      </c>
      <c r="J341" t="s">
        <v>1141</v>
      </c>
      <c r="K341" t="s">
        <v>1143</v>
      </c>
    </row>
    <row r="342" spans="1:11" x14ac:dyDescent="0.3">
      <c r="A342" s="2">
        <v>43720</v>
      </c>
      <c r="B342">
        <v>2019</v>
      </c>
      <c r="C342" t="s">
        <v>1151</v>
      </c>
      <c r="D342" t="s">
        <v>5</v>
      </c>
      <c r="E342" t="s">
        <v>390</v>
      </c>
      <c r="F342" t="s">
        <v>20</v>
      </c>
      <c r="G342" s="1">
        <v>14810</v>
      </c>
      <c r="H342">
        <v>2355</v>
      </c>
      <c r="I342" t="s">
        <v>1122</v>
      </c>
      <c r="J342" t="s">
        <v>1136</v>
      </c>
      <c r="K342" t="s">
        <v>1145</v>
      </c>
    </row>
    <row r="343" spans="1:11" x14ac:dyDescent="0.3">
      <c r="A343" s="2">
        <v>43722</v>
      </c>
      <c r="B343">
        <v>2019</v>
      </c>
      <c r="C343" t="s">
        <v>1151</v>
      </c>
      <c r="D343" t="s">
        <v>21</v>
      </c>
      <c r="E343" t="s">
        <v>920</v>
      </c>
      <c r="F343" t="s">
        <v>13</v>
      </c>
      <c r="G343" s="1">
        <v>7023</v>
      </c>
      <c r="H343" s="1">
        <v>435</v>
      </c>
      <c r="I343" t="s">
        <v>1167</v>
      </c>
      <c r="J343" t="s">
        <v>1135</v>
      </c>
      <c r="K343" t="s">
        <v>1145</v>
      </c>
    </row>
    <row r="344" spans="1:11" x14ac:dyDescent="0.3">
      <c r="A344" s="2">
        <v>43723</v>
      </c>
      <c r="B344">
        <v>2019</v>
      </c>
      <c r="C344" t="s">
        <v>1151</v>
      </c>
      <c r="D344" t="s">
        <v>21</v>
      </c>
      <c r="E344" t="s">
        <v>921</v>
      </c>
      <c r="F344" t="s">
        <v>20</v>
      </c>
      <c r="G344" s="1">
        <v>13698</v>
      </c>
      <c r="H344" s="1">
        <v>2192</v>
      </c>
      <c r="I344" t="s">
        <v>1122</v>
      </c>
      <c r="J344" t="s">
        <v>1140</v>
      </c>
      <c r="K344" t="s">
        <v>1145</v>
      </c>
    </row>
    <row r="345" spans="1:11" x14ac:dyDescent="0.3">
      <c r="A345" s="2">
        <v>43725</v>
      </c>
      <c r="B345">
        <v>2019</v>
      </c>
      <c r="C345" t="s">
        <v>1151</v>
      </c>
      <c r="D345" t="s">
        <v>27</v>
      </c>
      <c r="E345" t="s">
        <v>281</v>
      </c>
      <c r="F345" t="s">
        <v>11</v>
      </c>
      <c r="G345" s="1">
        <v>6016</v>
      </c>
      <c r="H345">
        <v>818</v>
      </c>
      <c r="I345" t="s">
        <v>1122</v>
      </c>
      <c r="J345" t="s">
        <v>1133</v>
      </c>
      <c r="K345" t="s">
        <v>1143</v>
      </c>
    </row>
    <row r="346" spans="1:11" x14ac:dyDescent="0.3">
      <c r="A346" s="2">
        <v>43727</v>
      </c>
      <c r="B346">
        <v>2019</v>
      </c>
      <c r="C346" t="s">
        <v>1151</v>
      </c>
      <c r="D346" t="s">
        <v>21</v>
      </c>
      <c r="E346" t="s">
        <v>240</v>
      </c>
      <c r="F346" t="s">
        <v>7</v>
      </c>
      <c r="G346" s="1">
        <v>8194</v>
      </c>
      <c r="H346">
        <v>516</v>
      </c>
      <c r="I346" t="s">
        <v>1122</v>
      </c>
      <c r="J346" t="s">
        <v>1129</v>
      </c>
      <c r="K346" t="s">
        <v>1145</v>
      </c>
    </row>
    <row r="347" spans="1:11" x14ac:dyDescent="0.3">
      <c r="A347" s="2">
        <v>43733</v>
      </c>
      <c r="B347">
        <v>2019</v>
      </c>
      <c r="C347" t="s">
        <v>1151</v>
      </c>
      <c r="D347" t="s">
        <v>5</v>
      </c>
      <c r="E347" t="s">
        <v>1007</v>
      </c>
      <c r="F347" t="s">
        <v>409</v>
      </c>
      <c r="G347" s="1">
        <v>1573</v>
      </c>
      <c r="H347" s="1">
        <v>186</v>
      </c>
      <c r="I347" t="s">
        <v>1122</v>
      </c>
      <c r="J347" t="s">
        <v>1134</v>
      </c>
      <c r="K347" t="s">
        <v>1145</v>
      </c>
    </row>
    <row r="348" spans="1:11" x14ac:dyDescent="0.3">
      <c r="A348" s="2">
        <v>43734</v>
      </c>
      <c r="B348">
        <v>2019</v>
      </c>
      <c r="C348" t="s">
        <v>1151</v>
      </c>
      <c r="D348" t="s">
        <v>21</v>
      </c>
      <c r="E348" t="s">
        <v>140</v>
      </c>
      <c r="F348" t="s">
        <v>13</v>
      </c>
      <c r="G348" s="1">
        <v>8752</v>
      </c>
      <c r="H348">
        <v>3641</v>
      </c>
      <c r="I348" t="s">
        <v>1122</v>
      </c>
      <c r="J348" t="s">
        <v>1134</v>
      </c>
      <c r="K348" t="s">
        <v>1144</v>
      </c>
    </row>
    <row r="349" spans="1:11" x14ac:dyDescent="0.3">
      <c r="A349" s="2">
        <v>43735</v>
      </c>
      <c r="B349">
        <v>2019</v>
      </c>
      <c r="C349" t="s">
        <v>1151</v>
      </c>
      <c r="D349" t="s">
        <v>1158</v>
      </c>
      <c r="E349" t="s">
        <v>927</v>
      </c>
      <c r="F349" t="s">
        <v>7</v>
      </c>
      <c r="G349" s="1">
        <v>5321</v>
      </c>
      <c r="H349" s="1">
        <v>2474</v>
      </c>
      <c r="I349" t="s">
        <v>1122</v>
      </c>
      <c r="J349" t="s">
        <v>1139</v>
      </c>
      <c r="K349" t="s">
        <v>1143</v>
      </c>
    </row>
    <row r="350" spans="1:11" x14ac:dyDescent="0.3">
      <c r="A350" s="2">
        <v>43739</v>
      </c>
      <c r="B350">
        <v>2019</v>
      </c>
      <c r="C350" t="s">
        <v>1152</v>
      </c>
      <c r="D350" t="s">
        <v>21</v>
      </c>
      <c r="E350" t="s">
        <v>873</v>
      </c>
      <c r="F350" t="s">
        <v>11</v>
      </c>
      <c r="G350" s="1">
        <v>10463</v>
      </c>
      <c r="H350" s="1">
        <v>931</v>
      </c>
      <c r="I350" t="s">
        <v>1122</v>
      </c>
      <c r="J350" t="s">
        <v>1138</v>
      </c>
      <c r="K350" t="s">
        <v>1144</v>
      </c>
    </row>
    <row r="351" spans="1:11" x14ac:dyDescent="0.3">
      <c r="A351" s="2">
        <v>43740</v>
      </c>
      <c r="B351">
        <v>2019</v>
      </c>
      <c r="C351" t="s">
        <v>1152</v>
      </c>
      <c r="D351" t="s">
        <v>1158</v>
      </c>
      <c r="E351" t="s">
        <v>364</v>
      </c>
      <c r="F351" t="s">
        <v>20</v>
      </c>
      <c r="G351" s="1">
        <v>5760</v>
      </c>
      <c r="H351">
        <v>2529</v>
      </c>
      <c r="I351" t="s">
        <v>1122</v>
      </c>
      <c r="J351" t="s">
        <v>1137</v>
      </c>
      <c r="K351" t="s">
        <v>1145</v>
      </c>
    </row>
    <row r="352" spans="1:11" x14ac:dyDescent="0.3">
      <c r="A352" s="2">
        <v>43746</v>
      </c>
      <c r="B352">
        <v>2019</v>
      </c>
      <c r="C352" t="s">
        <v>1152</v>
      </c>
      <c r="D352" t="s">
        <v>1158</v>
      </c>
      <c r="E352" t="s">
        <v>677</v>
      </c>
      <c r="F352" t="s">
        <v>11</v>
      </c>
      <c r="G352" s="1">
        <v>6696</v>
      </c>
      <c r="H352" s="1">
        <v>3013</v>
      </c>
      <c r="I352" t="s">
        <v>1122</v>
      </c>
      <c r="J352" t="s">
        <v>1129</v>
      </c>
      <c r="K352" t="s">
        <v>1144</v>
      </c>
    </row>
    <row r="353" spans="1:11" x14ac:dyDescent="0.3">
      <c r="A353" s="2">
        <v>43746</v>
      </c>
      <c r="B353">
        <v>2019</v>
      </c>
      <c r="C353" t="s">
        <v>1152</v>
      </c>
      <c r="D353" t="s">
        <v>54</v>
      </c>
      <c r="E353" t="s">
        <v>445</v>
      </c>
      <c r="F353" t="s">
        <v>401</v>
      </c>
      <c r="G353" s="1">
        <v>6603</v>
      </c>
      <c r="H353">
        <v>456</v>
      </c>
      <c r="I353" t="s">
        <v>1122</v>
      </c>
      <c r="J353" t="s">
        <v>1133</v>
      </c>
      <c r="K353" t="s">
        <v>1145</v>
      </c>
    </row>
    <row r="354" spans="1:11" x14ac:dyDescent="0.3">
      <c r="A354" s="2">
        <v>43749</v>
      </c>
      <c r="B354">
        <v>2019</v>
      </c>
      <c r="C354" t="s">
        <v>1152</v>
      </c>
      <c r="D354" t="s">
        <v>5</v>
      </c>
      <c r="E354" t="s">
        <v>1107</v>
      </c>
      <c r="F354" t="s">
        <v>20</v>
      </c>
      <c r="G354" s="1">
        <v>10357</v>
      </c>
      <c r="H354" s="1">
        <v>1077</v>
      </c>
      <c r="I354" t="s">
        <v>1167</v>
      </c>
      <c r="J354" t="s">
        <v>1134</v>
      </c>
      <c r="K354" t="s">
        <v>1143</v>
      </c>
    </row>
    <row r="355" spans="1:11" x14ac:dyDescent="0.3">
      <c r="A355" s="2">
        <v>43751</v>
      </c>
      <c r="B355">
        <v>2019</v>
      </c>
      <c r="C355" t="s">
        <v>1152</v>
      </c>
      <c r="D355" t="s">
        <v>21</v>
      </c>
      <c r="E355" t="s">
        <v>680</v>
      </c>
      <c r="F355" t="s">
        <v>20</v>
      </c>
      <c r="G355" s="1">
        <v>4350</v>
      </c>
      <c r="H355" s="1">
        <v>1849</v>
      </c>
      <c r="I355" t="s">
        <v>1122</v>
      </c>
      <c r="J355" t="s">
        <v>1134</v>
      </c>
      <c r="K355" t="s">
        <v>1145</v>
      </c>
    </row>
    <row r="356" spans="1:11" x14ac:dyDescent="0.3">
      <c r="A356" s="2">
        <v>43752</v>
      </c>
      <c r="B356">
        <v>2019</v>
      </c>
      <c r="C356" t="s">
        <v>1152</v>
      </c>
      <c r="D356" t="s">
        <v>21</v>
      </c>
      <c r="E356" t="s">
        <v>272</v>
      </c>
      <c r="F356" t="s">
        <v>11</v>
      </c>
      <c r="G356" s="1">
        <v>11735</v>
      </c>
      <c r="H356">
        <v>1995</v>
      </c>
      <c r="I356" t="s">
        <v>1122</v>
      </c>
      <c r="J356" t="s">
        <v>1139</v>
      </c>
      <c r="K356" t="s">
        <v>1143</v>
      </c>
    </row>
    <row r="357" spans="1:11" x14ac:dyDescent="0.3">
      <c r="A357" s="2">
        <v>43752</v>
      </c>
      <c r="B357">
        <v>2019</v>
      </c>
      <c r="C357" t="s">
        <v>1152</v>
      </c>
      <c r="D357" t="s">
        <v>21</v>
      </c>
      <c r="E357" t="s">
        <v>608</v>
      </c>
      <c r="F357" t="s">
        <v>7</v>
      </c>
      <c r="G357" s="1">
        <v>12041</v>
      </c>
      <c r="H357" s="1">
        <v>855</v>
      </c>
      <c r="I357" t="s">
        <v>1122</v>
      </c>
      <c r="J357" t="s">
        <v>1138</v>
      </c>
      <c r="K357" t="s">
        <v>1143</v>
      </c>
    </row>
    <row r="358" spans="1:11" x14ac:dyDescent="0.3">
      <c r="A358" s="2">
        <v>43753</v>
      </c>
      <c r="B358">
        <v>2019</v>
      </c>
      <c r="C358" t="s">
        <v>1152</v>
      </c>
      <c r="D358" t="s">
        <v>21</v>
      </c>
      <c r="E358" t="s">
        <v>233</v>
      </c>
      <c r="F358" t="s">
        <v>20</v>
      </c>
      <c r="G358" s="1">
        <v>13255</v>
      </c>
      <c r="H358">
        <v>2996</v>
      </c>
      <c r="I358" t="s">
        <v>1122</v>
      </c>
      <c r="J358" t="s">
        <v>1138</v>
      </c>
      <c r="K358" t="s">
        <v>1144</v>
      </c>
    </row>
    <row r="359" spans="1:11" x14ac:dyDescent="0.3">
      <c r="A359" s="2">
        <v>43756</v>
      </c>
      <c r="B359">
        <v>2019</v>
      </c>
      <c r="C359" t="s">
        <v>1152</v>
      </c>
      <c r="D359" t="s">
        <v>5</v>
      </c>
      <c r="E359" t="s">
        <v>350</v>
      </c>
      <c r="F359" t="s">
        <v>20</v>
      </c>
      <c r="G359" s="1">
        <v>11850</v>
      </c>
      <c r="H359">
        <v>5309</v>
      </c>
      <c r="I359" t="s">
        <v>1122</v>
      </c>
      <c r="J359" t="s">
        <v>1140</v>
      </c>
      <c r="K359" t="s">
        <v>1144</v>
      </c>
    </row>
    <row r="360" spans="1:11" x14ac:dyDescent="0.3">
      <c r="A360" s="2">
        <v>43756</v>
      </c>
      <c r="B360">
        <v>2019</v>
      </c>
      <c r="C360" t="s">
        <v>1152</v>
      </c>
      <c r="D360" t="s">
        <v>21</v>
      </c>
      <c r="E360" t="s">
        <v>1036</v>
      </c>
      <c r="F360" t="s">
        <v>401</v>
      </c>
      <c r="G360" s="1">
        <v>6828</v>
      </c>
      <c r="H360" s="1">
        <v>2581</v>
      </c>
      <c r="I360" t="s">
        <v>1167</v>
      </c>
      <c r="J360" t="s">
        <v>1137</v>
      </c>
      <c r="K360" t="s">
        <v>1146</v>
      </c>
    </row>
    <row r="361" spans="1:11" x14ac:dyDescent="0.3">
      <c r="A361" s="2">
        <v>43756</v>
      </c>
      <c r="B361">
        <v>2019</v>
      </c>
      <c r="C361" t="s">
        <v>1152</v>
      </c>
      <c r="D361" t="s">
        <v>54</v>
      </c>
      <c r="E361" t="s">
        <v>472</v>
      </c>
      <c r="F361" t="s">
        <v>409</v>
      </c>
      <c r="G361" s="1">
        <v>6614</v>
      </c>
      <c r="H361">
        <v>2758</v>
      </c>
      <c r="I361" t="s">
        <v>1167</v>
      </c>
      <c r="J361" t="s">
        <v>1134</v>
      </c>
      <c r="K361" t="s">
        <v>1143</v>
      </c>
    </row>
    <row r="362" spans="1:11" x14ac:dyDescent="0.3">
      <c r="A362" s="2">
        <v>43760</v>
      </c>
      <c r="B362">
        <v>2019</v>
      </c>
      <c r="C362" t="s">
        <v>1152</v>
      </c>
      <c r="D362" t="s">
        <v>5</v>
      </c>
      <c r="E362" t="s">
        <v>137</v>
      </c>
      <c r="F362" t="s">
        <v>13</v>
      </c>
      <c r="G362" s="1">
        <v>13523</v>
      </c>
      <c r="H362">
        <v>1406</v>
      </c>
      <c r="I362" t="s">
        <v>1122</v>
      </c>
      <c r="J362" t="s">
        <v>1135</v>
      </c>
      <c r="K362" t="s">
        <v>1143</v>
      </c>
    </row>
    <row r="363" spans="1:11" x14ac:dyDescent="0.3">
      <c r="A363" s="2">
        <v>43761</v>
      </c>
      <c r="B363">
        <v>2019</v>
      </c>
      <c r="C363" t="s">
        <v>1152</v>
      </c>
      <c r="D363" t="s">
        <v>1158</v>
      </c>
      <c r="E363" t="s">
        <v>1002</v>
      </c>
      <c r="F363" t="s">
        <v>419</v>
      </c>
      <c r="G363" s="1">
        <v>9471</v>
      </c>
      <c r="H363" s="1">
        <v>1004</v>
      </c>
      <c r="I363" t="s">
        <v>1122</v>
      </c>
      <c r="J363" t="s">
        <v>1133</v>
      </c>
      <c r="K363" t="s">
        <v>1143</v>
      </c>
    </row>
    <row r="364" spans="1:11" x14ac:dyDescent="0.3">
      <c r="A364" s="2">
        <v>43761</v>
      </c>
      <c r="B364">
        <v>2019</v>
      </c>
      <c r="C364" t="s">
        <v>1152</v>
      </c>
      <c r="D364" t="s">
        <v>21</v>
      </c>
      <c r="E364" t="s">
        <v>840</v>
      </c>
      <c r="F364" t="s">
        <v>13</v>
      </c>
      <c r="G364" s="1">
        <v>2172</v>
      </c>
      <c r="H364" s="1">
        <v>467</v>
      </c>
      <c r="I364" t="s">
        <v>1122</v>
      </c>
      <c r="J364" t="s">
        <v>1133</v>
      </c>
      <c r="K364" t="s">
        <v>1145</v>
      </c>
    </row>
    <row r="365" spans="1:11" x14ac:dyDescent="0.3">
      <c r="A365" s="2">
        <v>43762</v>
      </c>
      <c r="B365">
        <v>2019</v>
      </c>
      <c r="C365" t="s">
        <v>1152</v>
      </c>
      <c r="D365" t="s">
        <v>27</v>
      </c>
      <c r="E365" t="s">
        <v>665</v>
      </c>
      <c r="F365" t="s">
        <v>20</v>
      </c>
      <c r="G365" s="1">
        <v>2167</v>
      </c>
      <c r="H365" s="1">
        <v>581</v>
      </c>
      <c r="I365" t="s">
        <v>1122</v>
      </c>
      <c r="J365" t="s">
        <v>1135</v>
      </c>
      <c r="K365" t="s">
        <v>1143</v>
      </c>
    </row>
    <row r="366" spans="1:11" x14ac:dyDescent="0.3">
      <c r="A366" s="2">
        <v>43764</v>
      </c>
      <c r="B366">
        <v>2019</v>
      </c>
      <c r="C366" t="s">
        <v>1152</v>
      </c>
      <c r="D366" t="s">
        <v>21</v>
      </c>
      <c r="E366" t="s">
        <v>85</v>
      </c>
      <c r="F366" t="s">
        <v>13</v>
      </c>
      <c r="G366" s="1">
        <v>5278</v>
      </c>
      <c r="H366">
        <v>1056</v>
      </c>
      <c r="I366" t="s">
        <v>1167</v>
      </c>
      <c r="J366" t="s">
        <v>1130</v>
      </c>
      <c r="K366" t="s">
        <v>1143</v>
      </c>
    </row>
    <row r="367" spans="1:11" x14ac:dyDescent="0.3">
      <c r="A367" s="2">
        <v>43775</v>
      </c>
      <c r="B367">
        <v>2019</v>
      </c>
      <c r="C367" t="s">
        <v>1152</v>
      </c>
      <c r="D367" t="s">
        <v>21</v>
      </c>
      <c r="E367" t="s">
        <v>883</v>
      </c>
      <c r="F367" t="s">
        <v>11</v>
      </c>
      <c r="G367" s="1">
        <v>6221</v>
      </c>
      <c r="H367" s="1">
        <v>473</v>
      </c>
      <c r="I367" t="s">
        <v>1122</v>
      </c>
      <c r="J367" t="s">
        <v>1137</v>
      </c>
      <c r="K367" t="s">
        <v>1144</v>
      </c>
    </row>
    <row r="368" spans="1:11" x14ac:dyDescent="0.3">
      <c r="A368" s="2">
        <v>43776</v>
      </c>
      <c r="B368">
        <v>2019</v>
      </c>
      <c r="C368" t="s">
        <v>1152</v>
      </c>
      <c r="D368" t="s">
        <v>5</v>
      </c>
      <c r="E368" t="s">
        <v>273</v>
      </c>
      <c r="F368" t="s">
        <v>7</v>
      </c>
      <c r="G368" s="1">
        <v>840</v>
      </c>
      <c r="H368">
        <v>370</v>
      </c>
      <c r="I368" t="s">
        <v>1122</v>
      </c>
      <c r="J368" t="s">
        <v>1138</v>
      </c>
      <c r="K368" t="s">
        <v>1143</v>
      </c>
    </row>
    <row r="369" spans="1:11" x14ac:dyDescent="0.3">
      <c r="A369" s="2">
        <v>43776</v>
      </c>
      <c r="B369">
        <v>2019</v>
      </c>
      <c r="C369" t="s">
        <v>1152</v>
      </c>
      <c r="D369" t="s">
        <v>27</v>
      </c>
      <c r="E369" t="s">
        <v>663</v>
      </c>
      <c r="F369" t="s">
        <v>7</v>
      </c>
      <c r="G369" s="1">
        <v>710</v>
      </c>
      <c r="H369" s="1">
        <v>160</v>
      </c>
      <c r="I369" t="s">
        <v>1122</v>
      </c>
      <c r="J369" t="s">
        <v>1141</v>
      </c>
      <c r="K369" t="s">
        <v>1144</v>
      </c>
    </row>
    <row r="370" spans="1:11" x14ac:dyDescent="0.3">
      <c r="A370" s="2">
        <v>43777</v>
      </c>
      <c r="B370">
        <v>2019</v>
      </c>
      <c r="C370" t="s">
        <v>1152</v>
      </c>
      <c r="D370" t="s">
        <v>1158</v>
      </c>
      <c r="E370" t="s">
        <v>1103</v>
      </c>
      <c r="F370" t="s">
        <v>20</v>
      </c>
      <c r="G370" s="1">
        <v>7537</v>
      </c>
      <c r="H370" s="1">
        <v>1771</v>
      </c>
      <c r="I370" t="s">
        <v>1122</v>
      </c>
      <c r="J370" t="s">
        <v>1134</v>
      </c>
      <c r="K370" t="s">
        <v>1143</v>
      </c>
    </row>
    <row r="371" spans="1:11" x14ac:dyDescent="0.3">
      <c r="A371" s="2">
        <v>43778</v>
      </c>
      <c r="B371">
        <v>2019</v>
      </c>
      <c r="C371" t="s">
        <v>1152</v>
      </c>
      <c r="D371" t="s">
        <v>5</v>
      </c>
      <c r="E371" t="s">
        <v>200</v>
      </c>
      <c r="F371" t="s">
        <v>7</v>
      </c>
      <c r="G371" s="1">
        <v>12193</v>
      </c>
      <c r="H371">
        <v>3938</v>
      </c>
      <c r="I371" t="s">
        <v>1167</v>
      </c>
      <c r="J371" t="s">
        <v>1134</v>
      </c>
      <c r="K371" t="s">
        <v>1144</v>
      </c>
    </row>
    <row r="372" spans="1:11" x14ac:dyDescent="0.3">
      <c r="A372" s="2">
        <v>43780</v>
      </c>
      <c r="B372">
        <v>2019</v>
      </c>
      <c r="C372" t="s">
        <v>1152</v>
      </c>
      <c r="D372" t="s">
        <v>21</v>
      </c>
      <c r="E372" t="s">
        <v>622</v>
      </c>
      <c r="F372" t="s">
        <v>20</v>
      </c>
      <c r="G372" s="1">
        <v>6926</v>
      </c>
      <c r="H372" s="1">
        <v>720</v>
      </c>
      <c r="I372" t="s">
        <v>1122</v>
      </c>
      <c r="J372" t="s">
        <v>1137</v>
      </c>
      <c r="K372" t="s">
        <v>1144</v>
      </c>
    </row>
    <row r="373" spans="1:11" x14ac:dyDescent="0.3">
      <c r="A373" s="2">
        <v>43783</v>
      </c>
      <c r="B373">
        <v>2019</v>
      </c>
      <c r="C373" t="s">
        <v>1152</v>
      </c>
      <c r="D373" t="s">
        <v>5</v>
      </c>
      <c r="E373" t="s">
        <v>214</v>
      </c>
      <c r="F373" t="s">
        <v>11</v>
      </c>
      <c r="G373" s="1">
        <v>1906</v>
      </c>
      <c r="H373">
        <v>846</v>
      </c>
      <c r="I373" t="s">
        <v>1122</v>
      </c>
      <c r="J373" t="s">
        <v>1133</v>
      </c>
      <c r="K373" t="s">
        <v>1145</v>
      </c>
    </row>
    <row r="374" spans="1:11" x14ac:dyDescent="0.3">
      <c r="A374" s="2">
        <v>43784</v>
      </c>
      <c r="B374">
        <v>2019</v>
      </c>
      <c r="C374" t="s">
        <v>1152</v>
      </c>
      <c r="D374" t="s">
        <v>27</v>
      </c>
      <c r="E374" t="s">
        <v>514</v>
      </c>
      <c r="F374" t="s">
        <v>404</v>
      </c>
      <c r="G374" s="1">
        <v>11716</v>
      </c>
      <c r="H374">
        <v>3351</v>
      </c>
      <c r="I374" t="s">
        <v>1167</v>
      </c>
      <c r="J374" t="s">
        <v>1130</v>
      </c>
      <c r="K374" t="s">
        <v>1144</v>
      </c>
    </row>
    <row r="375" spans="1:11" x14ac:dyDescent="0.3">
      <c r="A375" s="2">
        <v>43785</v>
      </c>
      <c r="B375">
        <v>2019</v>
      </c>
      <c r="C375" t="s">
        <v>1152</v>
      </c>
      <c r="D375" t="s">
        <v>21</v>
      </c>
      <c r="E375" t="s">
        <v>435</v>
      </c>
      <c r="F375" t="s">
        <v>419</v>
      </c>
      <c r="G375" s="1">
        <v>10481</v>
      </c>
      <c r="H375">
        <v>2547</v>
      </c>
      <c r="I375" t="s">
        <v>1167</v>
      </c>
      <c r="J375" t="s">
        <v>1137</v>
      </c>
      <c r="K375" t="s">
        <v>1146</v>
      </c>
    </row>
    <row r="376" spans="1:11" x14ac:dyDescent="0.3">
      <c r="A376" s="2">
        <v>43785</v>
      </c>
      <c r="B376">
        <v>2019</v>
      </c>
      <c r="C376" t="s">
        <v>1152</v>
      </c>
      <c r="D376" t="s">
        <v>5</v>
      </c>
      <c r="E376" t="s">
        <v>539</v>
      </c>
      <c r="F376" t="s">
        <v>419</v>
      </c>
      <c r="G376" s="1">
        <v>4526</v>
      </c>
      <c r="H376">
        <v>489</v>
      </c>
      <c r="I376" t="s">
        <v>1122</v>
      </c>
      <c r="J376" t="s">
        <v>1137</v>
      </c>
      <c r="K376" t="s">
        <v>1145</v>
      </c>
    </row>
    <row r="377" spans="1:11" x14ac:dyDescent="0.3">
      <c r="A377" s="2">
        <v>43787</v>
      </c>
      <c r="B377">
        <v>2019</v>
      </c>
      <c r="C377" t="s">
        <v>1152</v>
      </c>
      <c r="D377" t="s">
        <v>1158</v>
      </c>
      <c r="E377" t="s">
        <v>216</v>
      </c>
      <c r="F377" t="s">
        <v>7</v>
      </c>
      <c r="G377" s="1">
        <v>1676</v>
      </c>
      <c r="H377">
        <v>489</v>
      </c>
      <c r="I377" t="s">
        <v>1122</v>
      </c>
      <c r="J377" t="s">
        <v>1132</v>
      </c>
      <c r="K377" t="s">
        <v>1143</v>
      </c>
    </row>
    <row r="378" spans="1:11" x14ac:dyDescent="0.3">
      <c r="A378" s="2">
        <v>43788</v>
      </c>
      <c r="B378">
        <v>2019</v>
      </c>
      <c r="C378" t="s">
        <v>1152</v>
      </c>
      <c r="D378" t="s">
        <v>54</v>
      </c>
      <c r="E378" t="s">
        <v>1000</v>
      </c>
      <c r="F378" t="s">
        <v>419</v>
      </c>
      <c r="G378" s="1">
        <v>4526</v>
      </c>
      <c r="H378" s="1">
        <v>1865</v>
      </c>
      <c r="I378" t="s">
        <v>1122</v>
      </c>
      <c r="J378" t="s">
        <v>1132</v>
      </c>
      <c r="K378" t="s">
        <v>1146</v>
      </c>
    </row>
    <row r="379" spans="1:11" x14ac:dyDescent="0.3">
      <c r="A379" s="2">
        <v>43789</v>
      </c>
      <c r="B379">
        <v>2019</v>
      </c>
      <c r="C379" t="s">
        <v>1152</v>
      </c>
      <c r="D379" t="s">
        <v>21</v>
      </c>
      <c r="E379" t="s">
        <v>155</v>
      </c>
      <c r="F379" t="s">
        <v>20</v>
      </c>
      <c r="G379" s="1">
        <v>11621</v>
      </c>
      <c r="H379">
        <v>4834</v>
      </c>
      <c r="I379" t="s">
        <v>1122</v>
      </c>
      <c r="J379" t="s">
        <v>1136</v>
      </c>
      <c r="K379" t="s">
        <v>1145</v>
      </c>
    </row>
    <row r="380" spans="1:11" x14ac:dyDescent="0.3">
      <c r="A380" s="2">
        <v>43789</v>
      </c>
      <c r="B380">
        <v>2019</v>
      </c>
      <c r="C380" t="s">
        <v>1152</v>
      </c>
      <c r="D380" t="s">
        <v>5</v>
      </c>
      <c r="E380" t="s">
        <v>293</v>
      </c>
      <c r="F380" t="s">
        <v>13</v>
      </c>
      <c r="G380" s="1">
        <v>11636</v>
      </c>
      <c r="H380">
        <v>4619</v>
      </c>
      <c r="I380" t="s">
        <v>1122</v>
      </c>
      <c r="J380" t="s">
        <v>1134</v>
      </c>
      <c r="K380" t="s">
        <v>1143</v>
      </c>
    </row>
    <row r="381" spans="1:11" x14ac:dyDescent="0.3">
      <c r="A381" s="2">
        <v>43790</v>
      </c>
      <c r="B381">
        <v>2019</v>
      </c>
      <c r="C381" t="s">
        <v>1152</v>
      </c>
      <c r="D381" t="s">
        <v>27</v>
      </c>
      <c r="E381" t="s">
        <v>640</v>
      </c>
      <c r="F381" t="s">
        <v>7</v>
      </c>
      <c r="G381" s="1">
        <v>6267</v>
      </c>
      <c r="H381" s="1">
        <v>1059</v>
      </c>
      <c r="I381" t="s">
        <v>1167</v>
      </c>
      <c r="J381" t="s">
        <v>1140</v>
      </c>
      <c r="K381" t="s">
        <v>1145</v>
      </c>
    </row>
    <row r="382" spans="1:11" x14ac:dyDescent="0.3">
      <c r="A382" s="2">
        <v>43792</v>
      </c>
      <c r="B382">
        <v>2019</v>
      </c>
      <c r="C382" t="s">
        <v>1152</v>
      </c>
      <c r="D382" t="s">
        <v>21</v>
      </c>
      <c r="E382" t="s">
        <v>739</v>
      </c>
      <c r="F382" t="s">
        <v>13</v>
      </c>
      <c r="G382" s="1">
        <v>2088</v>
      </c>
      <c r="H382" s="1">
        <v>958</v>
      </c>
      <c r="I382" t="s">
        <v>1167</v>
      </c>
      <c r="J382" t="s">
        <v>1137</v>
      </c>
      <c r="K382" t="s">
        <v>1143</v>
      </c>
    </row>
    <row r="383" spans="1:11" x14ac:dyDescent="0.3">
      <c r="A383" s="2">
        <v>43793</v>
      </c>
      <c r="B383">
        <v>2019</v>
      </c>
      <c r="C383" t="s">
        <v>1152</v>
      </c>
      <c r="D383" t="s">
        <v>54</v>
      </c>
      <c r="E383" t="s">
        <v>359</v>
      </c>
      <c r="F383" t="s">
        <v>11</v>
      </c>
      <c r="G383" s="1">
        <v>4936</v>
      </c>
      <c r="H383">
        <v>503</v>
      </c>
      <c r="I383" t="s">
        <v>1167</v>
      </c>
      <c r="J383" t="s">
        <v>1137</v>
      </c>
      <c r="K383" t="s">
        <v>1145</v>
      </c>
    </row>
    <row r="384" spans="1:11" x14ac:dyDescent="0.3">
      <c r="A384" s="2">
        <v>43794</v>
      </c>
      <c r="B384">
        <v>2019</v>
      </c>
      <c r="C384" t="s">
        <v>1152</v>
      </c>
      <c r="D384" t="s">
        <v>1158</v>
      </c>
      <c r="E384" t="s">
        <v>659</v>
      </c>
      <c r="F384" t="s">
        <v>13</v>
      </c>
      <c r="G384" s="1">
        <v>5345</v>
      </c>
      <c r="H384" s="1">
        <v>2571</v>
      </c>
      <c r="I384" t="s">
        <v>1122</v>
      </c>
      <c r="J384" t="s">
        <v>1134</v>
      </c>
      <c r="K384" t="s">
        <v>1145</v>
      </c>
    </row>
    <row r="385" spans="1:11" x14ac:dyDescent="0.3">
      <c r="A385" s="2">
        <v>43795</v>
      </c>
      <c r="B385">
        <v>2019</v>
      </c>
      <c r="C385" t="s">
        <v>1152</v>
      </c>
      <c r="D385" t="s">
        <v>54</v>
      </c>
      <c r="E385" t="s">
        <v>796</v>
      </c>
      <c r="F385" t="s">
        <v>20</v>
      </c>
      <c r="G385" s="1">
        <v>5083</v>
      </c>
      <c r="H385" s="1">
        <v>651</v>
      </c>
      <c r="I385" t="s">
        <v>1122</v>
      </c>
      <c r="J385" t="s">
        <v>1128</v>
      </c>
      <c r="K385" t="s">
        <v>1143</v>
      </c>
    </row>
    <row r="386" spans="1:11" x14ac:dyDescent="0.3">
      <c r="A386" s="2">
        <v>43797</v>
      </c>
      <c r="B386">
        <v>2019</v>
      </c>
      <c r="C386" t="s">
        <v>1152</v>
      </c>
      <c r="D386" t="s">
        <v>1158</v>
      </c>
      <c r="E386" t="s">
        <v>754</v>
      </c>
      <c r="F386" t="s">
        <v>11</v>
      </c>
      <c r="G386" s="1">
        <v>9430</v>
      </c>
      <c r="H386" s="1">
        <v>3621</v>
      </c>
      <c r="I386" t="s">
        <v>1122</v>
      </c>
      <c r="J386" t="s">
        <v>1134</v>
      </c>
      <c r="K386" t="s">
        <v>1145</v>
      </c>
    </row>
    <row r="387" spans="1:11" x14ac:dyDescent="0.3">
      <c r="A387" s="2">
        <v>43801</v>
      </c>
      <c r="B387">
        <v>2019</v>
      </c>
      <c r="C387" t="s">
        <v>1152</v>
      </c>
      <c r="D387" t="s">
        <v>1158</v>
      </c>
      <c r="E387" t="s">
        <v>14</v>
      </c>
      <c r="F387" t="s">
        <v>7</v>
      </c>
      <c r="G387" s="1">
        <v>2914</v>
      </c>
      <c r="H387">
        <v>169</v>
      </c>
      <c r="I387" t="s">
        <v>1167</v>
      </c>
      <c r="J387" t="s">
        <v>1135</v>
      </c>
      <c r="K387" t="s">
        <v>1145</v>
      </c>
    </row>
    <row r="388" spans="1:11" x14ac:dyDescent="0.3">
      <c r="A388" s="2">
        <v>43804</v>
      </c>
      <c r="B388">
        <v>2019</v>
      </c>
      <c r="C388" t="s">
        <v>1152</v>
      </c>
      <c r="D388" t="s">
        <v>21</v>
      </c>
      <c r="E388" t="s">
        <v>173</v>
      </c>
      <c r="F388" t="s">
        <v>7</v>
      </c>
      <c r="G388" s="1">
        <v>4578</v>
      </c>
      <c r="H388">
        <v>1447</v>
      </c>
      <c r="I388" t="s">
        <v>1122</v>
      </c>
      <c r="J388" t="s">
        <v>1138</v>
      </c>
      <c r="K388" t="s">
        <v>1143</v>
      </c>
    </row>
    <row r="389" spans="1:11" x14ac:dyDescent="0.3">
      <c r="A389" s="2">
        <v>43805</v>
      </c>
      <c r="B389">
        <v>2019</v>
      </c>
      <c r="C389" t="s">
        <v>1152</v>
      </c>
      <c r="D389" t="s">
        <v>1158</v>
      </c>
      <c r="E389" t="s">
        <v>226</v>
      </c>
      <c r="F389" t="s">
        <v>20</v>
      </c>
      <c r="G389" s="1">
        <v>6579</v>
      </c>
      <c r="H389">
        <v>3046</v>
      </c>
      <c r="I389" t="s">
        <v>1122</v>
      </c>
      <c r="J389" t="s">
        <v>1141</v>
      </c>
      <c r="K389" t="s">
        <v>1146</v>
      </c>
    </row>
    <row r="390" spans="1:11" x14ac:dyDescent="0.3">
      <c r="A390" s="2">
        <v>43808</v>
      </c>
      <c r="B390">
        <v>2019</v>
      </c>
      <c r="C390" t="s">
        <v>1152</v>
      </c>
      <c r="D390" t="s">
        <v>1158</v>
      </c>
      <c r="E390" t="s">
        <v>379</v>
      </c>
      <c r="F390" t="s">
        <v>13</v>
      </c>
      <c r="G390" s="1">
        <v>13661</v>
      </c>
      <c r="H390">
        <v>5382</v>
      </c>
      <c r="I390" t="s">
        <v>1122</v>
      </c>
      <c r="J390" t="s">
        <v>1140</v>
      </c>
      <c r="K390" t="s">
        <v>1145</v>
      </c>
    </row>
    <row r="391" spans="1:11" x14ac:dyDescent="0.3">
      <c r="A391" s="2">
        <v>43808</v>
      </c>
      <c r="B391">
        <v>2019</v>
      </c>
      <c r="C391" t="s">
        <v>1152</v>
      </c>
      <c r="D391" t="s">
        <v>1158</v>
      </c>
      <c r="E391" t="s">
        <v>774</v>
      </c>
      <c r="F391" t="s">
        <v>11</v>
      </c>
      <c r="G391" s="1">
        <v>13244</v>
      </c>
      <c r="H391" s="1">
        <v>1152</v>
      </c>
      <c r="I391" t="s">
        <v>1122</v>
      </c>
      <c r="J391" t="s">
        <v>1134</v>
      </c>
      <c r="K391" t="s">
        <v>1145</v>
      </c>
    </row>
    <row r="392" spans="1:11" x14ac:dyDescent="0.3">
      <c r="A392" s="2">
        <v>43809</v>
      </c>
      <c r="B392">
        <v>2019</v>
      </c>
      <c r="C392" t="s">
        <v>1152</v>
      </c>
      <c r="D392" t="s">
        <v>27</v>
      </c>
      <c r="E392" t="s">
        <v>807</v>
      </c>
      <c r="F392" t="s">
        <v>20</v>
      </c>
      <c r="G392" s="1">
        <v>7775</v>
      </c>
      <c r="H392" s="1">
        <v>2745</v>
      </c>
      <c r="I392" t="s">
        <v>1122</v>
      </c>
      <c r="J392" t="s">
        <v>1136</v>
      </c>
      <c r="K392" t="s">
        <v>1146</v>
      </c>
    </row>
    <row r="393" spans="1:11" x14ac:dyDescent="0.3">
      <c r="A393" s="2">
        <v>43810</v>
      </c>
      <c r="B393">
        <v>2019</v>
      </c>
      <c r="C393" t="s">
        <v>1152</v>
      </c>
      <c r="D393" t="s">
        <v>5</v>
      </c>
      <c r="E393" t="s">
        <v>768</v>
      </c>
      <c r="F393" t="s">
        <v>7</v>
      </c>
      <c r="G393" s="1">
        <v>8531</v>
      </c>
      <c r="H393" s="1">
        <v>1715</v>
      </c>
      <c r="I393" t="s">
        <v>1122</v>
      </c>
      <c r="J393" t="s">
        <v>1138</v>
      </c>
      <c r="K393" t="s">
        <v>1145</v>
      </c>
    </row>
    <row r="394" spans="1:11" x14ac:dyDescent="0.3">
      <c r="A394" s="2">
        <v>43814</v>
      </c>
      <c r="B394">
        <v>2019</v>
      </c>
      <c r="C394" t="s">
        <v>1152</v>
      </c>
      <c r="D394" t="s">
        <v>1158</v>
      </c>
      <c r="E394" t="s">
        <v>899</v>
      </c>
      <c r="F394" t="s">
        <v>11</v>
      </c>
      <c r="G394" s="1">
        <v>2510</v>
      </c>
      <c r="H394" s="1">
        <v>552</v>
      </c>
      <c r="I394" t="s">
        <v>1122</v>
      </c>
      <c r="J394" t="s">
        <v>1141</v>
      </c>
      <c r="K394" t="s">
        <v>1146</v>
      </c>
    </row>
    <row r="395" spans="1:11" x14ac:dyDescent="0.3">
      <c r="A395" s="2">
        <v>43814</v>
      </c>
      <c r="B395">
        <v>2019</v>
      </c>
      <c r="C395" t="s">
        <v>1152</v>
      </c>
      <c r="D395" t="s">
        <v>54</v>
      </c>
      <c r="E395" t="s">
        <v>1045</v>
      </c>
      <c r="F395" t="s">
        <v>407</v>
      </c>
      <c r="G395" s="1">
        <v>2035</v>
      </c>
      <c r="H395" s="1">
        <v>983</v>
      </c>
      <c r="I395" t="s">
        <v>1167</v>
      </c>
      <c r="J395" t="s">
        <v>1136</v>
      </c>
      <c r="K395" t="s">
        <v>1145</v>
      </c>
    </row>
    <row r="396" spans="1:11" x14ac:dyDescent="0.3">
      <c r="A396" s="2">
        <v>43815</v>
      </c>
      <c r="B396">
        <v>2019</v>
      </c>
      <c r="C396" t="s">
        <v>1152</v>
      </c>
      <c r="D396" t="s">
        <v>21</v>
      </c>
      <c r="E396" t="s">
        <v>735</v>
      </c>
      <c r="F396" t="s">
        <v>11</v>
      </c>
      <c r="G396" s="1">
        <v>9041</v>
      </c>
      <c r="H396" s="1">
        <v>2947</v>
      </c>
      <c r="I396" t="s">
        <v>1167</v>
      </c>
      <c r="J396" t="s">
        <v>1136</v>
      </c>
      <c r="K396" t="s">
        <v>1146</v>
      </c>
    </row>
    <row r="397" spans="1:11" x14ac:dyDescent="0.3">
      <c r="A397" s="2">
        <v>43815</v>
      </c>
      <c r="B397">
        <v>2019</v>
      </c>
      <c r="C397" t="s">
        <v>1152</v>
      </c>
      <c r="D397" t="s">
        <v>1158</v>
      </c>
      <c r="E397" t="s">
        <v>400</v>
      </c>
      <c r="F397" t="s">
        <v>20</v>
      </c>
      <c r="G397" s="1">
        <v>5522</v>
      </c>
      <c r="H397">
        <v>563</v>
      </c>
      <c r="I397" t="s">
        <v>1167</v>
      </c>
      <c r="J397" t="s">
        <v>1133</v>
      </c>
      <c r="K397" t="s">
        <v>1145</v>
      </c>
    </row>
    <row r="398" spans="1:11" x14ac:dyDescent="0.3">
      <c r="A398" s="2">
        <v>43815</v>
      </c>
      <c r="B398">
        <v>2019</v>
      </c>
      <c r="C398" t="s">
        <v>1152</v>
      </c>
      <c r="D398" t="s">
        <v>1158</v>
      </c>
      <c r="E398" t="s">
        <v>639</v>
      </c>
      <c r="F398" t="s">
        <v>20</v>
      </c>
      <c r="G398" s="1">
        <v>11644</v>
      </c>
      <c r="H398" s="1">
        <v>4308</v>
      </c>
      <c r="I398" t="s">
        <v>1122</v>
      </c>
      <c r="J398" t="s">
        <v>1137</v>
      </c>
      <c r="K398" t="s">
        <v>1145</v>
      </c>
    </row>
    <row r="399" spans="1:11" x14ac:dyDescent="0.3">
      <c r="A399" s="2">
        <v>43815</v>
      </c>
      <c r="B399">
        <v>2019</v>
      </c>
      <c r="C399" t="s">
        <v>1152</v>
      </c>
      <c r="D399" t="s">
        <v>27</v>
      </c>
      <c r="E399" t="s">
        <v>164</v>
      </c>
      <c r="F399" t="s">
        <v>20</v>
      </c>
      <c r="G399" s="1">
        <v>9561</v>
      </c>
      <c r="H399">
        <v>3691</v>
      </c>
      <c r="I399" t="s">
        <v>1167</v>
      </c>
      <c r="J399" t="s">
        <v>1136</v>
      </c>
      <c r="K399" t="s">
        <v>1144</v>
      </c>
    </row>
    <row r="400" spans="1:11" x14ac:dyDescent="0.3">
      <c r="A400" s="2">
        <v>43815</v>
      </c>
      <c r="B400">
        <v>2019</v>
      </c>
      <c r="C400" t="s">
        <v>1152</v>
      </c>
      <c r="D400" t="s">
        <v>5</v>
      </c>
      <c r="E400" t="s">
        <v>520</v>
      </c>
      <c r="F400" t="s">
        <v>419</v>
      </c>
      <c r="G400" s="1">
        <v>4916</v>
      </c>
      <c r="H400">
        <v>2124</v>
      </c>
      <c r="I400" t="s">
        <v>1122</v>
      </c>
      <c r="J400" t="s">
        <v>1134</v>
      </c>
      <c r="K400" t="s">
        <v>1143</v>
      </c>
    </row>
    <row r="401" spans="1:11" x14ac:dyDescent="0.3">
      <c r="A401" s="2">
        <v>43815</v>
      </c>
      <c r="B401">
        <v>2019</v>
      </c>
      <c r="C401" t="s">
        <v>1152</v>
      </c>
      <c r="D401" t="s">
        <v>21</v>
      </c>
      <c r="E401" t="s">
        <v>836</v>
      </c>
      <c r="F401" t="s">
        <v>11</v>
      </c>
      <c r="G401" s="1">
        <v>604</v>
      </c>
      <c r="H401" s="1">
        <v>176</v>
      </c>
      <c r="I401" t="s">
        <v>1167</v>
      </c>
      <c r="J401" t="s">
        <v>1137</v>
      </c>
      <c r="K401" t="s">
        <v>1145</v>
      </c>
    </row>
    <row r="402" spans="1:11" x14ac:dyDescent="0.3">
      <c r="A402" s="2">
        <v>43816</v>
      </c>
      <c r="B402">
        <v>2019</v>
      </c>
      <c r="C402" t="s">
        <v>1152</v>
      </c>
      <c r="D402" t="s">
        <v>54</v>
      </c>
      <c r="E402" t="s">
        <v>621</v>
      </c>
      <c r="F402" t="s">
        <v>20</v>
      </c>
      <c r="G402" s="1">
        <v>12372</v>
      </c>
      <c r="H402" s="1">
        <v>2252</v>
      </c>
      <c r="I402" t="s">
        <v>1122</v>
      </c>
      <c r="J402" t="s">
        <v>1138</v>
      </c>
      <c r="K402" t="s">
        <v>1143</v>
      </c>
    </row>
    <row r="403" spans="1:11" x14ac:dyDescent="0.3">
      <c r="A403" s="2">
        <v>43817</v>
      </c>
      <c r="B403">
        <v>2019</v>
      </c>
      <c r="C403" t="s">
        <v>1152</v>
      </c>
      <c r="D403" t="s">
        <v>21</v>
      </c>
      <c r="E403" t="s">
        <v>1003</v>
      </c>
      <c r="F403" t="s">
        <v>409</v>
      </c>
      <c r="G403" s="1">
        <v>6666</v>
      </c>
      <c r="H403" s="1">
        <v>907</v>
      </c>
      <c r="I403" t="s">
        <v>1122</v>
      </c>
      <c r="J403" t="s">
        <v>1140</v>
      </c>
      <c r="K403" t="s">
        <v>1143</v>
      </c>
    </row>
    <row r="404" spans="1:11" x14ac:dyDescent="0.3">
      <c r="A404" s="2">
        <v>43818</v>
      </c>
      <c r="B404">
        <v>2019</v>
      </c>
      <c r="C404" t="s">
        <v>1152</v>
      </c>
      <c r="D404" t="s">
        <v>5</v>
      </c>
      <c r="E404" t="s">
        <v>212</v>
      </c>
      <c r="F404" t="s">
        <v>11</v>
      </c>
      <c r="G404" s="1">
        <v>1443</v>
      </c>
      <c r="H404">
        <v>398</v>
      </c>
      <c r="I404" t="s">
        <v>1122</v>
      </c>
      <c r="J404" t="s">
        <v>1137</v>
      </c>
      <c r="K404" t="s">
        <v>1143</v>
      </c>
    </row>
    <row r="405" spans="1:11" x14ac:dyDescent="0.3">
      <c r="A405" s="2">
        <v>43820</v>
      </c>
      <c r="B405">
        <v>2019</v>
      </c>
      <c r="C405" t="s">
        <v>1152</v>
      </c>
      <c r="D405" t="s">
        <v>5</v>
      </c>
      <c r="E405" t="s">
        <v>26</v>
      </c>
      <c r="F405" t="s">
        <v>13</v>
      </c>
      <c r="G405" s="1">
        <v>13542</v>
      </c>
      <c r="H405">
        <v>6663</v>
      </c>
      <c r="I405" t="s">
        <v>1167</v>
      </c>
      <c r="J405" t="s">
        <v>1138</v>
      </c>
      <c r="K405" t="s">
        <v>1145</v>
      </c>
    </row>
    <row r="406" spans="1:11" x14ac:dyDescent="0.3">
      <c r="A406" s="2">
        <v>43822</v>
      </c>
      <c r="B406">
        <v>2019</v>
      </c>
      <c r="C406" t="s">
        <v>1152</v>
      </c>
      <c r="D406" t="s">
        <v>5</v>
      </c>
      <c r="E406" t="s">
        <v>1104</v>
      </c>
      <c r="F406" t="s">
        <v>20</v>
      </c>
      <c r="G406" s="1">
        <v>14073</v>
      </c>
      <c r="H406" s="1">
        <v>5615</v>
      </c>
      <c r="I406" t="s">
        <v>1167</v>
      </c>
      <c r="J406" t="s">
        <v>1128</v>
      </c>
      <c r="K406" t="s">
        <v>1144</v>
      </c>
    </row>
    <row r="407" spans="1:11" x14ac:dyDescent="0.3">
      <c r="A407" s="2">
        <v>43823</v>
      </c>
      <c r="B407">
        <v>2019</v>
      </c>
      <c r="C407" t="s">
        <v>1152</v>
      </c>
      <c r="D407" t="s">
        <v>1158</v>
      </c>
      <c r="E407" t="s">
        <v>800</v>
      </c>
      <c r="F407" t="s">
        <v>20</v>
      </c>
      <c r="G407" s="1">
        <v>3942</v>
      </c>
      <c r="H407" s="1">
        <v>1522</v>
      </c>
      <c r="I407" t="s">
        <v>1122</v>
      </c>
      <c r="J407" t="s">
        <v>1132</v>
      </c>
      <c r="K407" t="s">
        <v>1144</v>
      </c>
    </row>
    <row r="408" spans="1:11" x14ac:dyDescent="0.3">
      <c r="A408" s="2">
        <v>43824</v>
      </c>
      <c r="B408">
        <v>2019</v>
      </c>
      <c r="C408" t="s">
        <v>1152</v>
      </c>
      <c r="D408" t="s">
        <v>5</v>
      </c>
      <c r="E408" t="s">
        <v>599</v>
      </c>
      <c r="F408" t="s">
        <v>7</v>
      </c>
      <c r="G408" s="1">
        <v>14917</v>
      </c>
      <c r="H408" s="1">
        <v>5012</v>
      </c>
      <c r="I408" t="s">
        <v>1167</v>
      </c>
      <c r="J408" t="s">
        <v>1127</v>
      </c>
      <c r="K408" t="s">
        <v>1143</v>
      </c>
    </row>
    <row r="409" spans="1:11" x14ac:dyDescent="0.3">
      <c r="A409" s="2">
        <v>43826</v>
      </c>
      <c r="B409">
        <v>2019</v>
      </c>
      <c r="C409" t="s">
        <v>1152</v>
      </c>
      <c r="D409" t="s">
        <v>5</v>
      </c>
      <c r="E409" t="s">
        <v>635</v>
      </c>
      <c r="F409" t="s">
        <v>11</v>
      </c>
      <c r="G409" s="1">
        <v>4843</v>
      </c>
      <c r="H409" s="1">
        <v>2354</v>
      </c>
      <c r="I409" t="s">
        <v>1167</v>
      </c>
      <c r="J409" t="s">
        <v>1132</v>
      </c>
      <c r="K409" t="s">
        <v>1145</v>
      </c>
    </row>
    <row r="410" spans="1:11" x14ac:dyDescent="0.3">
      <c r="A410" s="2">
        <v>43835</v>
      </c>
      <c r="B410">
        <v>2020</v>
      </c>
      <c r="C410" t="s">
        <v>1149</v>
      </c>
      <c r="D410" t="s">
        <v>5</v>
      </c>
      <c r="E410" t="s">
        <v>733</v>
      </c>
      <c r="F410" t="s">
        <v>20</v>
      </c>
      <c r="G410" s="1">
        <v>3567</v>
      </c>
      <c r="H410" s="1">
        <v>367</v>
      </c>
      <c r="I410" t="s">
        <v>1122</v>
      </c>
      <c r="J410" t="s">
        <v>1137</v>
      </c>
      <c r="K410" t="s">
        <v>1144</v>
      </c>
    </row>
    <row r="411" spans="1:11" x14ac:dyDescent="0.3">
      <c r="A411" s="2">
        <v>43835</v>
      </c>
      <c r="B411">
        <v>2020</v>
      </c>
      <c r="C411" t="s">
        <v>1149</v>
      </c>
      <c r="D411" t="s">
        <v>27</v>
      </c>
      <c r="E411" t="s">
        <v>1022</v>
      </c>
      <c r="F411" t="s">
        <v>404</v>
      </c>
      <c r="G411" s="1">
        <v>7666</v>
      </c>
      <c r="H411" s="1">
        <v>3641</v>
      </c>
      <c r="I411" t="s">
        <v>1122</v>
      </c>
      <c r="J411" t="s">
        <v>1136</v>
      </c>
      <c r="K411" t="s">
        <v>1146</v>
      </c>
    </row>
    <row r="412" spans="1:11" x14ac:dyDescent="0.3">
      <c r="A412" s="2">
        <v>43838</v>
      </c>
      <c r="B412">
        <v>2020</v>
      </c>
      <c r="C412" t="s">
        <v>1149</v>
      </c>
      <c r="D412" t="s">
        <v>5</v>
      </c>
      <c r="E412" t="s">
        <v>820</v>
      </c>
      <c r="F412" t="s">
        <v>13</v>
      </c>
      <c r="G412" s="1">
        <v>829</v>
      </c>
      <c r="H412" s="1">
        <v>318</v>
      </c>
      <c r="I412" t="s">
        <v>1122</v>
      </c>
      <c r="J412" t="s">
        <v>1140</v>
      </c>
      <c r="K412" t="s">
        <v>1144</v>
      </c>
    </row>
    <row r="413" spans="1:11" x14ac:dyDescent="0.3">
      <c r="A413" s="2">
        <v>43841</v>
      </c>
      <c r="B413">
        <v>2020</v>
      </c>
      <c r="C413" t="s">
        <v>1149</v>
      </c>
      <c r="D413" t="s">
        <v>21</v>
      </c>
      <c r="E413" t="s">
        <v>294</v>
      </c>
      <c r="F413" t="s">
        <v>20</v>
      </c>
      <c r="G413" s="1">
        <v>12024</v>
      </c>
      <c r="H413">
        <v>3259</v>
      </c>
      <c r="I413" t="s">
        <v>1122</v>
      </c>
      <c r="J413" t="s">
        <v>1140</v>
      </c>
      <c r="K413" t="s">
        <v>1144</v>
      </c>
    </row>
    <row r="414" spans="1:11" x14ac:dyDescent="0.3">
      <c r="A414" s="2">
        <v>43843</v>
      </c>
      <c r="B414">
        <v>2020</v>
      </c>
      <c r="C414" t="s">
        <v>1149</v>
      </c>
      <c r="D414" t="s">
        <v>21</v>
      </c>
      <c r="E414" t="s">
        <v>821</v>
      </c>
      <c r="F414" t="s">
        <v>11</v>
      </c>
      <c r="G414" s="1">
        <v>10478</v>
      </c>
      <c r="H414" s="1">
        <v>566</v>
      </c>
      <c r="I414" t="s">
        <v>1122</v>
      </c>
      <c r="J414" t="s">
        <v>1140</v>
      </c>
      <c r="K414" t="s">
        <v>1144</v>
      </c>
    </row>
    <row r="415" spans="1:11" x14ac:dyDescent="0.3">
      <c r="A415" s="2">
        <v>43846</v>
      </c>
      <c r="B415">
        <v>2020</v>
      </c>
      <c r="C415" t="s">
        <v>1149</v>
      </c>
      <c r="D415" t="s">
        <v>54</v>
      </c>
      <c r="E415" t="s">
        <v>558</v>
      </c>
      <c r="F415" t="s">
        <v>7</v>
      </c>
      <c r="G415" s="1">
        <v>9430</v>
      </c>
      <c r="H415" s="1">
        <v>1688</v>
      </c>
      <c r="I415" t="s">
        <v>1122</v>
      </c>
      <c r="J415" t="s">
        <v>1136</v>
      </c>
      <c r="K415" t="s">
        <v>1145</v>
      </c>
    </row>
    <row r="416" spans="1:11" x14ac:dyDescent="0.3">
      <c r="A416" s="2">
        <v>43849</v>
      </c>
      <c r="B416">
        <v>2020</v>
      </c>
      <c r="C416" t="s">
        <v>1149</v>
      </c>
      <c r="D416" t="s">
        <v>5</v>
      </c>
      <c r="E416" t="s">
        <v>580</v>
      </c>
      <c r="F416" t="s">
        <v>13</v>
      </c>
      <c r="G416" s="1">
        <v>4467</v>
      </c>
      <c r="H416" s="1">
        <v>1059</v>
      </c>
      <c r="I416" t="s">
        <v>1167</v>
      </c>
      <c r="J416" t="s">
        <v>1136</v>
      </c>
      <c r="K416" t="s">
        <v>1146</v>
      </c>
    </row>
    <row r="417" spans="1:11" x14ac:dyDescent="0.3">
      <c r="A417" s="2">
        <v>43850</v>
      </c>
      <c r="B417">
        <v>2020</v>
      </c>
      <c r="C417" t="s">
        <v>1149</v>
      </c>
      <c r="D417" t="s">
        <v>1158</v>
      </c>
      <c r="E417" t="s">
        <v>141</v>
      </c>
      <c r="F417" t="s">
        <v>7</v>
      </c>
      <c r="G417" s="1">
        <v>14076</v>
      </c>
      <c r="H417">
        <v>6222</v>
      </c>
      <c r="I417" t="s">
        <v>1122</v>
      </c>
      <c r="J417" t="s">
        <v>1137</v>
      </c>
      <c r="K417" t="s">
        <v>1145</v>
      </c>
    </row>
    <row r="418" spans="1:11" x14ac:dyDescent="0.3">
      <c r="A418" s="2">
        <v>43852</v>
      </c>
      <c r="B418">
        <v>2020</v>
      </c>
      <c r="C418" t="s">
        <v>1149</v>
      </c>
      <c r="D418" t="s">
        <v>1158</v>
      </c>
      <c r="E418" t="s">
        <v>530</v>
      </c>
      <c r="F418" t="s">
        <v>409</v>
      </c>
      <c r="G418" s="1">
        <v>713</v>
      </c>
      <c r="H418">
        <v>130</v>
      </c>
      <c r="I418" t="s">
        <v>1167</v>
      </c>
      <c r="J418" t="s">
        <v>1126</v>
      </c>
      <c r="K418" t="s">
        <v>1145</v>
      </c>
    </row>
    <row r="419" spans="1:11" x14ac:dyDescent="0.3">
      <c r="A419" s="2">
        <v>43852</v>
      </c>
      <c r="B419">
        <v>2020</v>
      </c>
      <c r="C419" t="s">
        <v>1149</v>
      </c>
      <c r="D419" t="s">
        <v>1158</v>
      </c>
      <c r="E419" t="s">
        <v>1054</v>
      </c>
      <c r="F419" t="s">
        <v>404</v>
      </c>
      <c r="G419" s="1">
        <v>2016</v>
      </c>
      <c r="H419" s="1">
        <v>696</v>
      </c>
      <c r="I419" t="s">
        <v>1122</v>
      </c>
      <c r="J419" t="s">
        <v>1138</v>
      </c>
      <c r="K419" t="s">
        <v>1143</v>
      </c>
    </row>
    <row r="420" spans="1:11" x14ac:dyDescent="0.3">
      <c r="A420" s="2">
        <v>43857</v>
      </c>
      <c r="B420">
        <v>2020</v>
      </c>
      <c r="C420" t="s">
        <v>1149</v>
      </c>
      <c r="D420" t="s">
        <v>21</v>
      </c>
      <c r="E420" t="s">
        <v>745</v>
      </c>
      <c r="F420" t="s">
        <v>7</v>
      </c>
      <c r="G420" s="1">
        <v>14350</v>
      </c>
      <c r="H420" s="1">
        <v>1794</v>
      </c>
      <c r="I420" t="s">
        <v>1122</v>
      </c>
      <c r="J420" t="s">
        <v>1140</v>
      </c>
      <c r="K420" t="s">
        <v>1144</v>
      </c>
    </row>
    <row r="421" spans="1:11" x14ac:dyDescent="0.3">
      <c r="A421" s="2">
        <v>43862</v>
      </c>
      <c r="B421">
        <v>2020</v>
      </c>
      <c r="C421" t="s">
        <v>1149</v>
      </c>
      <c r="D421" t="s">
        <v>21</v>
      </c>
      <c r="E421" t="s">
        <v>649</v>
      </c>
      <c r="F421" t="s">
        <v>20</v>
      </c>
      <c r="G421" s="1">
        <v>14719</v>
      </c>
      <c r="H421" s="1">
        <v>5299</v>
      </c>
      <c r="I421" t="s">
        <v>1122</v>
      </c>
      <c r="J421" t="s">
        <v>1138</v>
      </c>
      <c r="K421" t="s">
        <v>1143</v>
      </c>
    </row>
    <row r="422" spans="1:11" x14ac:dyDescent="0.3">
      <c r="A422" s="2">
        <v>43863</v>
      </c>
      <c r="B422">
        <v>2020</v>
      </c>
      <c r="C422" t="s">
        <v>1149</v>
      </c>
      <c r="D422" t="s">
        <v>1158</v>
      </c>
      <c r="E422" t="s">
        <v>1114</v>
      </c>
      <c r="F422" t="s">
        <v>13</v>
      </c>
      <c r="G422" s="1">
        <v>8550</v>
      </c>
      <c r="H422" s="1">
        <v>3446</v>
      </c>
      <c r="I422" t="s">
        <v>1122</v>
      </c>
      <c r="J422" t="s">
        <v>1137</v>
      </c>
      <c r="K422" t="s">
        <v>1145</v>
      </c>
    </row>
    <row r="423" spans="1:11" x14ac:dyDescent="0.3">
      <c r="A423" s="2">
        <v>43864</v>
      </c>
      <c r="B423">
        <v>2020</v>
      </c>
      <c r="C423" t="s">
        <v>1149</v>
      </c>
      <c r="D423" t="s">
        <v>1158</v>
      </c>
      <c r="E423" t="s">
        <v>341</v>
      </c>
      <c r="F423" t="s">
        <v>7</v>
      </c>
      <c r="G423" s="1">
        <v>1057</v>
      </c>
      <c r="H423">
        <v>355</v>
      </c>
      <c r="I423" t="s">
        <v>1122</v>
      </c>
      <c r="J423" t="s">
        <v>1141</v>
      </c>
      <c r="K423" t="s">
        <v>1144</v>
      </c>
    </row>
    <row r="424" spans="1:11" x14ac:dyDescent="0.3">
      <c r="A424" s="2">
        <v>43868</v>
      </c>
      <c r="B424">
        <v>2020</v>
      </c>
      <c r="C424" t="s">
        <v>1149</v>
      </c>
      <c r="D424" t="s">
        <v>21</v>
      </c>
      <c r="E424" t="s">
        <v>303</v>
      </c>
      <c r="F424" t="s">
        <v>20</v>
      </c>
      <c r="G424" s="1">
        <v>3816</v>
      </c>
      <c r="H424">
        <v>267</v>
      </c>
      <c r="I424" t="s">
        <v>1122</v>
      </c>
      <c r="J424" t="s">
        <v>1132</v>
      </c>
      <c r="K424" t="s">
        <v>1143</v>
      </c>
    </row>
    <row r="425" spans="1:11" x14ac:dyDescent="0.3">
      <c r="A425" s="2">
        <v>43872</v>
      </c>
      <c r="B425">
        <v>2020</v>
      </c>
      <c r="C425" t="s">
        <v>1149</v>
      </c>
      <c r="D425" t="s">
        <v>21</v>
      </c>
      <c r="E425" t="s">
        <v>251</v>
      </c>
      <c r="F425" t="s">
        <v>20</v>
      </c>
      <c r="G425" s="1">
        <v>748</v>
      </c>
      <c r="H425">
        <v>81</v>
      </c>
      <c r="I425" t="s">
        <v>1167</v>
      </c>
      <c r="J425" t="s">
        <v>1136</v>
      </c>
      <c r="K425" t="s">
        <v>1145</v>
      </c>
    </row>
    <row r="426" spans="1:11" x14ac:dyDescent="0.3">
      <c r="A426" s="2">
        <v>43873</v>
      </c>
      <c r="B426">
        <v>2020</v>
      </c>
      <c r="C426" t="s">
        <v>1149</v>
      </c>
      <c r="D426" t="s">
        <v>21</v>
      </c>
      <c r="E426" t="s">
        <v>685</v>
      </c>
      <c r="F426" t="s">
        <v>13</v>
      </c>
      <c r="G426" s="1">
        <v>1070</v>
      </c>
      <c r="H426" s="1">
        <v>369</v>
      </c>
      <c r="I426" t="s">
        <v>1122</v>
      </c>
      <c r="J426" t="s">
        <v>1137</v>
      </c>
      <c r="K426" t="s">
        <v>1143</v>
      </c>
    </row>
    <row r="427" spans="1:11" x14ac:dyDescent="0.3">
      <c r="A427" s="2">
        <v>43876</v>
      </c>
      <c r="B427">
        <v>2020</v>
      </c>
      <c r="C427" t="s">
        <v>1149</v>
      </c>
      <c r="D427" t="s">
        <v>1158</v>
      </c>
      <c r="E427" t="s">
        <v>498</v>
      </c>
      <c r="F427" t="s">
        <v>419</v>
      </c>
      <c r="G427" s="1">
        <v>4862</v>
      </c>
      <c r="H427">
        <v>1075</v>
      </c>
      <c r="I427" t="s">
        <v>1167</v>
      </c>
      <c r="J427" t="s">
        <v>1138</v>
      </c>
      <c r="K427" t="s">
        <v>1146</v>
      </c>
    </row>
    <row r="428" spans="1:11" x14ac:dyDescent="0.3">
      <c r="A428" s="2">
        <v>43877</v>
      </c>
      <c r="B428">
        <v>2020</v>
      </c>
      <c r="C428" t="s">
        <v>1149</v>
      </c>
      <c r="D428" t="s">
        <v>1158</v>
      </c>
      <c r="E428" t="s">
        <v>479</v>
      </c>
      <c r="F428" t="s">
        <v>419</v>
      </c>
      <c r="G428" s="1">
        <v>7897</v>
      </c>
      <c r="H428">
        <v>2266</v>
      </c>
      <c r="I428" t="s">
        <v>1122</v>
      </c>
      <c r="J428" t="s">
        <v>1137</v>
      </c>
      <c r="K428" t="s">
        <v>1143</v>
      </c>
    </row>
    <row r="429" spans="1:11" x14ac:dyDescent="0.3">
      <c r="A429" s="2">
        <v>43877</v>
      </c>
      <c r="B429">
        <v>2020</v>
      </c>
      <c r="C429" t="s">
        <v>1149</v>
      </c>
      <c r="D429" t="s">
        <v>5</v>
      </c>
      <c r="E429" t="s">
        <v>324</v>
      </c>
      <c r="F429" t="s">
        <v>13</v>
      </c>
      <c r="G429" s="1">
        <v>3275</v>
      </c>
      <c r="H429">
        <v>1579</v>
      </c>
      <c r="I429" t="s">
        <v>1167</v>
      </c>
      <c r="J429" t="s">
        <v>1137</v>
      </c>
      <c r="K429" t="s">
        <v>1145</v>
      </c>
    </row>
    <row r="430" spans="1:11" x14ac:dyDescent="0.3">
      <c r="A430" s="2">
        <v>43877</v>
      </c>
      <c r="B430">
        <v>2020</v>
      </c>
      <c r="C430" t="s">
        <v>1149</v>
      </c>
      <c r="D430" t="s">
        <v>1158</v>
      </c>
      <c r="E430" t="s">
        <v>63</v>
      </c>
      <c r="F430" t="s">
        <v>7</v>
      </c>
      <c r="G430" s="1">
        <v>12735</v>
      </c>
      <c r="H430">
        <v>3553</v>
      </c>
      <c r="I430" t="s">
        <v>1167</v>
      </c>
      <c r="J430" t="s">
        <v>1141</v>
      </c>
      <c r="K430" t="s">
        <v>1144</v>
      </c>
    </row>
    <row r="431" spans="1:11" x14ac:dyDescent="0.3">
      <c r="A431" s="2">
        <v>43878</v>
      </c>
      <c r="B431">
        <v>2020</v>
      </c>
      <c r="C431" t="s">
        <v>1149</v>
      </c>
      <c r="D431" t="s">
        <v>21</v>
      </c>
      <c r="E431" t="s">
        <v>626</v>
      </c>
      <c r="F431" t="s">
        <v>20</v>
      </c>
      <c r="G431" s="1">
        <v>10954</v>
      </c>
      <c r="H431" s="1">
        <v>4031</v>
      </c>
      <c r="I431" t="s">
        <v>1167</v>
      </c>
      <c r="J431" t="s">
        <v>1138</v>
      </c>
      <c r="K431" t="s">
        <v>1146</v>
      </c>
    </row>
    <row r="432" spans="1:11" x14ac:dyDescent="0.3">
      <c r="A432" s="2">
        <v>43881</v>
      </c>
      <c r="B432">
        <v>2020</v>
      </c>
      <c r="C432" t="s">
        <v>1149</v>
      </c>
      <c r="D432" t="s">
        <v>5</v>
      </c>
      <c r="E432" t="s">
        <v>440</v>
      </c>
      <c r="F432" t="s">
        <v>409</v>
      </c>
      <c r="G432" s="1">
        <v>608</v>
      </c>
      <c r="H432">
        <v>253</v>
      </c>
      <c r="I432" t="s">
        <v>1167</v>
      </c>
      <c r="J432" t="s">
        <v>1127</v>
      </c>
      <c r="K432" t="s">
        <v>1145</v>
      </c>
    </row>
    <row r="433" spans="1:11" x14ac:dyDescent="0.3">
      <c r="A433" s="2">
        <v>43881</v>
      </c>
      <c r="B433">
        <v>2020</v>
      </c>
      <c r="C433" t="s">
        <v>1149</v>
      </c>
      <c r="D433" t="s">
        <v>5</v>
      </c>
      <c r="E433" t="s">
        <v>647</v>
      </c>
      <c r="F433" t="s">
        <v>13</v>
      </c>
      <c r="G433" s="1">
        <v>9285</v>
      </c>
      <c r="H433" s="1">
        <v>1393</v>
      </c>
      <c r="I433" t="s">
        <v>1122</v>
      </c>
      <c r="J433" t="s">
        <v>1140</v>
      </c>
      <c r="K433" t="s">
        <v>1145</v>
      </c>
    </row>
    <row r="434" spans="1:11" x14ac:dyDescent="0.3">
      <c r="A434" s="2">
        <v>43885</v>
      </c>
      <c r="B434">
        <v>2020</v>
      </c>
      <c r="C434" t="s">
        <v>1149</v>
      </c>
      <c r="D434" t="s">
        <v>21</v>
      </c>
      <c r="E434" t="s">
        <v>447</v>
      </c>
      <c r="F434" t="s">
        <v>409</v>
      </c>
      <c r="G434" s="1">
        <v>11242</v>
      </c>
      <c r="H434">
        <v>2889</v>
      </c>
      <c r="I434" t="s">
        <v>1122</v>
      </c>
      <c r="J434" t="s">
        <v>1126</v>
      </c>
      <c r="K434" t="s">
        <v>1145</v>
      </c>
    </row>
    <row r="435" spans="1:11" x14ac:dyDescent="0.3">
      <c r="A435" s="2">
        <v>43886</v>
      </c>
      <c r="B435">
        <v>2020</v>
      </c>
      <c r="C435" t="s">
        <v>1149</v>
      </c>
      <c r="D435" t="s">
        <v>54</v>
      </c>
      <c r="E435" t="s">
        <v>967</v>
      </c>
      <c r="F435" t="s">
        <v>404</v>
      </c>
      <c r="G435" s="1">
        <v>8476</v>
      </c>
      <c r="H435" s="1">
        <v>3382</v>
      </c>
      <c r="I435" t="s">
        <v>1122</v>
      </c>
      <c r="J435" t="s">
        <v>1127</v>
      </c>
      <c r="K435" t="s">
        <v>1145</v>
      </c>
    </row>
    <row r="436" spans="1:11" x14ac:dyDescent="0.3">
      <c r="A436" s="2">
        <v>43887</v>
      </c>
      <c r="B436">
        <v>2020</v>
      </c>
      <c r="C436" t="s">
        <v>1149</v>
      </c>
      <c r="D436" t="s">
        <v>5</v>
      </c>
      <c r="E436" t="s">
        <v>587</v>
      </c>
      <c r="F436" t="s">
        <v>11</v>
      </c>
      <c r="G436" s="1">
        <v>3429</v>
      </c>
      <c r="H436" s="1">
        <v>590</v>
      </c>
      <c r="I436" t="s">
        <v>1122</v>
      </c>
      <c r="J436" t="s">
        <v>1136</v>
      </c>
      <c r="K436" t="s">
        <v>1145</v>
      </c>
    </row>
    <row r="437" spans="1:11" x14ac:dyDescent="0.3">
      <c r="A437" s="2">
        <v>43888</v>
      </c>
      <c r="B437">
        <v>2020</v>
      </c>
      <c r="C437" t="s">
        <v>1149</v>
      </c>
      <c r="D437" t="s">
        <v>1158</v>
      </c>
      <c r="E437" t="s">
        <v>890</v>
      </c>
      <c r="F437" t="s">
        <v>13</v>
      </c>
      <c r="G437" s="1">
        <v>5858</v>
      </c>
      <c r="H437" s="1">
        <v>2490</v>
      </c>
      <c r="I437" t="s">
        <v>1167</v>
      </c>
      <c r="J437" t="s">
        <v>1140</v>
      </c>
      <c r="K437" t="s">
        <v>1143</v>
      </c>
    </row>
    <row r="438" spans="1:11" x14ac:dyDescent="0.3">
      <c r="A438" s="2">
        <v>43889</v>
      </c>
      <c r="B438">
        <v>2020</v>
      </c>
      <c r="C438" t="s">
        <v>1149</v>
      </c>
      <c r="D438" t="s">
        <v>54</v>
      </c>
      <c r="E438" t="s">
        <v>302</v>
      </c>
      <c r="F438" t="s">
        <v>13</v>
      </c>
      <c r="G438" s="1">
        <v>2577</v>
      </c>
      <c r="H438">
        <v>786</v>
      </c>
      <c r="I438" t="s">
        <v>1167</v>
      </c>
      <c r="J438" t="s">
        <v>1138</v>
      </c>
      <c r="K438" t="s">
        <v>1145</v>
      </c>
    </row>
    <row r="439" spans="1:11" x14ac:dyDescent="0.3">
      <c r="A439" s="2">
        <v>43891</v>
      </c>
      <c r="B439">
        <v>2020</v>
      </c>
      <c r="C439" t="s">
        <v>1149</v>
      </c>
      <c r="D439" t="s">
        <v>54</v>
      </c>
      <c r="E439" t="s">
        <v>15</v>
      </c>
      <c r="F439" t="s">
        <v>13</v>
      </c>
      <c r="G439" s="1">
        <v>3281</v>
      </c>
      <c r="H439">
        <v>1476</v>
      </c>
      <c r="I439" t="s">
        <v>1167</v>
      </c>
      <c r="J439" t="s">
        <v>1132</v>
      </c>
      <c r="K439" t="s">
        <v>1145</v>
      </c>
    </row>
    <row r="440" spans="1:11" x14ac:dyDescent="0.3">
      <c r="A440" s="2">
        <v>43895</v>
      </c>
      <c r="B440">
        <v>2020</v>
      </c>
      <c r="C440" t="s">
        <v>1149</v>
      </c>
      <c r="D440" t="s">
        <v>5</v>
      </c>
      <c r="E440" t="s">
        <v>480</v>
      </c>
      <c r="F440" t="s">
        <v>409</v>
      </c>
      <c r="G440" s="1">
        <v>10984</v>
      </c>
      <c r="H440">
        <v>4910</v>
      </c>
      <c r="I440" t="s">
        <v>1122</v>
      </c>
      <c r="J440" t="s">
        <v>1137</v>
      </c>
      <c r="K440" t="s">
        <v>1145</v>
      </c>
    </row>
    <row r="441" spans="1:11" x14ac:dyDescent="0.3">
      <c r="A441" s="2">
        <v>43897</v>
      </c>
      <c r="B441">
        <v>2020</v>
      </c>
      <c r="C441" t="s">
        <v>1149</v>
      </c>
      <c r="D441" t="s">
        <v>54</v>
      </c>
      <c r="E441" t="s">
        <v>841</v>
      </c>
      <c r="F441" t="s">
        <v>20</v>
      </c>
      <c r="G441" s="1">
        <v>11736</v>
      </c>
      <c r="H441" s="1">
        <v>2007</v>
      </c>
      <c r="I441" t="s">
        <v>1167</v>
      </c>
      <c r="J441" t="s">
        <v>1134</v>
      </c>
      <c r="K441" t="s">
        <v>1143</v>
      </c>
    </row>
    <row r="442" spans="1:11" x14ac:dyDescent="0.3">
      <c r="A442" s="2">
        <v>43898</v>
      </c>
      <c r="B442">
        <v>2020</v>
      </c>
      <c r="C442" t="s">
        <v>1149</v>
      </c>
      <c r="D442" t="s">
        <v>54</v>
      </c>
      <c r="E442" t="s">
        <v>704</v>
      </c>
      <c r="F442" t="s">
        <v>7</v>
      </c>
      <c r="G442" s="1">
        <v>12834</v>
      </c>
      <c r="H442" s="1">
        <v>1822</v>
      </c>
      <c r="I442" t="s">
        <v>1167</v>
      </c>
      <c r="J442" t="s">
        <v>1126</v>
      </c>
      <c r="K442" t="s">
        <v>1145</v>
      </c>
    </row>
    <row r="443" spans="1:11" x14ac:dyDescent="0.3">
      <c r="A443" s="2">
        <v>43898</v>
      </c>
      <c r="B443">
        <v>2020</v>
      </c>
      <c r="C443" t="s">
        <v>1149</v>
      </c>
      <c r="D443" t="s">
        <v>21</v>
      </c>
      <c r="E443" t="s">
        <v>454</v>
      </c>
      <c r="F443" t="s">
        <v>401</v>
      </c>
      <c r="G443" s="1">
        <v>1412</v>
      </c>
      <c r="H443">
        <v>316</v>
      </c>
      <c r="I443" t="s">
        <v>1122</v>
      </c>
      <c r="J443" t="s">
        <v>1134</v>
      </c>
      <c r="K443" t="s">
        <v>1145</v>
      </c>
    </row>
    <row r="444" spans="1:11" x14ac:dyDescent="0.3">
      <c r="A444" s="2">
        <v>43900</v>
      </c>
      <c r="B444">
        <v>2020</v>
      </c>
      <c r="C444" t="s">
        <v>1149</v>
      </c>
      <c r="D444" t="s">
        <v>5</v>
      </c>
      <c r="E444" t="s">
        <v>737</v>
      </c>
      <c r="F444" t="s">
        <v>11</v>
      </c>
      <c r="G444" s="1">
        <v>10684</v>
      </c>
      <c r="H444" s="1">
        <v>2308</v>
      </c>
      <c r="I444" t="s">
        <v>1122</v>
      </c>
      <c r="J444" t="s">
        <v>1124</v>
      </c>
      <c r="K444" t="s">
        <v>1146</v>
      </c>
    </row>
    <row r="445" spans="1:11" x14ac:dyDescent="0.3">
      <c r="A445" s="2">
        <v>43906</v>
      </c>
      <c r="B445">
        <v>2020</v>
      </c>
      <c r="C445" t="s">
        <v>1149</v>
      </c>
      <c r="D445" t="s">
        <v>27</v>
      </c>
      <c r="E445" t="s">
        <v>843</v>
      </c>
      <c r="F445" t="s">
        <v>11</v>
      </c>
      <c r="G445" s="1">
        <v>14287</v>
      </c>
      <c r="H445" s="1">
        <v>5100</v>
      </c>
      <c r="I445" t="s">
        <v>1122</v>
      </c>
      <c r="J445" t="s">
        <v>1136</v>
      </c>
      <c r="K445" t="s">
        <v>1144</v>
      </c>
    </row>
    <row r="446" spans="1:11" x14ac:dyDescent="0.3">
      <c r="A446" s="2">
        <v>43908</v>
      </c>
      <c r="B446">
        <v>2020</v>
      </c>
      <c r="C446" t="s">
        <v>1149</v>
      </c>
      <c r="D446" t="s">
        <v>21</v>
      </c>
      <c r="E446" t="s">
        <v>262</v>
      </c>
      <c r="F446" t="s">
        <v>20</v>
      </c>
      <c r="G446" s="1">
        <v>4357</v>
      </c>
      <c r="H446">
        <v>2004</v>
      </c>
      <c r="I446" t="s">
        <v>1122</v>
      </c>
      <c r="J446" t="s">
        <v>1124</v>
      </c>
      <c r="K446" t="s">
        <v>1143</v>
      </c>
    </row>
    <row r="447" spans="1:11" x14ac:dyDescent="0.3">
      <c r="A447" s="2">
        <v>43910</v>
      </c>
      <c r="B447">
        <v>2020</v>
      </c>
      <c r="C447" t="s">
        <v>1149</v>
      </c>
      <c r="D447" t="s">
        <v>21</v>
      </c>
      <c r="E447" t="s">
        <v>259</v>
      </c>
      <c r="F447" t="s">
        <v>20</v>
      </c>
      <c r="G447" s="1">
        <v>11764</v>
      </c>
      <c r="H447">
        <v>4282</v>
      </c>
      <c r="I447" t="s">
        <v>1122</v>
      </c>
      <c r="J447" t="s">
        <v>1132</v>
      </c>
      <c r="K447" t="s">
        <v>1144</v>
      </c>
    </row>
    <row r="448" spans="1:11" x14ac:dyDescent="0.3">
      <c r="A448" s="2">
        <v>43912</v>
      </c>
      <c r="B448">
        <v>2020</v>
      </c>
      <c r="C448" t="s">
        <v>1149</v>
      </c>
      <c r="D448" t="s">
        <v>21</v>
      </c>
      <c r="E448" t="s">
        <v>592</v>
      </c>
      <c r="F448" t="s">
        <v>11</v>
      </c>
      <c r="G448" s="1">
        <v>5551</v>
      </c>
      <c r="H448" s="1">
        <v>1898</v>
      </c>
      <c r="I448" t="s">
        <v>1167</v>
      </c>
      <c r="J448" t="s">
        <v>1137</v>
      </c>
      <c r="K448" t="s">
        <v>1145</v>
      </c>
    </row>
    <row r="449" spans="1:11" x14ac:dyDescent="0.3">
      <c r="A449" s="2">
        <v>43914</v>
      </c>
      <c r="B449">
        <v>2020</v>
      </c>
      <c r="C449" t="s">
        <v>1149</v>
      </c>
      <c r="D449" t="s">
        <v>5</v>
      </c>
      <c r="E449" t="s">
        <v>375</v>
      </c>
      <c r="F449" t="s">
        <v>13</v>
      </c>
      <c r="G449" s="1">
        <v>12129</v>
      </c>
      <c r="H449">
        <v>3057</v>
      </c>
      <c r="I449" t="s">
        <v>1167</v>
      </c>
      <c r="J449" t="s">
        <v>1134</v>
      </c>
      <c r="K449" t="s">
        <v>1145</v>
      </c>
    </row>
    <row r="450" spans="1:11" x14ac:dyDescent="0.3">
      <c r="A450" s="2">
        <v>43915</v>
      </c>
      <c r="B450">
        <v>2020</v>
      </c>
      <c r="C450" t="s">
        <v>1149</v>
      </c>
      <c r="D450" t="s">
        <v>54</v>
      </c>
      <c r="E450" t="s">
        <v>497</v>
      </c>
      <c r="F450" t="s">
        <v>404</v>
      </c>
      <c r="G450" s="1">
        <v>2292</v>
      </c>
      <c r="H450">
        <v>275</v>
      </c>
      <c r="I450" t="s">
        <v>1122</v>
      </c>
      <c r="J450" t="s">
        <v>1134</v>
      </c>
      <c r="K450" t="s">
        <v>1145</v>
      </c>
    </row>
    <row r="451" spans="1:11" x14ac:dyDescent="0.3">
      <c r="A451" s="2">
        <v>43915</v>
      </c>
      <c r="B451">
        <v>2020</v>
      </c>
      <c r="C451" t="s">
        <v>1149</v>
      </c>
      <c r="D451" t="s">
        <v>27</v>
      </c>
      <c r="E451" t="s">
        <v>1098</v>
      </c>
      <c r="F451" t="s">
        <v>7</v>
      </c>
      <c r="G451" s="1">
        <v>13666</v>
      </c>
      <c r="H451" s="1">
        <v>5111</v>
      </c>
      <c r="I451" t="s">
        <v>1122</v>
      </c>
      <c r="J451" t="s">
        <v>1140</v>
      </c>
      <c r="K451" t="s">
        <v>1145</v>
      </c>
    </row>
    <row r="452" spans="1:11" x14ac:dyDescent="0.3">
      <c r="A452" s="2">
        <v>43916</v>
      </c>
      <c r="B452">
        <v>2020</v>
      </c>
      <c r="C452" t="s">
        <v>1149</v>
      </c>
      <c r="D452" t="s">
        <v>5</v>
      </c>
      <c r="E452" t="s">
        <v>112</v>
      </c>
      <c r="F452" t="s">
        <v>11</v>
      </c>
      <c r="G452" s="1">
        <v>3485</v>
      </c>
      <c r="H452">
        <v>530</v>
      </c>
      <c r="I452" t="s">
        <v>1122</v>
      </c>
      <c r="J452" t="s">
        <v>1137</v>
      </c>
      <c r="K452" t="s">
        <v>1143</v>
      </c>
    </row>
    <row r="453" spans="1:11" x14ac:dyDescent="0.3">
      <c r="A453" s="2">
        <v>43917</v>
      </c>
      <c r="B453">
        <v>2020</v>
      </c>
      <c r="C453" t="s">
        <v>1149</v>
      </c>
      <c r="D453" t="s">
        <v>5</v>
      </c>
      <c r="E453" t="s">
        <v>441</v>
      </c>
      <c r="F453" t="s">
        <v>419</v>
      </c>
      <c r="G453" s="1">
        <v>1068</v>
      </c>
      <c r="H453">
        <v>240</v>
      </c>
      <c r="I453" t="s">
        <v>1122</v>
      </c>
      <c r="J453" t="s">
        <v>1132</v>
      </c>
      <c r="K453" t="s">
        <v>1145</v>
      </c>
    </row>
    <row r="454" spans="1:11" x14ac:dyDescent="0.3">
      <c r="A454" s="2">
        <v>43929</v>
      </c>
      <c r="B454">
        <v>2020</v>
      </c>
      <c r="C454" t="s">
        <v>1150</v>
      </c>
      <c r="D454" t="s">
        <v>54</v>
      </c>
      <c r="E454" t="s">
        <v>512</v>
      </c>
      <c r="F454" t="s">
        <v>404</v>
      </c>
      <c r="G454" s="1">
        <v>9317</v>
      </c>
      <c r="H454">
        <v>745</v>
      </c>
      <c r="I454" t="s">
        <v>1122</v>
      </c>
      <c r="J454" t="s">
        <v>1140</v>
      </c>
      <c r="K454" t="s">
        <v>1145</v>
      </c>
    </row>
    <row r="455" spans="1:11" x14ac:dyDescent="0.3">
      <c r="A455" s="2">
        <v>43930</v>
      </c>
      <c r="B455">
        <v>2020</v>
      </c>
      <c r="C455" t="s">
        <v>1150</v>
      </c>
      <c r="D455" t="s">
        <v>21</v>
      </c>
      <c r="E455" t="s">
        <v>381</v>
      </c>
      <c r="F455" t="s">
        <v>20</v>
      </c>
      <c r="G455" s="1">
        <v>9921</v>
      </c>
      <c r="H455">
        <v>2917</v>
      </c>
      <c r="I455" t="s">
        <v>1167</v>
      </c>
      <c r="J455" t="s">
        <v>1135</v>
      </c>
      <c r="K455" t="s">
        <v>1143</v>
      </c>
    </row>
    <row r="456" spans="1:11" x14ac:dyDescent="0.3">
      <c r="A456" s="2">
        <v>43935</v>
      </c>
      <c r="B456">
        <v>2020</v>
      </c>
      <c r="C456" t="s">
        <v>1150</v>
      </c>
      <c r="D456" t="s">
        <v>21</v>
      </c>
      <c r="E456" t="s">
        <v>135</v>
      </c>
      <c r="F456" t="s">
        <v>20</v>
      </c>
      <c r="G456" s="1">
        <v>9714</v>
      </c>
      <c r="H456">
        <v>4012</v>
      </c>
      <c r="I456" t="s">
        <v>1122</v>
      </c>
      <c r="J456" t="s">
        <v>1140</v>
      </c>
      <c r="K456" t="s">
        <v>1146</v>
      </c>
    </row>
    <row r="457" spans="1:11" x14ac:dyDescent="0.3">
      <c r="A457" s="2">
        <v>43936</v>
      </c>
      <c r="B457">
        <v>2020</v>
      </c>
      <c r="C457" t="s">
        <v>1150</v>
      </c>
      <c r="D457" t="s">
        <v>27</v>
      </c>
      <c r="E457" t="s">
        <v>83</v>
      </c>
      <c r="F457" t="s">
        <v>20</v>
      </c>
      <c r="G457" s="1">
        <v>10406</v>
      </c>
      <c r="H457">
        <v>4984</v>
      </c>
      <c r="I457" t="s">
        <v>1122</v>
      </c>
      <c r="J457" t="s">
        <v>1136</v>
      </c>
      <c r="K457" t="s">
        <v>1144</v>
      </c>
    </row>
    <row r="458" spans="1:11" x14ac:dyDescent="0.3">
      <c r="A458" s="2">
        <v>43937</v>
      </c>
      <c r="B458">
        <v>2020</v>
      </c>
      <c r="C458" t="s">
        <v>1150</v>
      </c>
      <c r="D458" t="s">
        <v>21</v>
      </c>
      <c r="E458" t="s">
        <v>857</v>
      </c>
      <c r="F458" t="s">
        <v>20</v>
      </c>
      <c r="G458" s="1">
        <v>4259</v>
      </c>
      <c r="H458" s="1">
        <v>1367</v>
      </c>
      <c r="I458" t="s">
        <v>1122</v>
      </c>
      <c r="J458" t="s">
        <v>1137</v>
      </c>
      <c r="K458" t="s">
        <v>1145</v>
      </c>
    </row>
    <row r="459" spans="1:11" x14ac:dyDescent="0.3">
      <c r="A459" s="2">
        <v>43939</v>
      </c>
      <c r="B459">
        <v>2020</v>
      </c>
      <c r="C459" t="s">
        <v>1150</v>
      </c>
      <c r="D459" t="s">
        <v>1158</v>
      </c>
      <c r="E459" t="s">
        <v>556</v>
      </c>
      <c r="F459" t="s">
        <v>401</v>
      </c>
      <c r="G459" s="1">
        <v>12713</v>
      </c>
      <c r="H459">
        <v>5009</v>
      </c>
      <c r="I459" t="s">
        <v>1122</v>
      </c>
      <c r="J459" t="s">
        <v>1132</v>
      </c>
      <c r="K459" t="s">
        <v>1143</v>
      </c>
    </row>
    <row r="460" spans="1:11" x14ac:dyDescent="0.3">
      <c r="A460" s="2">
        <v>43960</v>
      </c>
      <c r="B460">
        <v>2020</v>
      </c>
      <c r="C460" t="s">
        <v>1150</v>
      </c>
      <c r="D460" t="s">
        <v>21</v>
      </c>
      <c r="E460" t="s">
        <v>709</v>
      </c>
      <c r="F460" t="s">
        <v>20</v>
      </c>
      <c r="G460" s="1">
        <v>6320</v>
      </c>
      <c r="H460" s="1">
        <v>1858</v>
      </c>
      <c r="I460" t="s">
        <v>1167</v>
      </c>
      <c r="J460" t="s">
        <v>1141</v>
      </c>
      <c r="K460" t="s">
        <v>1145</v>
      </c>
    </row>
    <row r="461" spans="1:11" x14ac:dyDescent="0.3">
      <c r="A461" s="2">
        <v>43964</v>
      </c>
      <c r="B461">
        <v>2020</v>
      </c>
      <c r="C461" t="s">
        <v>1150</v>
      </c>
      <c r="D461" t="s">
        <v>21</v>
      </c>
      <c r="E461" t="s">
        <v>756</v>
      </c>
      <c r="F461" t="s">
        <v>7</v>
      </c>
      <c r="G461" s="1">
        <v>4304</v>
      </c>
      <c r="H461" s="1">
        <v>826</v>
      </c>
      <c r="I461" t="s">
        <v>1122</v>
      </c>
      <c r="J461" t="s">
        <v>1141</v>
      </c>
      <c r="K461" t="s">
        <v>1145</v>
      </c>
    </row>
    <row r="462" spans="1:11" x14ac:dyDescent="0.3">
      <c r="A462" s="2">
        <v>43969</v>
      </c>
      <c r="B462">
        <v>2020</v>
      </c>
      <c r="C462" t="s">
        <v>1150</v>
      </c>
      <c r="D462" t="s">
        <v>1158</v>
      </c>
      <c r="E462" t="s">
        <v>42</v>
      </c>
      <c r="F462" t="s">
        <v>20</v>
      </c>
      <c r="G462" s="1">
        <v>6818</v>
      </c>
      <c r="H462">
        <v>2366</v>
      </c>
      <c r="I462" t="s">
        <v>1122</v>
      </c>
      <c r="J462" t="s">
        <v>1127</v>
      </c>
      <c r="K462" t="s">
        <v>1143</v>
      </c>
    </row>
    <row r="463" spans="1:11" x14ac:dyDescent="0.3">
      <c r="A463" s="2">
        <v>43969</v>
      </c>
      <c r="B463">
        <v>2020</v>
      </c>
      <c r="C463" t="s">
        <v>1150</v>
      </c>
      <c r="D463" t="s">
        <v>54</v>
      </c>
      <c r="E463" t="s">
        <v>277</v>
      </c>
      <c r="F463" t="s">
        <v>20</v>
      </c>
      <c r="G463" s="1">
        <v>3788</v>
      </c>
      <c r="H463">
        <v>879</v>
      </c>
      <c r="I463" t="s">
        <v>1122</v>
      </c>
      <c r="J463" t="s">
        <v>1132</v>
      </c>
      <c r="K463" t="s">
        <v>1145</v>
      </c>
    </row>
    <row r="464" spans="1:11" x14ac:dyDescent="0.3">
      <c r="A464" s="2">
        <v>43970</v>
      </c>
      <c r="B464">
        <v>2020</v>
      </c>
      <c r="C464" t="s">
        <v>1150</v>
      </c>
      <c r="D464" t="s">
        <v>21</v>
      </c>
      <c r="E464" t="s">
        <v>145</v>
      </c>
      <c r="F464" t="s">
        <v>13</v>
      </c>
      <c r="G464" s="1">
        <v>1291</v>
      </c>
      <c r="H464">
        <v>522</v>
      </c>
      <c r="I464" t="s">
        <v>1167</v>
      </c>
      <c r="J464" t="s">
        <v>1136</v>
      </c>
      <c r="K464" t="s">
        <v>1145</v>
      </c>
    </row>
    <row r="465" spans="1:11" x14ac:dyDescent="0.3">
      <c r="A465" s="2">
        <v>43979</v>
      </c>
      <c r="B465">
        <v>2020</v>
      </c>
      <c r="C465" t="s">
        <v>1150</v>
      </c>
      <c r="D465" t="s">
        <v>54</v>
      </c>
      <c r="E465" t="s">
        <v>882</v>
      </c>
      <c r="F465" t="s">
        <v>7</v>
      </c>
      <c r="G465" s="1">
        <v>8137</v>
      </c>
      <c r="H465" s="1">
        <v>3027</v>
      </c>
      <c r="I465" t="s">
        <v>1122</v>
      </c>
      <c r="J465" t="s">
        <v>1124</v>
      </c>
      <c r="K465" t="s">
        <v>1145</v>
      </c>
    </row>
    <row r="466" spans="1:11" x14ac:dyDescent="0.3">
      <c r="A466" s="2">
        <v>43988</v>
      </c>
      <c r="B466">
        <v>2020</v>
      </c>
      <c r="C466" t="s">
        <v>1150</v>
      </c>
      <c r="D466" t="s">
        <v>54</v>
      </c>
      <c r="E466" t="s">
        <v>924</v>
      </c>
      <c r="F466" t="s">
        <v>13</v>
      </c>
      <c r="G466" s="1">
        <v>13766</v>
      </c>
      <c r="H466" s="1">
        <v>4144</v>
      </c>
      <c r="I466" t="s">
        <v>1122</v>
      </c>
      <c r="J466" t="s">
        <v>1135</v>
      </c>
      <c r="K466" t="s">
        <v>1144</v>
      </c>
    </row>
    <row r="467" spans="1:11" x14ac:dyDescent="0.3">
      <c r="A467" s="2">
        <v>43993</v>
      </c>
      <c r="B467">
        <v>2020</v>
      </c>
      <c r="C467" t="s">
        <v>1150</v>
      </c>
      <c r="D467" t="s">
        <v>21</v>
      </c>
      <c r="E467" t="s">
        <v>849</v>
      </c>
      <c r="F467" t="s">
        <v>20</v>
      </c>
      <c r="G467" s="1">
        <v>7877</v>
      </c>
      <c r="H467" s="1">
        <v>3663</v>
      </c>
      <c r="I467" t="s">
        <v>1122</v>
      </c>
      <c r="J467" t="s">
        <v>1135</v>
      </c>
      <c r="K467" t="s">
        <v>1146</v>
      </c>
    </row>
    <row r="468" spans="1:11" x14ac:dyDescent="0.3">
      <c r="A468" s="2">
        <v>44002</v>
      </c>
      <c r="B468">
        <v>2020</v>
      </c>
      <c r="C468" t="s">
        <v>1150</v>
      </c>
      <c r="D468" t="s">
        <v>21</v>
      </c>
      <c r="E468" t="s">
        <v>992</v>
      </c>
      <c r="F468" t="s">
        <v>407</v>
      </c>
      <c r="G468" s="1">
        <v>4688</v>
      </c>
      <c r="H468" s="1">
        <v>717</v>
      </c>
      <c r="I468" t="s">
        <v>1122</v>
      </c>
      <c r="J468" t="s">
        <v>1127</v>
      </c>
      <c r="K468" t="s">
        <v>1143</v>
      </c>
    </row>
    <row r="469" spans="1:11" x14ac:dyDescent="0.3">
      <c r="A469" s="2">
        <v>44005</v>
      </c>
      <c r="B469">
        <v>2020</v>
      </c>
      <c r="C469" t="s">
        <v>1150</v>
      </c>
      <c r="D469" t="s">
        <v>5</v>
      </c>
      <c r="E469" t="s">
        <v>299</v>
      </c>
      <c r="F469" t="s">
        <v>13</v>
      </c>
      <c r="G469" s="1">
        <v>5932</v>
      </c>
      <c r="H469">
        <v>2438</v>
      </c>
      <c r="I469" t="s">
        <v>1167</v>
      </c>
      <c r="J469" t="s">
        <v>1126</v>
      </c>
      <c r="K469" t="s">
        <v>1145</v>
      </c>
    </row>
    <row r="470" spans="1:11" x14ac:dyDescent="0.3">
      <c r="A470" s="2">
        <v>44010</v>
      </c>
      <c r="B470">
        <v>2020</v>
      </c>
      <c r="C470" t="s">
        <v>1150</v>
      </c>
      <c r="D470" t="s">
        <v>21</v>
      </c>
      <c r="E470" t="s">
        <v>356</v>
      </c>
      <c r="F470" t="s">
        <v>7</v>
      </c>
      <c r="G470" s="1">
        <v>6624</v>
      </c>
      <c r="H470">
        <v>497</v>
      </c>
      <c r="I470" t="s">
        <v>1167</v>
      </c>
      <c r="J470" t="s">
        <v>1141</v>
      </c>
      <c r="K470" t="s">
        <v>1143</v>
      </c>
    </row>
    <row r="471" spans="1:11" x14ac:dyDescent="0.3">
      <c r="A471" s="2">
        <v>44017</v>
      </c>
      <c r="B471">
        <v>2020</v>
      </c>
      <c r="C471" t="s">
        <v>1151</v>
      </c>
      <c r="D471" t="s">
        <v>21</v>
      </c>
      <c r="E471" t="s">
        <v>637</v>
      </c>
      <c r="F471" t="s">
        <v>20</v>
      </c>
      <c r="G471" s="1">
        <v>9252</v>
      </c>
      <c r="H471" s="1">
        <v>3571</v>
      </c>
      <c r="I471" t="s">
        <v>1167</v>
      </c>
      <c r="J471" t="s">
        <v>1124</v>
      </c>
      <c r="K471" t="s">
        <v>1145</v>
      </c>
    </row>
    <row r="472" spans="1:11" x14ac:dyDescent="0.3">
      <c r="A472" s="2">
        <v>44018</v>
      </c>
      <c r="B472">
        <v>2020</v>
      </c>
      <c r="C472" t="s">
        <v>1151</v>
      </c>
      <c r="D472" t="s">
        <v>1158</v>
      </c>
      <c r="E472" t="s">
        <v>169</v>
      </c>
      <c r="F472" t="s">
        <v>13</v>
      </c>
      <c r="G472" s="1">
        <v>12141</v>
      </c>
      <c r="H472">
        <v>4286</v>
      </c>
      <c r="I472" t="s">
        <v>1122</v>
      </c>
      <c r="J472" t="s">
        <v>1133</v>
      </c>
      <c r="K472" t="s">
        <v>1143</v>
      </c>
    </row>
    <row r="473" spans="1:11" x14ac:dyDescent="0.3">
      <c r="A473" s="2">
        <v>44018</v>
      </c>
      <c r="B473">
        <v>2020</v>
      </c>
      <c r="C473" t="s">
        <v>1151</v>
      </c>
      <c r="D473" t="s">
        <v>27</v>
      </c>
      <c r="E473" t="s">
        <v>940</v>
      </c>
      <c r="F473" t="s">
        <v>20</v>
      </c>
      <c r="G473" s="1">
        <v>11337</v>
      </c>
      <c r="H473" s="1">
        <v>2415</v>
      </c>
      <c r="I473" t="s">
        <v>1122</v>
      </c>
      <c r="J473" t="s">
        <v>1132</v>
      </c>
      <c r="K473" t="s">
        <v>1145</v>
      </c>
    </row>
    <row r="474" spans="1:11" x14ac:dyDescent="0.3">
      <c r="A474" s="2">
        <v>44020</v>
      </c>
      <c r="B474">
        <v>2020</v>
      </c>
      <c r="C474" t="s">
        <v>1151</v>
      </c>
      <c r="D474" t="s">
        <v>54</v>
      </c>
      <c r="E474" t="s">
        <v>241</v>
      </c>
      <c r="F474" t="s">
        <v>13</v>
      </c>
      <c r="G474" s="1">
        <v>3781</v>
      </c>
      <c r="H474">
        <v>673</v>
      </c>
      <c r="I474" t="s">
        <v>1167</v>
      </c>
      <c r="J474" t="s">
        <v>1133</v>
      </c>
      <c r="K474" t="s">
        <v>1145</v>
      </c>
    </row>
    <row r="475" spans="1:11" x14ac:dyDescent="0.3">
      <c r="A475" s="2">
        <v>44024</v>
      </c>
      <c r="B475">
        <v>2020</v>
      </c>
      <c r="C475" t="s">
        <v>1151</v>
      </c>
      <c r="D475" t="s">
        <v>27</v>
      </c>
      <c r="E475" t="s">
        <v>892</v>
      </c>
      <c r="F475" t="s">
        <v>13</v>
      </c>
      <c r="G475" s="1">
        <v>1854</v>
      </c>
      <c r="H475" s="1">
        <v>293</v>
      </c>
      <c r="I475" t="s">
        <v>1122</v>
      </c>
      <c r="J475" t="s">
        <v>1139</v>
      </c>
      <c r="K475" t="s">
        <v>1143</v>
      </c>
    </row>
    <row r="476" spans="1:11" x14ac:dyDescent="0.3">
      <c r="A476" s="2">
        <v>44027</v>
      </c>
      <c r="B476">
        <v>2020</v>
      </c>
      <c r="C476" t="s">
        <v>1151</v>
      </c>
      <c r="D476" t="s">
        <v>1158</v>
      </c>
      <c r="E476" t="s">
        <v>224</v>
      </c>
      <c r="F476" t="s">
        <v>11</v>
      </c>
      <c r="G476" s="1">
        <v>5070</v>
      </c>
      <c r="H476">
        <v>2155</v>
      </c>
      <c r="I476" t="s">
        <v>1122</v>
      </c>
      <c r="J476" t="s">
        <v>1134</v>
      </c>
      <c r="K476" t="s">
        <v>1144</v>
      </c>
    </row>
    <row r="477" spans="1:11" x14ac:dyDescent="0.3">
      <c r="A477" s="2">
        <v>44028</v>
      </c>
      <c r="B477">
        <v>2020</v>
      </c>
      <c r="C477" t="s">
        <v>1151</v>
      </c>
      <c r="D477" t="s">
        <v>21</v>
      </c>
      <c r="E477" t="s">
        <v>333</v>
      </c>
      <c r="F477" t="s">
        <v>7</v>
      </c>
      <c r="G477" s="1">
        <v>11053</v>
      </c>
      <c r="H477">
        <v>2111</v>
      </c>
      <c r="I477" t="s">
        <v>1167</v>
      </c>
      <c r="J477" t="s">
        <v>1125</v>
      </c>
      <c r="K477" t="s">
        <v>1143</v>
      </c>
    </row>
    <row r="478" spans="1:11" x14ac:dyDescent="0.3">
      <c r="A478" s="2">
        <v>44028</v>
      </c>
      <c r="B478">
        <v>2020</v>
      </c>
      <c r="C478" t="s">
        <v>1151</v>
      </c>
      <c r="D478" t="s">
        <v>1158</v>
      </c>
      <c r="E478" t="s">
        <v>928</v>
      </c>
      <c r="F478" t="s">
        <v>11</v>
      </c>
      <c r="G478" s="1">
        <v>6080</v>
      </c>
      <c r="H478" s="1">
        <v>1690</v>
      </c>
      <c r="I478" t="s">
        <v>1122</v>
      </c>
      <c r="J478" t="s">
        <v>1136</v>
      </c>
      <c r="K478" t="s">
        <v>1143</v>
      </c>
    </row>
    <row r="479" spans="1:11" x14ac:dyDescent="0.3">
      <c r="A479" s="2">
        <v>44029</v>
      </c>
      <c r="B479">
        <v>2020</v>
      </c>
      <c r="C479" t="s">
        <v>1151</v>
      </c>
      <c r="D479" t="s">
        <v>21</v>
      </c>
      <c r="E479" t="s">
        <v>382</v>
      </c>
      <c r="F479" t="s">
        <v>7</v>
      </c>
      <c r="G479" s="1">
        <v>2676</v>
      </c>
      <c r="H479">
        <v>549</v>
      </c>
      <c r="I479" t="s">
        <v>1122</v>
      </c>
      <c r="J479" t="s">
        <v>1132</v>
      </c>
      <c r="K479" t="s">
        <v>1146</v>
      </c>
    </row>
    <row r="480" spans="1:11" x14ac:dyDescent="0.3">
      <c r="A480" s="2">
        <v>44030</v>
      </c>
      <c r="B480">
        <v>2020</v>
      </c>
      <c r="C480" t="s">
        <v>1151</v>
      </c>
      <c r="D480" t="s">
        <v>27</v>
      </c>
      <c r="E480" t="s">
        <v>515</v>
      </c>
      <c r="F480" t="s">
        <v>401</v>
      </c>
      <c r="G480" s="1">
        <v>8799</v>
      </c>
      <c r="H480">
        <v>4065</v>
      </c>
      <c r="I480" t="s">
        <v>1167</v>
      </c>
      <c r="J480" t="s">
        <v>1140</v>
      </c>
      <c r="K480" t="s">
        <v>1145</v>
      </c>
    </row>
    <row r="481" spans="1:11" x14ac:dyDescent="0.3">
      <c r="A481" s="2">
        <v>44034</v>
      </c>
      <c r="B481">
        <v>2020</v>
      </c>
      <c r="C481" t="s">
        <v>1151</v>
      </c>
      <c r="D481" t="s">
        <v>27</v>
      </c>
      <c r="E481" t="s">
        <v>1063</v>
      </c>
      <c r="F481" t="s">
        <v>409</v>
      </c>
      <c r="G481" s="1">
        <v>8785</v>
      </c>
      <c r="H481" s="1">
        <v>545</v>
      </c>
      <c r="I481" t="s">
        <v>1122</v>
      </c>
      <c r="J481" t="s">
        <v>1134</v>
      </c>
      <c r="K481" t="s">
        <v>1145</v>
      </c>
    </row>
    <row r="482" spans="1:11" x14ac:dyDescent="0.3">
      <c r="A482" s="2">
        <v>44035</v>
      </c>
      <c r="B482">
        <v>2020</v>
      </c>
      <c r="C482" t="s">
        <v>1151</v>
      </c>
      <c r="D482" t="s">
        <v>27</v>
      </c>
      <c r="E482" t="s">
        <v>896</v>
      </c>
      <c r="F482" t="s">
        <v>20</v>
      </c>
      <c r="G482" s="1">
        <v>3227</v>
      </c>
      <c r="H482" s="1">
        <v>1552</v>
      </c>
      <c r="I482" t="s">
        <v>1122</v>
      </c>
      <c r="J482" t="s">
        <v>1140</v>
      </c>
      <c r="K482" t="s">
        <v>1145</v>
      </c>
    </row>
    <row r="483" spans="1:11" x14ac:dyDescent="0.3">
      <c r="A483" s="2">
        <v>44035</v>
      </c>
      <c r="B483">
        <v>2020</v>
      </c>
      <c r="C483" t="s">
        <v>1151</v>
      </c>
      <c r="D483" t="s">
        <v>27</v>
      </c>
      <c r="E483" t="s">
        <v>46</v>
      </c>
      <c r="F483" t="s">
        <v>11</v>
      </c>
      <c r="G483" s="1">
        <v>10002</v>
      </c>
      <c r="H483">
        <v>3571</v>
      </c>
      <c r="I483" t="s">
        <v>1167</v>
      </c>
      <c r="J483" t="s">
        <v>1135</v>
      </c>
      <c r="K483" t="s">
        <v>1145</v>
      </c>
    </row>
    <row r="484" spans="1:11" x14ac:dyDescent="0.3">
      <c r="A484" s="2">
        <v>44036</v>
      </c>
      <c r="B484">
        <v>2020</v>
      </c>
      <c r="C484" t="s">
        <v>1151</v>
      </c>
      <c r="D484" t="s">
        <v>1158</v>
      </c>
      <c r="E484" t="s">
        <v>1106</v>
      </c>
      <c r="F484" t="s">
        <v>20</v>
      </c>
      <c r="G484" s="1">
        <v>13611</v>
      </c>
      <c r="H484" s="1">
        <v>1171</v>
      </c>
      <c r="I484" t="s">
        <v>1122</v>
      </c>
      <c r="J484" t="s">
        <v>1137</v>
      </c>
      <c r="K484" t="s">
        <v>1144</v>
      </c>
    </row>
    <row r="485" spans="1:11" x14ac:dyDescent="0.3">
      <c r="A485" s="2">
        <v>44038</v>
      </c>
      <c r="B485">
        <v>2020</v>
      </c>
      <c r="C485" t="s">
        <v>1151</v>
      </c>
      <c r="D485" t="s">
        <v>5</v>
      </c>
      <c r="E485" t="s">
        <v>565</v>
      </c>
      <c r="F485" t="s">
        <v>11</v>
      </c>
      <c r="G485" s="1">
        <v>13652</v>
      </c>
      <c r="H485" s="1">
        <v>1297</v>
      </c>
      <c r="I485" t="s">
        <v>1122</v>
      </c>
      <c r="J485" t="s">
        <v>1134</v>
      </c>
      <c r="K485" t="s">
        <v>1145</v>
      </c>
    </row>
    <row r="486" spans="1:11" x14ac:dyDescent="0.3">
      <c r="A486" s="2">
        <v>44038</v>
      </c>
      <c r="B486">
        <v>2020</v>
      </c>
      <c r="C486" t="s">
        <v>1151</v>
      </c>
      <c r="D486" t="s">
        <v>54</v>
      </c>
      <c r="E486" t="s">
        <v>1042</v>
      </c>
      <c r="F486" t="s">
        <v>404</v>
      </c>
      <c r="G486" s="1">
        <v>5881</v>
      </c>
      <c r="H486" s="1">
        <v>712</v>
      </c>
      <c r="I486" t="s">
        <v>1122</v>
      </c>
      <c r="J486" t="s">
        <v>1140</v>
      </c>
      <c r="K486" t="s">
        <v>1143</v>
      </c>
    </row>
    <row r="487" spans="1:11" x14ac:dyDescent="0.3">
      <c r="A487" s="2">
        <v>44039</v>
      </c>
      <c r="B487">
        <v>2020</v>
      </c>
      <c r="C487" t="s">
        <v>1151</v>
      </c>
      <c r="D487" t="s">
        <v>5</v>
      </c>
      <c r="E487" t="s">
        <v>1060</v>
      </c>
      <c r="F487" t="s">
        <v>419</v>
      </c>
      <c r="G487" s="1">
        <v>14870</v>
      </c>
      <c r="H487" s="1">
        <v>1621</v>
      </c>
      <c r="I487" t="s">
        <v>1122</v>
      </c>
      <c r="J487" t="s">
        <v>1141</v>
      </c>
      <c r="K487" t="s">
        <v>1144</v>
      </c>
    </row>
    <row r="488" spans="1:11" x14ac:dyDescent="0.3">
      <c r="A488" s="2">
        <v>44040</v>
      </c>
      <c r="B488">
        <v>2020</v>
      </c>
      <c r="C488" t="s">
        <v>1151</v>
      </c>
      <c r="D488" t="s">
        <v>1158</v>
      </c>
      <c r="E488" t="s">
        <v>886</v>
      </c>
      <c r="F488" t="s">
        <v>7</v>
      </c>
      <c r="G488" s="1">
        <v>11590</v>
      </c>
      <c r="H488" s="1">
        <v>3512</v>
      </c>
      <c r="I488" t="s">
        <v>1167</v>
      </c>
      <c r="J488" t="s">
        <v>1135</v>
      </c>
      <c r="K488" t="s">
        <v>1143</v>
      </c>
    </row>
    <row r="489" spans="1:11" x14ac:dyDescent="0.3">
      <c r="A489" s="2">
        <v>44045</v>
      </c>
      <c r="B489">
        <v>2020</v>
      </c>
      <c r="C489" t="s">
        <v>1151</v>
      </c>
      <c r="D489" t="s">
        <v>1158</v>
      </c>
      <c r="E489" t="s">
        <v>1017</v>
      </c>
      <c r="F489" t="s">
        <v>407</v>
      </c>
      <c r="G489" s="1">
        <v>7135</v>
      </c>
      <c r="H489" s="1">
        <v>2376</v>
      </c>
      <c r="I489" t="s">
        <v>1122</v>
      </c>
      <c r="J489" t="s">
        <v>1134</v>
      </c>
      <c r="K489" t="s">
        <v>1143</v>
      </c>
    </row>
    <row r="490" spans="1:11" x14ac:dyDescent="0.3">
      <c r="A490" s="2">
        <v>44050</v>
      </c>
      <c r="B490">
        <v>2020</v>
      </c>
      <c r="C490" t="s">
        <v>1151</v>
      </c>
      <c r="D490" t="s">
        <v>1158</v>
      </c>
      <c r="E490" t="s">
        <v>477</v>
      </c>
      <c r="F490" t="s">
        <v>407</v>
      </c>
      <c r="G490" s="1">
        <v>3247</v>
      </c>
      <c r="H490">
        <v>984</v>
      </c>
      <c r="I490" t="s">
        <v>1122</v>
      </c>
      <c r="J490" t="s">
        <v>1134</v>
      </c>
      <c r="K490" t="s">
        <v>1144</v>
      </c>
    </row>
    <row r="491" spans="1:11" x14ac:dyDescent="0.3">
      <c r="A491" s="2">
        <v>44051</v>
      </c>
      <c r="B491">
        <v>2020</v>
      </c>
      <c r="C491" t="s">
        <v>1151</v>
      </c>
      <c r="D491" t="s">
        <v>1158</v>
      </c>
      <c r="E491" t="s">
        <v>982</v>
      </c>
      <c r="F491" t="s">
        <v>407</v>
      </c>
      <c r="G491" s="1">
        <v>2125</v>
      </c>
      <c r="H491" s="1">
        <v>599</v>
      </c>
      <c r="I491" t="s">
        <v>1167</v>
      </c>
      <c r="J491" t="s">
        <v>1141</v>
      </c>
      <c r="K491" t="s">
        <v>1145</v>
      </c>
    </row>
    <row r="492" spans="1:11" x14ac:dyDescent="0.3">
      <c r="A492" s="2">
        <v>44051</v>
      </c>
      <c r="B492">
        <v>2020</v>
      </c>
      <c r="C492" t="s">
        <v>1151</v>
      </c>
      <c r="D492" t="s">
        <v>5</v>
      </c>
      <c r="E492" t="s">
        <v>775</v>
      </c>
      <c r="F492" t="s">
        <v>7</v>
      </c>
      <c r="G492" s="1">
        <v>1812</v>
      </c>
      <c r="H492" s="1">
        <v>554</v>
      </c>
      <c r="I492" t="s">
        <v>1122</v>
      </c>
      <c r="J492" t="s">
        <v>1133</v>
      </c>
      <c r="K492" t="s">
        <v>1145</v>
      </c>
    </row>
    <row r="493" spans="1:11" x14ac:dyDescent="0.3">
      <c r="A493" s="2">
        <v>44052</v>
      </c>
      <c r="B493">
        <v>2020</v>
      </c>
      <c r="C493" t="s">
        <v>1151</v>
      </c>
      <c r="D493" t="s">
        <v>5</v>
      </c>
      <c r="E493" t="s">
        <v>743</v>
      </c>
      <c r="F493" t="s">
        <v>20</v>
      </c>
      <c r="G493" s="1">
        <v>3772</v>
      </c>
      <c r="H493" s="1">
        <v>1528</v>
      </c>
      <c r="I493" t="s">
        <v>1167</v>
      </c>
      <c r="J493" t="s">
        <v>1134</v>
      </c>
      <c r="K493" t="s">
        <v>1143</v>
      </c>
    </row>
    <row r="494" spans="1:11" x14ac:dyDescent="0.3">
      <c r="A494" s="2">
        <v>44052</v>
      </c>
      <c r="B494">
        <v>2020</v>
      </c>
      <c r="C494" t="s">
        <v>1151</v>
      </c>
      <c r="D494" t="s">
        <v>54</v>
      </c>
      <c r="E494" t="s">
        <v>872</v>
      </c>
      <c r="F494" t="s">
        <v>7</v>
      </c>
      <c r="G494" s="1">
        <v>7836</v>
      </c>
      <c r="H494" s="1">
        <v>3072</v>
      </c>
      <c r="I494" t="s">
        <v>1167</v>
      </c>
      <c r="J494" t="s">
        <v>1133</v>
      </c>
      <c r="K494" t="s">
        <v>1144</v>
      </c>
    </row>
    <row r="495" spans="1:11" x14ac:dyDescent="0.3">
      <c r="A495" s="2">
        <v>44053</v>
      </c>
      <c r="B495">
        <v>2020</v>
      </c>
      <c r="C495" t="s">
        <v>1151</v>
      </c>
      <c r="D495" t="s">
        <v>1158</v>
      </c>
      <c r="E495" t="s">
        <v>902</v>
      </c>
      <c r="F495" t="s">
        <v>20</v>
      </c>
      <c r="G495" s="1">
        <v>14908</v>
      </c>
      <c r="H495" s="1">
        <v>1014</v>
      </c>
      <c r="I495" t="s">
        <v>1122</v>
      </c>
      <c r="J495" t="s">
        <v>1137</v>
      </c>
      <c r="K495" t="s">
        <v>1143</v>
      </c>
    </row>
    <row r="496" spans="1:11" x14ac:dyDescent="0.3">
      <c r="A496" s="2">
        <v>44057</v>
      </c>
      <c r="B496">
        <v>2020</v>
      </c>
      <c r="C496" t="s">
        <v>1151</v>
      </c>
      <c r="D496" t="s">
        <v>21</v>
      </c>
      <c r="E496" t="s">
        <v>152</v>
      </c>
      <c r="F496" t="s">
        <v>20</v>
      </c>
      <c r="G496" s="1">
        <v>1157</v>
      </c>
      <c r="H496">
        <v>448</v>
      </c>
      <c r="I496" t="s">
        <v>1122</v>
      </c>
      <c r="J496" t="s">
        <v>1133</v>
      </c>
      <c r="K496" t="s">
        <v>1143</v>
      </c>
    </row>
    <row r="497" spans="1:11" x14ac:dyDescent="0.3">
      <c r="A497" s="2">
        <v>44063</v>
      </c>
      <c r="B497">
        <v>2020</v>
      </c>
      <c r="C497" t="s">
        <v>1151</v>
      </c>
      <c r="D497" t="s">
        <v>21</v>
      </c>
      <c r="E497" t="s">
        <v>1048</v>
      </c>
      <c r="F497" t="s">
        <v>419</v>
      </c>
      <c r="G497" s="1">
        <v>2628</v>
      </c>
      <c r="H497" s="1">
        <v>1135</v>
      </c>
      <c r="I497" t="s">
        <v>1122</v>
      </c>
      <c r="J497" t="s">
        <v>1132</v>
      </c>
      <c r="K497" t="s">
        <v>1144</v>
      </c>
    </row>
    <row r="498" spans="1:11" x14ac:dyDescent="0.3">
      <c r="A498" s="2">
        <v>44066</v>
      </c>
      <c r="B498">
        <v>2020</v>
      </c>
      <c r="C498" t="s">
        <v>1151</v>
      </c>
      <c r="D498" t="s">
        <v>21</v>
      </c>
      <c r="E498" t="s">
        <v>383</v>
      </c>
      <c r="F498" t="s">
        <v>11</v>
      </c>
      <c r="G498" s="1">
        <v>14834</v>
      </c>
      <c r="H498">
        <v>3783</v>
      </c>
      <c r="I498" t="s">
        <v>1122</v>
      </c>
      <c r="J498" t="s">
        <v>1137</v>
      </c>
      <c r="K498" t="s">
        <v>1144</v>
      </c>
    </row>
    <row r="499" spans="1:11" x14ac:dyDescent="0.3">
      <c r="A499" s="2">
        <v>44066</v>
      </c>
      <c r="B499">
        <v>2020</v>
      </c>
      <c r="C499" t="s">
        <v>1151</v>
      </c>
      <c r="D499" t="s">
        <v>21</v>
      </c>
      <c r="E499" t="s">
        <v>897</v>
      </c>
      <c r="F499" t="s">
        <v>13</v>
      </c>
      <c r="G499" s="1">
        <v>12873</v>
      </c>
      <c r="H499" s="1">
        <v>1352</v>
      </c>
      <c r="I499" t="s">
        <v>1122</v>
      </c>
      <c r="J499" t="s">
        <v>1134</v>
      </c>
      <c r="K499" t="s">
        <v>1143</v>
      </c>
    </row>
    <row r="500" spans="1:11" x14ac:dyDescent="0.3">
      <c r="A500" s="2">
        <v>44067</v>
      </c>
      <c r="B500">
        <v>2020</v>
      </c>
      <c r="C500" t="s">
        <v>1151</v>
      </c>
      <c r="D500" t="s">
        <v>21</v>
      </c>
      <c r="E500" t="s">
        <v>802</v>
      </c>
      <c r="F500" t="s">
        <v>20</v>
      </c>
      <c r="G500" s="1">
        <v>5450</v>
      </c>
      <c r="H500" s="1">
        <v>1624</v>
      </c>
      <c r="I500" t="s">
        <v>1122</v>
      </c>
      <c r="J500" t="s">
        <v>1139</v>
      </c>
      <c r="K500" t="s">
        <v>1143</v>
      </c>
    </row>
    <row r="501" spans="1:11" x14ac:dyDescent="0.3">
      <c r="A501" s="2">
        <v>44071</v>
      </c>
      <c r="B501">
        <v>2020</v>
      </c>
      <c r="C501" t="s">
        <v>1151</v>
      </c>
      <c r="D501" t="s">
        <v>5</v>
      </c>
      <c r="E501" t="s">
        <v>1056</v>
      </c>
      <c r="F501" t="s">
        <v>401</v>
      </c>
      <c r="G501" s="1">
        <v>5495</v>
      </c>
      <c r="H501" s="1">
        <v>550</v>
      </c>
      <c r="I501" t="s">
        <v>1167</v>
      </c>
      <c r="J501" t="s">
        <v>1141</v>
      </c>
      <c r="K501" t="s">
        <v>1144</v>
      </c>
    </row>
    <row r="502" spans="1:11" x14ac:dyDescent="0.3">
      <c r="A502" s="2">
        <v>44080</v>
      </c>
      <c r="B502">
        <v>2020</v>
      </c>
      <c r="C502" t="s">
        <v>1151</v>
      </c>
      <c r="D502" t="s">
        <v>21</v>
      </c>
      <c r="E502" t="s">
        <v>715</v>
      </c>
      <c r="F502" t="s">
        <v>7</v>
      </c>
      <c r="G502" s="1">
        <v>5635</v>
      </c>
      <c r="H502" s="1">
        <v>1820</v>
      </c>
      <c r="I502" t="s">
        <v>1122</v>
      </c>
      <c r="J502" t="s">
        <v>1124</v>
      </c>
      <c r="K502" t="s">
        <v>1145</v>
      </c>
    </row>
    <row r="503" spans="1:11" x14ac:dyDescent="0.3">
      <c r="A503" s="2">
        <v>44081</v>
      </c>
      <c r="B503">
        <v>2020</v>
      </c>
      <c r="C503" t="s">
        <v>1151</v>
      </c>
      <c r="D503" t="s">
        <v>21</v>
      </c>
      <c r="E503" t="s">
        <v>110</v>
      </c>
      <c r="F503" t="s">
        <v>13</v>
      </c>
      <c r="G503" s="1">
        <v>1554</v>
      </c>
      <c r="H503">
        <v>378</v>
      </c>
      <c r="I503" t="s">
        <v>1122</v>
      </c>
      <c r="J503" t="s">
        <v>1124</v>
      </c>
      <c r="K503" t="s">
        <v>1145</v>
      </c>
    </row>
    <row r="504" spans="1:11" x14ac:dyDescent="0.3">
      <c r="A504" s="2">
        <v>44081</v>
      </c>
      <c r="B504">
        <v>2020</v>
      </c>
      <c r="C504" t="s">
        <v>1151</v>
      </c>
      <c r="D504" t="s">
        <v>27</v>
      </c>
      <c r="E504" t="s">
        <v>692</v>
      </c>
      <c r="F504" t="s">
        <v>7</v>
      </c>
      <c r="G504" s="1">
        <v>7602</v>
      </c>
      <c r="H504" s="1">
        <v>395</v>
      </c>
      <c r="I504" t="s">
        <v>1122</v>
      </c>
      <c r="J504" t="s">
        <v>1135</v>
      </c>
      <c r="K504" t="s">
        <v>1143</v>
      </c>
    </row>
    <row r="505" spans="1:11" x14ac:dyDescent="0.3">
      <c r="A505" s="2">
        <v>44082</v>
      </c>
      <c r="B505">
        <v>2020</v>
      </c>
      <c r="C505" t="s">
        <v>1151</v>
      </c>
      <c r="D505" t="s">
        <v>21</v>
      </c>
      <c r="E505" t="s">
        <v>98</v>
      </c>
      <c r="F505" t="s">
        <v>7</v>
      </c>
      <c r="G505" s="1">
        <v>5125</v>
      </c>
      <c r="H505">
        <v>2527</v>
      </c>
      <c r="I505" t="s">
        <v>1122</v>
      </c>
      <c r="J505" t="s">
        <v>1137</v>
      </c>
      <c r="K505" t="s">
        <v>1143</v>
      </c>
    </row>
    <row r="506" spans="1:11" x14ac:dyDescent="0.3">
      <c r="A506" s="2">
        <v>44083</v>
      </c>
      <c r="B506">
        <v>2020</v>
      </c>
      <c r="C506" t="s">
        <v>1151</v>
      </c>
      <c r="D506" t="s">
        <v>1158</v>
      </c>
      <c r="E506" t="s">
        <v>1016</v>
      </c>
      <c r="F506" t="s">
        <v>401</v>
      </c>
      <c r="G506" s="1">
        <v>7701</v>
      </c>
      <c r="H506" s="1">
        <v>2295</v>
      </c>
      <c r="I506" t="s">
        <v>1122</v>
      </c>
      <c r="J506" t="s">
        <v>1137</v>
      </c>
      <c r="K506" t="s">
        <v>1143</v>
      </c>
    </row>
    <row r="507" spans="1:11" x14ac:dyDescent="0.3">
      <c r="A507" s="2">
        <v>44085</v>
      </c>
      <c r="B507">
        <v>2020</v>
      </c>
      <c r="C507" t="s">
        <v>1151</v>
      </c>
      <c r="D507" t="s">
        <v>21</v>
      </c>
      <c r="E507" t="s">
        <v>577</v>
      </c>
      <c r="F507" t="s">
        <v>13</v>
      </c>
      <c r="G507" s="1">
        <v>11691</v>
      </c>
      <c r="H507" s="1">
        <v>4630</v>
      </c>
      <c r="I507" t="s">
        <v>1122</v>
      </c>
      <c r="J507" t="s">
        <v>1140</v>
      </c>
      <c r="K507" t="s">
        <v>1143</v>
      </c>
    </row>
    <row r="508" spans="1:11" x14ac:dyDescent="0.3">
      <c r="A508" s="2">
        <v>44086</v>
      </c>
      <c r="B508">
        <v>2020</v>
      </c>
      <c r="C508" t="s">
        <v>1151</v>
      </c>
      <c r="D508" t="s">
        <v>27</v>
      </c>
      <c r="E508" t="s">
        <v>478</v>
      </c>
      <c r="F508" t="s">
        <v>401</v>
      </c>
      <c r="G508" s="1">
        <v>9145</v>
      </c>
      <c r="H508">
        <v>3740</v>
      </c>
      <c r="I508" t="s">
        <v>1122</v>
      </c>
      <c r="J508" t="s">
        <v>1134</v>
      </c>
      <c r="K508" t="s">
        <v>1143</v>
      </c>
    </row>
    <row r="509" spans="1:11" x14ac:dyDescent="0.3">
      <c r="A509" s="2">
        <v>44087</v>
      </c>
      <c r="B509">
        <v>2020</v>
      </c>
      <c r="C509" t="s">
        <v>1151</v>
      </c>
      <c r="D509" t="s">
        <v>21</v>
      </c>
      <c r="E509" t="s">
        <v>597</v>
      </c>
      <c r="F509" t="s">
        <v>20</v>
      </c>
      <c r="G509" s="1">
        <v>2115</v>
      </c>
      <c r="H509" s="1">
        <v>376</v>
      </c>
      <c r="I509" t="s">
        <v>1122</v>
      </c>
      <c r="J509" t="s">
        <v>1140</v>
      </c>
      <c r="K509" t="s">
        <v>1143</v>
      </c>
    </row>
    <row r="510" spans="1:11" x14ac:dyDescent="0.3">
      <c r="A510" s="2">
        <v>44087</v>
      </c>
      <c r="B510">
        <v>2020</v>
      </c>
      <c r="C510" t="s">
        <v>1151</v>
      </c>
      <c r="D510" t="s">
        <v>21</v>
      </c>
      <c r="E510" t="s">
        <v>148</v>
      </c>
      <c r="F510" t="s">
        <v>11</v>
      </c>
      <c r="G510" s="1">
        <v>14980</v>
      </c>
      <c r="H510">
        <v>6007</v>
      </c>
      <c r="I510" t="s">
        <v>1167</v>
      </c>
      <c r="J510" t="s">
        <v>1124</v>
      </c>
      <c r="K510" t="s">
        <v>1145</v>
      </c>
    </row>
    <row r="511" spans="1:11" x14ac:dyDescent="0.3">
      <c r="A511" s="2">
        <v>44088</v>
      </c>
      <c r="B511">
        <v>2020</v>
      </c>
      <c r="C511" t="s">
        <v>1151</v>
      </c>
      <c r="D511" t="s">
        <v>5</v>
      </c>
      <c r="E511" t="s">
        <v>1034</v>
      </c>
      <c r="F511" t="s">
        <v>419</v>
      </c>
      <c r="G511" s="1">
        <v>10022</v>
      </c>
      <c r="H511" s="1">
        <v>4540</v>
      </c>
      <c r="I511" t="s">
        <v>1122</v>
      </c>
      <c r="J511" t="s">
        <v>1133</v>
      </c>
      <c r="K511" t="s">
        <v>1146</v>
      </c>
    </row>
    <row r="512" spans="1:11" x14ac:dyDescent="0.3">
      <c r="A512" s="2">
        <v>44091</v>
      </c>
      <c r="B512">
        <v>2020</v>
      </c>
      <c r="C512" t="s">
        <v>1151</v>
      </c>
      <c r="D512" t="s">
        <v>27</v>
      </c>
      <c r="E512" t="s">
        <v>229</v>
      </c>
      <c r="F512" t="s">
        <v>11</v>
      </c>
      <c r="G512" s="1">
        <v>11649</v>
      </c>
      <c r="H512">
        <v>827</v>
      </c>
      <c r="I512" t="s">
        <v>1122</v>
      </c>
      <c r="J512" t="s">
        <v>1133</v>
      </c>
      <c r="K512" t="s">
        <v>1144</v>
      </c>
    </row>
    <row r="513" spans="1:11" x14ac:dyDescent="0.3">
      <c r="A513" s="2">
        <v>44092</v>
      </c>
      <c r="B513">
        <v>2020</v>
      </c>
      <c r="C513" t="s">
        <v>1151</v>
      </c>
      <c r="D513" t="s">
        <v>27</v>
      </c>
      <c r="E513" t="s">
        <v>360</v>
      </c>
      <c r="F513" t="s">
        <v>7</v>
      </c>
      <c r="G513" s="1">
        <v>7915</v>
      </c>
      <c r="H513">
        <v>1108</v>
      </c>
      <c r="I513" t="s">
        <v>1122</v>
      </c>
      <c r="J513" t="s">
        <v>1137</v>
      </c>
      <c r="K513" t="s">
        <v>1145</v>
      </c>
    </row>
    <row r="514" spans="1:11" x14ac:dyDescent="0.3">
      <c r="A514" s="2">
        <v>44093</v>
      </c>
      <c r="B514">
        <v>2020</v>
      </c>
      <c r="C514" t="s">
        <v>1151</v>
      </c>
      <c r="D514" t="s">
        <v>21</v>
      </c>
      <c r="E514" t="s">
        <v>1100</v>
      </c>
      <c r="F514" t="s">
        <v>20</v>
      </c>
      <c r="G514" s="1">
        <v>11545</v>
      </c>
      <c r="H514" s="1">
        <v>820</v>
      </c>
      <c r="I514" t="s">
        <v>1122</v>
      </c>
      <c r="J514" t="s">
        <v>1138</v>
      </c>
      <c r="K514" t="s">
        <v>1145</v>
      </c>
    </row>
    <row r="515" spans="1:11" x14ac:dyDescent="0.3">
      <c r="A515" s="2">
        <v>44097</v>
      </c>
      <c r="B515">
        <v>2020</v>
      </c>
      <c r="C515" t="s">
        <v>1151</v>
      </c>
      <c r="D515" t="s">
        <v>27</v>
      </c>
      <c r="E515" t="s">
        <v>876</v>
      </c>
      <c r="F515" t="s">
        <v>20</v>
      </c>
      <c r="G515" s="1">
        <v>6053</v>
      </c>
      <c r="H515" s="1">
        <v>1677</v>
      </c>
      <c r="I515" t="s">
        <v>1122</v>
      </c>
      <c r="J515" t="s">
        <v>1137</v>
      </c>
      <c r="K515" t="s">
        <v>1145</v>
      </c>
    </row>
    <row r="516" spans="1:11" x14ac:dyDescent="0.3">
      <c r="A516" s="2">
        <v>44097</v>
      </c>
      <c r="B516">
        <v>2020</v>
      </c>
      <c r="C516" t="s">
        <v>1151</v>
      </c>
      <c r="D516" t="s">
        <v>21</v>
      </c>
      <c r="E516" t="s">
        <v>710</v>
      </c>
      <c r="F516" t="s">
        <v>11</v>
      </c>
      <c r="G516" s="1">
        <v>11584</v>
      </c>
      <c r="H516" s="1">
        <v>1471</v>
      </c>
      <c r="I516" t="s">
        <v>1122</v>
      </c>
      <c r="J516" t="s">
        <v>1134</v>
      </c>
      <c r="K516" t="s">
        <v>1145</v>
      </c>
    </row>
    <row r="517" spans="1:11" x14ac:dyDescent="0.3">
      <c r="A517" s="2">
        <v>44098</v>
      </c>
      <c r="B517">
        <v>2020</v>
      </c>
      <c r="C517" t="s">
        <v>1151</v>
      </c>
      <c r="D517" t="s">
        <v>21</v>
      </c>
      <c r="E517" t="s">
        <v>285</v>
      </c>
      <c r="F517" t="s">
        <v>11</v>
      </c>
      <c r="G517" s="1">
        <v>4036</v>
      </c>
      <c r="H517">
        <v>1667</v>
      </c>
      <c r="I517" t="s">
        <v>1122</v>
      </c>
      <c r="J517" t="s">
        <v>1129</v>
      </c>
      <c r="K517" t="s">
        <v>1144</v>
      </c>
    </row>
    <row r="518" spans="1:11" x14ac:dyDescent="0.3">
      <c r="A518" s="2">
        <v>44100</v>
      </c>
      <c r="B518">
        <v>2020</v>
      </c>
      <c r="C518" t="s">
        <v>1151</v>
      </c>
      <c r="D518" t="s">
        <v>21</v>
      </c>
      <c r="E518" t="s">
        <v>837</v>
      </c>
      <c r="F518" t="s">
        <v>20</v>
      </c>
      <c r="G518" s="1">
        <v>14983</v>
      </c>
      <c r="H518" s="1">
        <v>2158</v>
      </c>
      <c r="I518" t="s">
        <v>1122</v>
      </c>
      <c r="J518" t="s">
        <v>1129</v>
      </c>
      <c r="K518" t="s">
        <v>1144</v>
      </c>
    </row>
    <row r="519" spans="1:11" x14ac:dyDescent="0.3">
      <c r="A519" s="2">
        <v>44100</v>
      </c>
      <c r="B519">
        <v>2020</v>
      </c>
      <c r="C519" t="s">
        <v>1151</v>
      </c>
      <c r="D519" t="s">
        <v>1158</v>
      </c>
      <c r="E519" t="s">
        <v>275</v>
      </c>
      <c r="F519" t="s">
        <v>13</v>
      </c>
      <c r="G519" s="1">
        <v>9957</v>
      </c>
      <c r="H519">
        <v>4262</v>
      </c>
      <c r="I519" t="s">
        <v>1167</v>
      </c>
      <c r="J519" t="s">
        <v>1137</v>
      </c>
      <c r="K519" t="s">
        <v>1143</v>
      </c>
    </row>
    <row r="520" spans="1:11" x14ac:dyDescent="0.3">
      <c r="A520" s="2">
        <v>44100</v>
      </c>
      <c r="B520">
        <v>2020</v>
      </c>
      <c r="C520" t="s">
        <v>1151</v>
      </c>
      <c r="D520" t="s">
        <v>21</v>
      </c>
      <c r="E520" t="s">
        <v>574</v>
      </c>
      <c r="F520" t="s">
        <v>7</v>
      </c>
      <c r="G520" s="1">
        <v>9480</v>
      </c>
      <c r="H520" s="1">
        <v>1327</v>
      </c>
      <c r="I520" t="s">
        <v>1122</v>
      </c>
      <c r="J520" t="s">
        <v>1136</v>
      </c>
      <c r="K520" t="s">
        <v>1144</v>
      </c>
    </row>
    <row r="521" spans="1:11" x14ac:dyDescent="0.3">
      <c r="A521" s="2">
        <v>44101</v>
      </c>
      <c r="B521">
        <v>2020</v>
      </c>
      <c r="C521" t="s">
        <v>1151</v>
      </c>
      <c r="D521" t="s">
        <v>5</v>
      </c>
      <c r="E521" t="s">
        <v>543</v>
      </c>
      <c r="F521" t="s">
        <v>409</v>
      </c>
      <c r="G521" s="1">
        <v>8660</v>
      </c>
      <c r="H521">
        <v>4018</v>
      </c>
      <c r="I521" t="s">
        <v>1122</v>
      </c>
      <c r="J521" t="s">
        <v>1135</v>
      </c>
      <c r="K521" t="s">
        <v>1144</v>
      </c>
    </row>
    <row r="522" spans="1:11" x14ac:dyDescent="0.3">
      <c r="A522" s="2">
        <v>44101</v>
      </c>
      <c r="B522">
        <v>2020</v>
      </c>
      <c r="C522" t="s">
        <v>1151</v>
      </c>
      <c r="D522" t="s">
        <v>21</v>
      </c>
      <c r="E522" t="s">
        <v>261</v>
      </c>
      <c r="F522" t="s">
        <v>13</v>
      </c>
      <c r="G522" s="1">
        <v>5184</v>
      </c>
      <c r="H522">
        <v>1420</v>
      </c>
      <c r="I522" t="s">
        <v>1167</v>
      </c>
      <c r="J522" t="s">
        <v>1133</v>
      </c>
      <c r="K522" t="s">
        <v>1146</v>
      </c>
    </row>
    <row r="523" spans="1:11" x14ac:dyDescent="0.3">
      <c r="A523" s="2">
        <v>44102</v>
      </c>
      <c r="B523">
        <v>2020</v>
      </c>
      <c r="C523" t="s">
        <v>1151</v>
      </c>
      <c r="D523" t="s">
        <v>21</v>
      </c>
      <c r="E523" t="s">
        <v>628</v>
      </c>
      <c r="F523" t="s">
        <v>20</v>
      </c>
      <c r="G523" s="1">
        <v>3586</v>
      </c>
      <c r="H523" s="1">
        <v>807</v>
      </c>
      <c r="I523" t="s">
        <v>1167</v>
      </c>
      <c r="J523" t="s">
        <v>1133</v>
      </c>
      <c r="K523" t="s">
        <v>1145</v>
      </c>
    </row>
    <row r="524" spans="1:11" x14ac:dyDescent="0.3">
      <c r="A524" s="2">
        <v>44110</v>
      </c>
      <c r="B524">
        <v>2020</v>
      </c>
      <c r="C524" t="s">
        <v>1152</v>
      </c>
      <c r="D524" t="s">
        <v>5</v>
      </c>
      <c r="E524" t="s">
        <v>696</v>
      </c>
      <c r="F524" t="s">
        <v>7</v>
      </c>
      <c r="G524" s="1">
        <v>5361</v>
      </c>
      <c r="H524" s="1">
        <v>1892</v>
      </c>
      <c r="I524" t="s">
        <v>1122</v>
      </c>
      <c r="J524" t="s">
        <v>1140</v>
      </c>
      <c r="K524" t="s">
        <v>1143</v>
      </c>
    </row>
    <row r="525" spans="1:11" x14ac:dyDescent="0.3">
      <c r="A525" s="2">
        <v>44115</v>
      </c>
      <c r="B525">
        <v>2020</v>
      </c>
      <c r="C525" t="s">
        <v>1152</v>
      </c>
      <c r="D525" t="s">
        <v>21</v>
      </c>
      <c r="E525" t="s">
        <v>823</v>
      </c>
      <c r="F525" t="s">
        <v>20</v>
      </c>
      <c r="G525" s="1">
        <v>2256</v>
      </c>
      <c r="H525" s="1">
        <v>763</v>
      </c>
      <c r="I525" t="s">
        <v>1167</v>
      </c>
      <c r="J525" t="s">
        <v>1133</v>
      </c>
      <c r="K525" t="s">
        <v>1145</v>
      </c>
    </row>
    <row r="526" spans="1:11" x14ac:dyDescent="0.3">
      <c r="A526" s="2">
        <v>44115</v>
      </c>
      <c r="B526">
        <v>2020</v>
      </c>
      <c r="C526" t="s">
        <v>1152</v>
      </c>
      <c r="D526" t="s">
        <v>21</v>
      </c>
      <c r="E526" t="s">
        <v>51</v>
      </c>
      <c r="F526" t="s">
        <v>20</v>
      </c>
      <c r="G526" s="1">
        <v>2517</v>
      </c>
      <c r="H526">
        <v>1118</v>
      </c>
      <c r="I526" t="s">
        <v>1122</v>
      </c>
      <c r="J526" t="s">
        <v>1134</v>
      </c>
      <c r="K526" t="s">
        <v>1143</v>
      </c>
    </row>
    <row r="527" spans="1:11" x14ac:dyDescent="0.3">
      <c r="A527" s="2">
        <v>44118</v>
      </c>
      <c r="B527">
        <v>2020</v>
      </c>
      <c r="C527" t="s">
        <v>1152</v>
      </c>
      <c r="D527" t="s">
        <v>54</v>
      </c>
      <c r="E527" t="s">
        <v>506</v>
      </c>
      <c r="F527" t="s">
        <v>401</v>
      </c>
      <c r="G527" s="1">
        <v>4532</v>
      </c>
      <c r="H527">
        <v>381</v>
      </c>
      <c r="I527" t="s">
        <v>1122</v>
      </c>
      <c r="J527" t="s">
        <v>1136</v>
      </c>
      <c r="K527" t="s">
        <v>1145</v>
      </c>
    </row>
    <row r="528" spans="1:11" x14ac:dyDescent="0.3">
      <c r="A528" s="2">
        <v>44120</v>
      </c>
      <c r="B528">
        <v>2020</v>
      </c>
      <c r="C528" t="s">
        <v>1152</v>
      </c>
      <c r="D528" t="s">
        <v>27</v>
      </c>
      <c r="E528" t="s">
        <v>1026</v>
      </c>
      <c r="F528" t="s">
        <v>404</v>
      </c>
      <c r="G528" s="1">
        <v>920</v>
      </c>
      <c r="H528" s="1">
        <v>132</v>
      </c>
      <c r="I528" t="s">
        <v>1122</v>
      </c>
      <c r="J528" t="s">
        <v>1129</v>
      </c>
      <c r="K528" t="s">
        <v>1145</v>
      </c>
    </row>
    <row r="529" spans="1:11" x14ac:dyDescent="0.3">
      <c r="A529" s="2">
        <v>44122</v>
      </c>
      <c r="B529">
        <v>2020</v>
      </c>
      <c r="C529" t="s">
        <v>1152</v>
      </c>
      <c r="D529" t="s">
        <v>21</v>
      </c>
      <c r="E529" t="s">
        <v>476</v>
      </c>
      <c r="F529" t="s">
        <v>401</v>
      </c>
      <c r="G529" s="1">
        <v>3164</v>
      </c>
      <c r="H529">
        <v>212</v>
      </c>
      <c r="I529" t="s">
        <v>1122</v>
      </c>
      <c r="J529" t="s">
        <v>1136</v>
      </c>
      <c r="K529" t="s">
        <v>1145</v>
      </c>
    </row>
    <row r="530" spans="1:11" x14ac:dyDescent="0.3">
      <c r="A530" s="2">
        <v>44123</v>
      </c>
      <c r="B530">
        <v>2020</v>
      </c>
      <c r="C530" t="s">
        <v>1152</v>
      </c>
      <c r="D530" t="s">
        <v>27</v>
      </c>
      <c r="E530" t="s">
        <v>134</v>
      </c>
      <c r="F530" t="s">
        <v>7</v>
      </c>
      <c r="G530" s="1">
        <v>10765</v>
      </c>
      <c r="H530">
        <v>3897</v>
      </c>
      <c r="I530" t="s">
        <v>1167</v>
      </c>
      <c r="J530" t="s">
        <v>1137</v>
      </c>
      <c r="K530" t="s">
        <v>1146</v>
      </c>
    </row>
    <row r="531" spans="1:11" x14ac:dyDescent="0.3">
      <c r="A531" s="2">
        <v>44124</v>
      </c>
      <c r="B531">
        <v>2020</v>
      </c>
      <c r="C531" t="s">
        <v>1152</v>
      </c>
      <c r="D531" t="s">
        <v>27</v>
      </c>
      <c r="E531" t="s">
        <v>510</v>
      </c>
      <c r="F531" t="s">
        <v>409</v>
      </c>
      <c r="G531" s="1">
        <v>10221</v>
      </c>
      <c r="H531">
        <v>3158</v>
      </c>
      <c r="I531" t="s">
        <v>1122</v>
      </c>
      <c r="J531" t="s">
        <v>1139</v>
      </c>
      <c r="K531" t="s">
        <v>1143</v>
      </c>
    </row>
    <row r="532" spans="1:11" x14ac:dyDescent="0.3">
      <c r="A532" s="2">
        <v>44124</v>
      </c>
      <c r="B532">
        <v>2020</v>
      </c>
      <c r="C532" t="s">
        <v>1152</v>
      </c>
      <c r="D532" t="s">
        <v>54</v>
      </c>
      <c r="E532" t="s">
        <v>691</v>
      </c>
      <c r="F532" t="s">
        <v>7</v>
      </c>
      <c r="G532" s="1">
        <v>9425</v>
      </c>
      <c r="H532" s="1">
        <v>2516</v>
      </c>
      <c r="I532" t="s">
        <v>1167</v>
      </c>
      <c r="J532" t="s">
        <v>1137</v>
      </c>
      <c r="K532" t="s">
        <v>1146</v>
      </c>
    </row>
    <row r="533" spans="1:11" x14ac:dyDescent="0.3">
      <c r="A533" s="2">
        <v>44124</v>
      </c>
      <c r="B533">
        <v>2020</v>
      </c>
      <c r="C533" t="s">
        <v>1152</v>
      </c>
      <c r="D533" t="s">
        <v>54</v>
      </c>
      <c r="E533" t="s">
        <v>38</v>
      </c>
      <c r="F533" t="s">
        <v>20</v>
      </c>
      <c r="G533" s="1">
        <v>1601</v>
      </c>
      <c r="H533">
        <v>208</v>
      </c>
      <c r="I533" t="s">
        <v>1122</v>
      </c>
      <c r="J533" t="s">
        <v>1129</v>
      </c>
      <c r="K533" t="s">
        <v>1145</v>
      </c>
    </row>
    <row r="534" spans="1:11" x14ac:dyDescent="0.3">
      <c r="A534" s="2">
        <v>44126</v>
      </c>
      <c r="B534">
        <v>2020</v>
      </c>
      <c r="C534" t="s">
        <v>1152</v>
      </c>
      <c r="D534" t="s">
        <v>5</v>
      </c>
      <c r="E534" t="s">
        <v>604</v>
      </c>
      <c r="F534" t="s">
        <v>7</v>
      </c>
      <c r="G534" s="1">
        <v>2806</v>
      </c>
      <c r="H534" s="1">
        <v>208</v>
      </c>
      <c r="I534" t="s">
        <v>1122</v>
      </c>
      <c r="J534" t="s">
        <v>1130</v>
      </c>
      <c r="K534" t="s">
        <v>1143</v>
      </c>
    </row>
    <row r="535" spans="1:11" x14ac:dyDescent="0.3">
      <c r="A535" s="2">
        <v>44126</v>
      </c>
      <c r="B535">
        <v>2020</v>
      </c>
      <c r="C535" t="s">
        <v>1152</v>
      </c>
      <c r="D535" t="s">
        <v>5</v>
      </c>
      <c r="E535" t="s">
        <v>455</v>
      </c>
      <c r="F535" t="s">
        <v>401</v>
      </c>
      <c r="G535" s="1">
        <v>5287</v>
      </c>
      <c r="H535">
        <v>624</v>
      </c>
      <c r="I535" t="s">
        <v>1122</v>
      </c>
      <c r="J535" t="s">
        <v>1137</v>
      </c>
      <c r="K535" t="s">
        <v>1144</v>
      </c>
    </row>
    <row r="536" spans="1:11" x14ac:dyDescent="0.3">
      <c r="A536" s="2">
        <v>44127</v>
      </c>
      <c r="B536">
        <v>2020</v>
      </c>
      <c r="C536" t="s">
        <v>1152</v>
      </c>
      <c r="D536" t="s">
        <v>5</v>
      </c>
      <c r="E536" t="s">
        <v>918</v>
      </c>
      <c r="F536" t="s">
        <v>20</v>
      </c>
      <c r="G536" s="1">
        <v>6784</v>
      </c>
      <c r="H536" s="1">
        <v>923</v>
      </c>
      <c r="I536" t="s">
        <v>1122</v>
      </c>
      <c r="J536" t="s">
        <v>1141</v>
      </c>
      <c r="K536" t="s">
        <v>1145</v>
      </c>
    </row>
    <row r="537" spans="1:11" x14ac:dyDescent="0.3">
      <c r="A537" s="2">
        <v>44127</v>
      </c>
      <c r="B537">
        <v>2020</v>
      </c>
      <c r="C537" t="s">
        <v>1152</v>
      </c>
      <c r="D537" t="s">
        <v>21</v>
      </c>
      <c r="E537" t="s">
        <v>975</v>
      </c>
      <c r="F537" t="s">
        <v>419</v>
      </c>
      <c r="G537" s="1">
        <v>6815</v>
      </c>
      <c r="H537" s="1">
        <v>2569</v>
      </c>
      <c r="I537" t="s">
        <v>1122</v>
      </c>
      <c r="J537" t="s">
        <v>1136</v>
      </c>
      <c r="K537" t="s">
        <v>1145</v>
      </c>
    </row>
    <row r="538" spans="1:11" x14ac:dyDescent="0.3">
      <c r="A538" s="2">
        <v>44127</v>
      </c>
      <c r="B538">
        <v>2020</v>
      </c>
      <c r="C538" t="s">
        <v>1152</v>
      </c>
      <c r="D538" t="s">
        <v>21</v>
      </c>
      <c r="E538" t="s">
        <v>845</v>
      </c>
      <c r="F538" t="s">
        <v>20</v>
      </c>
      <c r="G538" s="1">
        <v>8366</v>
      </c>
      <c r="H538" s="1">
        <v>2309</v>
      </c>
      <c r="I538" t="s">
        <v>1122</v>
      </c>
      <c r="J538" t="s">
        <v>1129</v>
      </c>
      <c r="K538" t="s">
        <v>1144</v>
      </c>
    </row>
    <row r="539" spans="1:11" x14ac:dyDescent="0.3">
      <c r="A539" s="2">
        <v>44128</v>
      </c>
      <c r="B539">
        <v>2020</v>
      </c>
      <c r="C539" t="s">
        <v>1152</v>
      </c>
      <c r="D539" t="s">
        <v>5</v>
      </c>
      <c r="E539" t="s">
        <v>922</v>
      </c>
      <c r="F539" t="s">
        <v>20</v>
      </c>
      <c r="G539" s="1">
        <v>12113</v>
      </c>
      <c r="H539" s="1">
        <v>860</v>
      </c>
      <c r="I539" t="s">
        <v>1122</v>
      </c>
      <c r="J539" t="s">
        <v>1129</v>
      </c>
      <c r="K539" t="s">
        <v>1146</v>
      </c>
    </row>
    <row r="540" spans="1:11" x14ac:dyDescent="0.3">
      <c r="A540" s="2">
        <v>44128</v>
      </c>
      <c r="B540">
        <v>2020</v>
      </c>
      <c r="C540" t="s">
        <v>1152</v>
      </c>
      <c r="D540" t="s">
        <v>27</v>
      </c>
      <c r="E540" t="s">
        <v>984</v>
      </c>
      <c r="F540" t="s">
        <v>404</v>
      </c>
      <c r="G540" s="1">
        <v>12969</v>
      </c>
      <c r="H540" s="1">
        <v>2879</v>
      </c>
      <c r="I540" t="s">
        <v>1122</v>
      </c>
      <c r="J540" t="s">
        <v>1133</v>
      </c>
      <c r="K540" t="s">
        <v>1145</v>
      </c>
    </row>
    <row r="541" spans="1:11" x14ac:dyDescent="0.3">
      <c r="A541" s="2">
        <v>44128</v>
      </c>
      <c r="B541">
        <v>2020</v>
      </c>
      <c r="C541" t="s">
        <v>1152</v>
      </c>
      <c r="D541" t="s">
        <v>5</v>
      </c>
      <c r="E541" t="s">
        <v>467</v>
      </c>
      <c r="F541" t="s">
        <v>409</v>
      </c>
      <c r="G541" s="1">
        <v>2640</v>
      </c>
      <c r="H541">
        <v>734</v>
      </c>
      <c r="I541" t="s">
        <v>1122</v>
      </c>
      <c r="J541" t="s">
        <v>1129</v>
      </c>
      <c r="K541" t="s">
        <v>1145</v>
      </c>
    </row>
    <row r="542" spans="1:11" x14ac:dyDescent="0.3">
      <c r="A542" s="2">
        <v>44129</v>
      </c>
      <c r="B542">
        <v>2020</v>
      </c>
      <c r="C542" t="s">
        <v>1152</v>
      </c>
      <c r="D542" t="s">
        <v>5</v>
      </c>
      <c r="E542" t="s">
        <v>1055</v>
      </c>
      <c r="F542" t="s">
        <v>401</v>
      </c>
      <c r="G542" s="1">
        <v>4950</v>
      </c>
      <c r="H542" s="1">
        <v>1965</v>
      </c>
      <c r="I542" t="s">
        <v>1167</v>
      </c>
      <c r="J542" t="s">
        <v>1134</v>
      </c>
      <c r="K542" t="s">
        <v>1145</v>
      </c>
    </row>
    <row r="543" spans="1:11" x14ac:dyDescent="0.3">
      <c r="A543" s="2">
        <v>44131</v>
      </c>
      <c r="B543">
        <v>2020</v>
      </c>
      <c r="C543" t="s">
        <v>1152</v>
      </c>
      <c r="D543" t="s">
        <v>27</v>
      </c>
      <c r="E543" t="s">
        <v>898</v>
      </c>
      <c r="F543" t="s">
        <v>7</v>
      </c>
      <c r="G543" s="1">
        <v>10375</v>
      </c>
      <c r="H543" s="1">
        <v>1058</v>
      </c>
      <c r="I543" t="s">
        <v>1167</v>
      </c>
      <c r="J543" t="s">
        <v>1138</v>
      </c>
      <c r="K543" t="s">
        <v>1144</v>
      </c>
    </row>
    <row r="544" spans="1:11" x14ac:dyDescent="0.3">
      <c r="A544" s="2">
        <v>44136</v>
      </c>
      <c r="B544">
        <v>2020</v>
      </c>
      <c r="C544" t="s">
        <v>1152</v>
      </c>
      <c r="D544" t="s">
        <v>21</v>
      </c>
      <c r="E544" t="s">
        <v>603</v>
      </c>
      <c r="F544" t="s">
        <v>20</v>
      </c>
      <c r="G544" s="1">
        <v>1760</v>
      </c>
      <c r="H544" s="1">
        <v>528</v>
      </c>
      <c r="I544" t="s">
        <v>1122</v>
      </c>
      <c r="J544" t="s">
        <v>1132</v>
      </c>
      <c r="K544" t="s">
        <v>1143</v>
      </c>
    </row>
    <row r="545" spans="1:11" x14ac:dyDescent="0.3">
      <c r="A545" s="2">
        <v>44137</v>
      </c>
      <c r="B545">
        <v>2020</v>
      </c>
      <c r="C545" t="s">
        <v>1152</v>
      </c>
      <c r="D545" t="s">
        <v>27</v>
      </c>
      <c r="E545" t="s">
        <v>365</v>
      </c>
      <c r="F545" t="s">
        <v>11</v>
      </c>
      <c r="G545" s="1">
        <v>2969</v>
      </c>
      <c r="H545">
        <v>1395</v>
      </c>
      <c r="I545" t="s">
        <v>1122</v>
      </c>
      <c r="J545" t="s">
        <v>1139</v>
      </c>
      <c r="K545" t="s">
        <v>1146</v>
      </c>
    </row>
    <row r="546" spans="1:11" x14ac:dyDescent="0.3">
      <c r="A546" s="2">
        <v>44137</v>
      </c>
      <c r="B546">
        <v>2020</v>
      </c>
      <c r="C546" t="s">
        <v>1152</v>
      </c>
      <c r="D546" t="s">
        <v>21</v>
      </c>
      <c r="E546" t="s">
        <v>662</v>
      </c>
      <c r="F546" t="s">
        <v>20</v>
      </c>
      <c r="G546" s="1">
        <v>1466</v>
      </c>
      <c r="H546" s="1">
        <v>630</v>
      </c>
      <c r="I546" t="s">
        <v>1167</v>
      </c>
      <c r="J546" t="s">
        <v>1134</v>
      </c>
      <c r="K546" t="s">
        <v>1143</v>
      </c>
    </row>
    <row r="547" spans="1:11" x14ac:dyDescent="0.3">
      <c r="A547" s="2">
        <v>44139</v>
      </c>
      <c r="B547">
        <v>2020</v>
      </c>
      <c r="C547" t="s">
        <v>1152</v>
      </c>
      <c r="D547" t="s">
        <v>5</v>
      </c>
      <c r="E547" t="s">
        <v>1074</v>
      </c>
      <c r="F547" t="s">
        <v>401</v>
      </c>
      <c r="G547" s="1">
        <v>3778</v>
      </c>
      <c r="H547" s="1">
        <v>1851</v>
      </c>
      <c r="I547" t="s">
        <v>1122</v>
      </c>
      <c r="J547" t="s">
        <v>1137</v>
      </c>
      <c r="K547" t="s">
        <v>1143</v>
      </c>
    </row>
    <row r="548" spans="1:11" x14ac:dyDescent="0.3">
      <c r="A548" s="2">
        <v>44139</v>
      </c>
      <c r="B548">
        <v>2020</v>
      </c>
      <c r="C548" t="s">
        <v>1152</v>
      </c>
      <c r="D548" t="s">
        <v>21</v>
      </c>
      <c r="E548" t="s">
        <v>811</v>
      </c>
      <c r="F548" t="s">
        <v>7</v>
      </c>
      <c r="G548" s="1">
        <v>14502</v>
      </c>
      <c r="H548" s="1">
        <v>3089</v>
      </c>
      <c r="I548" t="s">
        <v>1122</v>
      </c>
      <c r="J548" t="s">
        <v>1135</v>
      </c>
      <c r="K548" t="s">
        <v>1145</v>
      </c>
    </row>
    <row r="549" spans="1:11" x14ac:dyDescent="0.3">
      <c r="A549" s="2">
        <v>44141</v>
      </c>
      <c r="B549">
        <v>2020</v>
      </c>
      <c r="C549" t="s">
        <v>1152</v>
      </c>
      <c r="D549" t="s">
        <v>27</v>
      </c>
      <c r="E549" t="s">
        <v>1051</v>
      </c>
      <c r="F549" t="s">
        <v>404</v>
      </c>
      <c r="G549" s="1">
        <v>7365</v>
      </c>
      <c r="H549" s="1">
        <v>516</v>
      </c>
      <c r="I549" t="s">
        <v>1167</v>
      </c>
      <c r="J549" t="s">
        <v>1140</v>
      </c>
      <c r="K549" t="s">
        <v>1145</v>
      </c>
    </row>
    <row r="550" spans="1:11" x14ac:dyDescent="0.3">
      <c r="A550" s="2">
        <v>44143</v>
      </c>
      <c r="B550">
        <v>2020</v>
      </c>
      <c r="C550" t="s">
        <v>1152</v>
      </c>
      <c r="D550" t="s">
        <v>1158</v>
      </c>
      <c r="E550" t="s">
        <v>822</v>
      </c>
      <c r="F550" t="s">
        <v>20</v>
      </c>
      <c r="G550" s="1">
        <v>1703</v>
      </c>
      <c r="H550" s="1">
        <v>104</v>
      </c>
      <c r="I550" t="s">
        <v>1122</v>
      </c>
      <c r="J550" t="s">
        <v>1137</v>
      </c>
      <c r="K550" t="s">
        <v>1145</v>
      </c>
    </row>
    <row r="551" spans="1:11" x14ac:dyDescent="0.3">
      <c r="A551" s="2">
        <v>44144</v>
      </c>
      <c r="B551">
        <v>2020</v>
      </c>
      <c r="C551" t="s">
        <v>1152</v>
      </c>
      <c r="D551" t="s">
        <v>1158</v>
      </c>
      <c r="E551" t="s">
        <v>507</v>
      </c>
      <c r="F551" t="s">
        <v>404</v>
      </c>
      <c r="G551" s="1">
        <v>1216</v>
      </c>
      <c r="H551">
        <v>68</v>
      </c>
      <c r="I551" t="s">
        <v>1167</v>
      </c>
      <c r="J551" t="s">
        <v>1141</v>
      </c>
      <c r="K551" t="s">
        <v>1143</v>
      </c>
    </row>
    <row r="552" spans="1:11" x14ac:dyDescent="0.3">
      <c r="A552" s="2">
        <v>44145</v>
      </c>
      <c r="B552">
        <v>2020</v>
      </c>
      <c r="C552" t="s">
        <v>1152</v>
      </c>
      <c r="D552" t="s">
        <v>21</v>
      </c>
      <c r="E552" t="s">
        <v>969</v>
      </c>
      <c r="F552" t="s">
        <v>401</v>
      </c>
      <c r="G552" s="1">
        <v>1535</v>
      </c>
      <c r="H552" s="1">
        <v>295</v>
      </c>
      <c r="I552" t="s">
        <v>1167</v>
      </c>
      <c r="J552" t="s">
        <v>1136</v>
      </c>
      <c r="K552" t="s">
        <v>1145</v>
      </c>
    </row>
    <row r="553" spans="1:11" x14ac:dyDescent="0.3">
      <c r="A553" s="2">
        <v>44146</v>
      </c>
      <c r="B553">
        <v>2020</v>
      </c>
      <c r="C553" t="s">
        <v>1152</v>
      </c>
      <c r="D553" t="s">
        <v>1158</v>
      </c>
      <c r="E553" t="s">
        <v>1115</v>
      </c>
      <c r="F553" t="s">
        <v>20</v>
      </c>
      <c r="G553" s="1">
        <v>1478</v>
      </c>
      <c r="H553" s="1">
        <v>77</v>
      </c>
      <c r="I553" t="s">
        <v>1122</v>
      </c>
      <c r="J553" t="s">
        <v>1133</v>
      </c>
      <c r="K553" t="s">
        <v>1144</v>
      </c>
    </row>
    <row r="554" spans="1:11" x14ac:dyDescent="0.3">
      <c r="A554" s="2">
        <v>44147</v>
      </c>
      <c r="B554">
        <v>2020</v>
      </c>
      <c r="C554" t="s">
        <v>1152</v>
      </c>
      <c r="D554" t="s">
        <v>21</v>
      </c>
      <c r="E554" t="s">
        <v>936</v>
      </c>
      <c r="F554" t="s">
        <v>11</v>
      </c>
      <c r="G554" s="1">
        <v>4581</v>
      </c>
      <c r="H554" s="1">
        <v>454</v>
      </c>
      <c r="I554" t="s">
        <v>1122</v>
      </c>
      <c r="J554" t="s">
        <v>1139</v>
      </c>
      <c r="K554" t="s">
        <v>1144</v>
      </c>
    </row>
    <row r="555" spans="1:11" x14ac:dyDescent="0.3">
      <c r="A555" s="2">
        <v>44147</v>
      </c>
      <c r="B555">
        <v>2020</v>
      </c>
      <c r="C555" t="s">
        <v>1152</v>
      </c>
      <c r="D555" t="s">
        <v>27</v>
      </c>
      <c r="E555" t="s">
        <v>527</v>
      </c>
      <c r="F555" t="s">
        <v>401</v>
      </c>
      <c r="G555" s="1">
        <v>7749</v>
      </c>
      <c r="H555">
        <v>1062</v>
      </c>
      <c r="I555" t="s">
        <v>1167</v>
      </c>
      <c r="J555" t="s">
        <v>1134</v>
      </c>
      <c r="K555" t="s">
        <v>1145</v>
      </c>
    </row>
    <row r="556" spans="1:11" x14ac:dyDescent="0.3">
      <c r="A556" s="2">
        <v>44148</v>
      </c>
      <c r="B556">
        <v>2020</v>
      </c>
      <c r="C556" t="s">
        <v>1152</v>
      </c>
      <c r="D556" t="s">
        <v>21</v>
      </c>
      <c r="E556" t="s">
        <v>620</v>
      </c>
      <c r="F556" t="s">
        <v>7</v>
      </c>
      <c r="G556" s="1">
        <v>11666</v>
      </c>
      <c r="H556" s="1">
        <v>1318</v>
      </c>
      <c r="I556" t="s">
        <v>1167</v>
      </c>
      <c r="J556" t="s">
        <v>1136</v>
      </c>
      <c r="K556" t="s">
        <v>1146</v>
      </c>
    </row>
    <row r="557" spans="1:11" x14ac:dyDescent="0.3">
      <c r="A557" s="2">
        <v>44148</v>
      </c>
      <c r="B557">
        <v>2020</v>
      </c>
      <c r="C557" t="s">
        <v>1152</v>
      </c>
      <c r="D557" t="s">
        <v>1158</v>
      </c>
      <c r="E557" t="s">
        <v>1064</v>
      </c>
      <c r="F557" t="s">
        <v>404</v>
      </c>
      <c r="G557" s="1">
        <v>1712</v>
      </c>
      <c r="H557" s="1">
        <v>111</v>
      </c>
      <c r="I557" t="s">
        <v>1122</v>
      </c>
      <c r="J557" t="s">
        <v>1137</v>
      </c>
      <c r="K557" t="s">
        <v>1143</v>
      </c>
    </row>
    <row r="558" spans="1:11" x14ac:dyDescent="0.3">
      <c r="A558" s="2">
        <v>44149</v>
      </c>
      <c r="B558">
        <v>2020</v>
      </c>
      <c r="C558" t="s">
        <v>1152</v>
      </c>
      <c r="D558" t="s">
        <v>54</v>
      </c>
      <c r="E558" t="s">
        <v>933</v>
      </c>
      <c r="F558" t="s">
        <v>20</v>
      </c>
      <c r="G558" s="1">
        <v>3899</v>
      </c>
      <c r="H558" s="1">
        <v>1595</v>
      </c>
      <c r="I558" t="s">
        <v>1122</v>
      </c>
      <c r="J558" t="s">
        <v>1137</v>
      </c>
      <c r="K558" t="s">
        <v>1145</v>
      </c>
    </row>
    <row r="559" spans="1:11" x14ac:dyDescent="0.3">
      <c r="A559" s="2">
        <v>44149</v>
      </c>
      <c r="B559">
        <v>2020</v>
      </c>
      <c r="C559" t="s">
        <v>1152</v>
      </c>
      <c r="D559" t="s">
        <v>1158</v>
      </c>
      <c r="E559" t="s">
        <v>838</v>
      </c>
      <c r="F559" t="s">
        <v>13</v>
      </c>
      <c r="G559" s="1">
        <v>8056</v>
      </c>
      <c r="H559" s="1">
        <v>475</v>
      </c>
      <c r="I559" t="s">
        <v>1122</v>
      </c>
      <c r="J559" t="s">
        <v>1138</v>
      </c>
      <c r="K559" t="s">
        <v>1143</v>
      </c>
    </row>
    <row r="560" spans="1:11" x14ac:dyDescent="0.3">
      <c r="A560" s="2">
        <v>44149</v>
      </c>
      <c r="B560">
        <v>2020</v>
      </c>
      <c r="C560" t="s">
        <v>1152</v>
      </c>
      <c r="D560" t="s">
        <v>5</v>
      </c>
      <c r="E560" t="s">
        <v>9</v>
      </c>
      <c r="F560" t="s">
        <v>7</v>
      </c>
      <c r="G560" s="1">
        <v>9489</v>
      </c>
      <c r="H560">
        <v>4460</v>
      </c>
      <c r="I560" t="s">
        <v>1167</v>
      </c>
      <c r="J560" t="s">
        <v>1137</v>
      </c>
      <c r="K560" t="s">
        <v>1144</v>
      </c>
    </row>
    <row r="561" spans="1:11" x14ac:dyDescent="0.3">
      <c r="A561" s="2">
        <v>44150</v>
      </c>
      <c r="B561">
        <v>2020</v>
      </c>
      <c r="C561" t="s">
        <v>1152</v>
      </c>
      <c r="D561" t="s">
        <v>27</v>
      </c>
      <c r="E561" t="s">
        <v>871</v>
      </c>
      <c r="F561" t="s">
        <v>20</v>
      </c>
      <c r="G561" s="1">
        <v>9025</v>
      </c>
      <c r="H561" s="1">
        <v>2112</v>
      </c>
      <c r="I561" t="s">
        <v>1122</v>
      </c>
      <c r="J561" t="s">
        <v>1133</v>
      </c>
      <c r="K561" t="s">
        <v>1143</v>
      </c>
    </row>
    <row r="562" spans="1:11" x14ac:dyDescent="0.3">
      <c r="A562" s="2">
        <v>44151</v>
      </c>
      <c r="B562">
        <v>2020</v>
      </c>
      <c r="C562" t="s">
        <v>1152</v>
      </c>
      <c r="D562" t="s">
        <v>54</v>
      </c>
      <c r="E562" t="s">
        <v>443</v>
      </c>
      <c r="F562" t="s">
        <v>401</v>
      </c>
      <c r="G562" s="1">
        <v>4774</v>
      </c>
      <c r="H562">
        <v>2086</v>
      </c>
      <c r="I562" t="s">
        <v>1167</v>
      </c>
      <c r="J562" t="s">
        <v>1136</v>
      </c>
      <c r="K562" t="s">
        <v>1143</v>
      </c>
    </row>
    <row r="563" spans="1:11" x14ac:dyDescent="0.3">
      <c r="A563" s="2">
        <v>44159</v>
      </c>
      <c r="B563">
        <v>2020</v>
      </c>
      <c r="C563" t="s">
        <v>1152</v>
      </c>
      <c r="D563" t="s">
        <v>5</v>
      </c>
      <c r="E563" t="s">
        <v>1012</v>
      </c>
      <c r="F563" t="s">
        <v>409</v>
      </c>
      <c r="G563" s="1">
        <v>9932</v>
      </c>
      <c r="H563" s="1">
        <v>4956</v>
      </c>
      <c r="I563" t="s">
        <v>1122</v>
      </c>
      <c r="J563" t="s">
        <v>1140</v>
      </c>
      <c r="K563" t="s">
        <v>1146</v>
      </c>
    </row>
    <row r="564" spans="1:11" x14ac:dyDescent="0.3">
      <c r="A564" s="2">
        <v>44159</v>
      </c>
      <c r="B564">
        <v>2020</v>
      </c>
      <c r="C564" t="s">
        <v>1152</v>
      </c>
      <c r="D564" t="s">
        <v>5</v>
      </c>
      <c r="E564" t="s">
        <v>260</v>
      </c>
      <c r="F564" t="s">
        <v>11</v>
      </c>
      <c r="G564" s="1">
        <v>4406</v>
      </c>
      <c r="H564">
        <v>692</v>
      </c>
      <c r="I564" t="s">
        <v>1122</v>
      </c>
      <c r="J564" t="s">
        <v>1133</v>
      </c>
      <c r="K564" t="s">
        <v>1145</v>
      </c>
    </row>
    <row r="565" spans="1:11" x14ac:dyDescent="0.3">
      <c r="A565" s="2">
        <v>44161</v>
      </c>
      <c r="B565">
        <v>2020</v>
      </c>
      <c r="C565" t="s">
        <v>1152</v>
      </c>
      <c r="D565" t="s">
        <v>5</v>
      </c>
      <c r="E565" t="s">
        <v>569</v>
      </c>
      <c r="F565" t="s">
        <v>13</v>
      </c>
      <c r="G565" s="1">
        <v>6300</v>
      </c>
      <c r="H565" s="1">
        <v>2860</v>
      </c>
      <c r="I565" t="s">
        <v>1122</v>
      </c>
      <c r="J565" t="s">
        <v>1137</v>
      </c>
      <c r="K565" t="s">
        <v>1145</v>
      </c>
    </row>
    <row r="566" spans="1:11" x14ac:dyDescent="0.3">
      <c r="A566" s="2">
        <v>44170</v>
      </c>
      <c r="B566">
        <v>2020</v>
      </c>
      <c r="C566" t="s">
        <v>1152</v>
      </c>
      <c r="D566" t="s">
        <v>1158</v>
      </c>
      <c r="E566" t="s">
        <v>448</v>
      </c>
      <c r="F566" t="s">
        <v>419</v>
      </c>
      <c r="G566" s="1">
        <v>2408</v>
      </c>
      <c r="H566">
        <v>301</v>
      </c>
      <c r="I566" t="s">
        <v>1167</v>
      </c>
      <c r="J566" t="s">
        <v>1135</v>
      </c>
      <c r="K566" t="s">
        <v>1145</v>
      </c>
    </row>
    <row r="567" spans="1:11" x14ac:dyDescent="0.3">
      <c r="A567" s="2">
        <v>44171</v>
      </c>
      <c r="B567">
        <v>2020</v>
      </c>
      <c r="C567" t="s">
        <v>1152</v>
      </c>
      <c r="D567" t="s">
        <v>5</v>
      </c>
      <c r="E567" t="s">
        <v>586</v>
      </c>
      <c r="F567" t="s">
        <v>11</v>
      </c>
      <c r="G567" s="1">
        <v>9200</v>
      </c>
      <c r="H567" s="1">
        <v>1021</v>
      </c>
      <c r="I567" t="s">
        <v>1167</v>
      </c>
      <c r="J567" t="s">
        <v>1138</v>
      </c>
      <c r="K567" t="s">
        <v>1145</v>
      </c>
    </row>
    <row r="568" spans="1:11" x14ac:dyDescent="0.3">
      <c r="A568" s="2">
        <v>44172</v>
      </c>
      <c r="B568">
        <v>2020</v>
      </c>
      <c r="C568" t="s">
        <v>1152</v>
      </c>
      <c r="D568" t="s">
        <v>54</v>
      </c>
      <c r="E568" t="s">
        <v>624</v>
      </c>
      <c r="F568" t="s">
        <v>13</v>
      </c>
      <c r="G568" s="1">
        <v>10539</v>
      </c>
      <c r="H568" s="1">
        <v>3531</v>
      </c>
      <c r="I568" t="s">
        <v>1122</v>
      </c>
      <c r="J568" t="s">
        <v>1137</v>
      </c>
      <c r="K568" t="s">
        <v>1143</v>
      </c>
    </row>
    <row r="569" spans="1:11" x14ac:dyDescent="0.3">
      <c r="A569" s="2">
        <v>44172</v>
      </c>
      <c r="B569">
        <v>2020</v>
      </c>
      <c r="C569" t="s">
        <v>1152</v>
      </c>
      <c r="D569" t="s">
        <v>21</v>
      </c>
      <c r="E569" t="s">
        <v>678</v>
      </c>
      <c r="F569" t="s">
        <v>20</v>
      </c>
      <c r="G569" s="1">
        <v>9872</v>
      </c>
      <c r="H569" s="1">
        <v>1303</v>
      </c>
      <c r="I569" t="s">
        <v>1122</v>
      </c>
      <c r="J569" t="s">
        <v>1126</v>
      </c>
      <c r="K569" t="s">
        <v>1146</v>
      </c>
    </row>
    <row r="570" spans="1:11" x14ac:dyDescent="0.3">
      <c r="A570" s="2">
        <v>44172</v>
      </c>
      <c r="B570">
        <v>2020</v>
      </c>
      <c r="C570" t="s">
        <v>1152</v>
      </c>
      <c r="D570" t="s">
        <v>5</v>
      </c>
      <c r="E570" t="s">
        <v>983</v>
      </c>
      <c r="F570" t="s">
        <v>401</v>
      </c>
      <c r="G570" s="1">
        <v>1893</v>
      </c>
      <c r="H570" s="1">
        <v>839</v>
      </c>
      <c r="I570" t="s">
        <v>1122</v>
      </c>
      <c r="J570" t="s">
        <v>1141</v>
      </c>
      <c r="K570" t="s">
        <v>1144</v>
      </c>
    </row>
    <row r="571" spans="1:11" x14ac:dyDescent="0.3">
      <c r="A571" s="2">
        <v>44173</v>
      </c>
      <c r="B571">
        <v>2020</v>
      </c>
      <c r="C571" t="s">
        <v>1152</v>
      </c>
      <c r="D571" t="s">
        <v>5</v>
      </c>
      <c r="E571" t="s">
        <v>107</v>
      </c>
      <c r="F571" t="s">
        <v>20</v>
      </c>
      <c r="G571" s="1">
        <v>3039</v>
      </c>
      <c r="H571">
        <v>334</v>
      </c>
      <c r="I571" t="s">
        <v>1122</v>
      </c>
      <c r="J571" t="s">
        <v>1136</v>
      </c>
      <c r="K571" t="s">
        <v>1144</v>
      </c>
    </row>
    <row r="572" spans="1:11" x14ac:dyDescent="0.3">
      <c r="A572" s="2">
        <v>44176</v>
      </c>
      <c r="B572">
        <v>2020</v>
      </c>
      <c r="C572" t="s">
        <v>1152</v>
      </c>
      <c r="D572" t="s">
        <v>1158</v>
      </c>
      <c r="E572" t="s">
        <v>452</v>
      </c>
      <c r="F572" t="s">
        <v>407</v>
      </c>
      <c r="G572" s="1">
        <v>10415</v>
      </c>
      <c r="H572">
        <v>1104</v>
      </c>
      <c r="I572" t="s">
        <v>1122</v>
      </c>
      <c r="J572" t="s">
        <v>1135</v>
      </c>
      <c r="K572" t="s">
        <v>1145</v>
      </c>
    </row>
    <row r="573" spans="1:11" x14ac:dyDescent="0.3">
      <c r="A573" s="2">
        <v>44177</v>
      </c>
      <c r="B573">
        <v>2020</v>
      </c>
      <c r="C573" t="s">
        <v>1152</v>
      </c>
      <c r="D573" t="s">
        <v>5</v>
      </c>
      <c r="E573" t="s">
        <v>956</v>
      </c>
      <c r="F573" t="s">
        <v>407</v>
      </c>
      <c r="G573" s="1">
        <v>7037</v>
      </c>
      <c r="H573" s="1">
        <v>1506</v>
      </c>
      <c r="I573" t="s">
        <v>1122</v>
      </c>
      <c r="J573" t="s">
        <v>1140</v>
      </c>
      <c r="K573" t="s">
        <v>1144</v>
      </c>
    </row>
    <row r="574" spans="1:11" x14ac:dyDescent="0.3">
      <c r="A574" s="2">
        <v>44180</v>
      </c>
      <c r="B574">
        <v>2020</v>
      </c>
      <c r="C574" t="s">
        <v>1152</v>
      </c>
      <c r="D574" t="s">
        <v>21</v>
      </c>
      <c r="E574" t="s">
        <v>961</v>
      </c>
      <c r="F574" t="s">
        <v>409</v>
      </c>
      <c r="G574" s="1">
        <v>3334</v>
      </c>
      <c r="H574" s="1">
        <v>1207</v>
      </c>
      <c r="I574" t="s">
        <v>1122</v>
      </c>
      <c r="J574" t="s">
        <v>1140</v>
      </c>
      <c r="K574" t="s">
        <v>1145</v>
      </c>
    </row>
    <row r="575" spans="1:11" x14ac:dyDescent="0.3">
      <c r="A575" s="2">
        <v>44183</v>
      </c>
      <c r="B575">
        <v>2020</v>
      </c>
      <c r="C575" t="s">
        <v>1152</v>
      </c>
      <c r="D575" t="s">
        <v>21</v>
      </c>
      <c r="E575" t="s">
        <v>159</v>
      </c>
      <c r="F575" t="s">
        <v>7</v>
      </c>
      <c r="G575" s="1">
        <v>8477</v>
      </c>
      <c r="H575">
        <v>3764</v>
      </c>
      <c r="I575" t="s">
        <v>1122</v>
      </c>
      <c r="J575" t="s">
        <v>1140</v>
      </c>
      <c r="K575" t="s">
        <v>1145</v>
      </c>
    </row>
    <row r="576" spans="1:11" x14ac:dyDescent="0.3">
      <c r="A576" s="2">
        <v>44187</v>
      </c>
      <c r="B576">
        <v>2020</v>
      </c>
      <c r="C576" t="s">
        <v>1152</v>
      </c>
      <c r="D576" t="s">
        <v>21</v>
      </c>
      <c r="E576" t="s">
        <v>402</v>
      </c>
      <c r="F576" t="s">
        <v>401</v>
      </c>
      <c r="G576" s="1">
        <v>2196</v>
      </c>
      <c r="H576">
        <v>852</v>
      </c>
      <c r="I576" t="s">
        <v>1122</v>
      </c>
      <c r="J576" t="s">
        <v>1139</v>
      </c>
      <c r="K576" t="s">
        <v>1145</v>
      </c>
    </row>
    <row r="577" spans="1:11" x14ac:dyDescent="0.3">
      <c r="A577" s="2">
        <v>44187</v>
      </c>
      <c r="B577">
        <v>2020</v>
      </c>
      <c r="C577" t="s">
        <v>1152</v>
      </c>
      <c r="D577" t="s">
        <v>5</v>
      </c>
      <c r="E577" t="s">
        <v>605</v>
      </c>
      <c r="F577" t="s">
        <v>11</v>
      </c>
      <c r="G577" s="1">
        <v>9245</v>
      </c>
      <c r="H577" s="1">
        <v>4586</v>
      </c>
      <c r="I577" t="s">
        <v>1122</v>
      </c>
      <c r="J577" t="s">
        <v>1136</v>
      </c>
      <c r="K577" t="s">
        <v>1145</v>
      </c>
    </row>
    <row r="578" spans="1:11" x14ac:dyDescent="0.3">
      <c r="A578" s="2">
        <v>44193</v>
      </c>
      <c r="B578">
        <v>2020</v>
      </c>
      <c r="C578" t="s">
        <v>1152</v>
      </c>
      <c r="D578" t="s">
        <v>27</v>
      </c>
      <c r="E578" t="s">
        <v>906</v>
      </c>
      <c r="F578" t="s">
        <v>7</v>
      </c>
      <c r="G578" s="1">
        <v>7672</v>
      </c>
      <c r="H578" s="1">
        <v>2754</v>
      </c>
      <c r="I578" t="s">
        <v>1122</v>
      </c>
      <c r="J578" t="s">
        <v>1126</v>
      </c>
      <c r="K578" t="s">
        <v>1144</v>
      </c>
    </row>
    <row r="579" spans="1:11" x14ac:dyDescent="0.3">
      <c r="A579" s="2">
        <v>44193</v>
      </c>
      <c r="B579">
        <v>2020</v>
      </c>
      <c r="C579" t="s">
        <v>1152</v>
      </c>
      <c r="D579" t="s">
        <v>1158</v>
      </c>
      <c r="E579" t="s">
        <v>1065</v>
      </c>
      <c r="F579" t="s">
        <v>404</v>
      </c>
      <c r="G579" s="1">
        <v>11592</v>
      </c>
      <c r="H579" s="1">
        <v>5112</v>
      </c>
      <c r="I579" t="s">
        <v>1122</v>
      </c>
      <c r="J579" t="s">
        <v>1137</v>
      </c>
      <c r="K579" t="s">
        <v>1143</v>
      </c>
    </row>
    <row r="580" spans="1:11" x14ac:dyDescent="0.3">
      <c r="A580" s="2">
        <v>44199</v>
      </c>
      <c r="B580">
        <v>2021</v>
      </c>
      <c r="C580" t="s">
        <v>1149</v>
      </c>
      <c r="D580" t="s">
        <v>5</v>
      </c>
      <c r="E580" t="s">
        <v>630</v>
      </c>
      <c r="F580" t="s">
        <v>13</v>
      </c>
      <c r="G580" s="1">
        <v>12659</v>
      </c>
      <c r="H580" s="1">
        <v>4836</v>
      </c>
      <c r="I580" t="s">
        <v>1122</v>
      </c>
      <c r="J580" t="s">
        <v>1126</v>
      </c>
      <c r="K580" t="s">
        <v>1145</v>
      </c>
    </row>
    <row r="581" spans="1:11" x14ac:dyDescent="0.3">
      <c r="A581" s="2">
        <v>44200</v>
      </c>
      <c r="B581">
        <v>2021</v>
      </c>
      <c r="C581" t="s">
        <v>1149</v>
      </c>
      <c r="D581" t="s">
        <v>54</v>
      </c>
      <c r="E581" t="s">
        <v>987</v>
      </c>
      <c r="F581" t="s">
        <v>409</v>
      </c>
      <c r="G581" s="1">
        <v>833</v>
      </c>
      <c r="H581" s="1">
        <v>357</v>
      </c>
      <c r="I581" t="s">
        <v>1122</v>
      </c>
      <c r="J581" t="s">
        <v>1126</v>
      </c>
      <c r="K581" t="s">
        <v>1145</v>
      </c>
    </row>
    <row r="582" spans="1:11" x14ac:dyDescent="0.3">
      <c r="A582" s="2">
        <v>44202</v>
      </c>
      <c r="B582">
        <v>2021</v>
      </c>
      <c r="C582" t="s">
        <v>1149</v>
      </c>
      <c r="D582" t="s">
        <v>54</v>
      </c>
      <c r="E582" t="s">
        <v>1001</v>
      </c>
      <c r="F582" t="s">
        <v>404</v>
      </c>
      <c r="G582" s="1">
        <v>9286</v>
      </c>
      <c r="H582" s="1">
        <v>4643</v>
      </c>
      <c r="I582" t="s">
        <v>1122</v>
      </c>
      <c r="J582" t="s">
        <v>1126</v>
      </c>
      <c r="K582" t="s">
        <v>1146</v>
      </c>
    </row>
    <row r="583" spans="1:11" x14ac:dyDescent="0.3">
      <c r="A583" s="2">
        <v>44204</v>
      </c>
      <c r="B583">
        <v>2021</v>
      </c>
      <c r="C583" t="s">
        <v>1149</v>
      </c>
      <c r="D583" t="s">
        <v>21</v>
      </c>
      <c r="E583" t="s">
        <v>824</v>
      </c>
      <c r="F583" t="s">
        <v>11</v>
      </c>
      <c r="G583" s="1">
        <v>3051</v>
      </c>
      <c r="H583" s="1">
        <v>1010</v>
      </c>
      <c r="I583" t="s">
        <v>1122</v>
      </c>
      <c r="J583" t="s">
        <v>1135</v>
      </c>
      <c r="K583" t="s">
        <v>1143</v>
      </c>
    </row>
    <row r="584" spans="1:11" x14ac:dyDescent="0.3">
      <c r="A584" s="2">
        <v>44206</v>
      </c>
      <c r="B584">
        <v>2021</v>
      </c>
      <c r="C584" t="s">
        <v>1149</v>
      </c>
      <c r="D584" t="s">
        <v>54</v>
      </c>
      <c r="E584" t="s">
        <v>336</v>
      </c>
      <c r="F584" t="s">
        <v>13</v>
      </c>
      <c r="G584" s="1">
        <v>2959</v>
      </c>
      <c r="H584">
        <v>429</v>
      </c>
      <c r="I584" t="s">
        <v>1122</v>
      </c>
      <c r="J584" t="s">
        <v>1135</v>
      </c>
      <c r="K584" t="s">
        <v>1144</v>
      </c>
    </row>
    <row r="585" spans="1:11" x14ac:dyDescent="0.3">
      <c r="A585" s="2">
        <v>44209</v>
      </c>
      <c r="B585">
        <v>2021</v>
      </c>
      <c r="C585" t="s">
        <v>1149</v>
      </c>
      <c r="D585" t="s">
        <v>27</v>
      </c>
      <c r="E585" t="s">
        <v>1024</v>
      </c>
      <c r="F585" t="s">
        <v>404</v>
      </c>
      <c r="G585" s="1">
        <v>1660</v>
      </c>
      <c r="H585" s="1">
        <v>614</v>
      </c>
      <c r="I585" t="s">
        <v>1122</v>
      </c>
      <c r="J585" t="s">
        <v>1139</v>
      </c>
      <c r="K585" t="s">
        <v>1146</v>
      </c>
    </row>
    <row r="586" spans="1:11" x14ac:dyDescent="0.3">
      <c r="A586" s="2">
        <v>44210</v>
      </c>
      <c r="B586">
        <v>2021</v>
      </c>
      <c r="C586" t="s">
        <v>1149</v>
      </c>
      <c r="D586" t="s">
        <v>27</v>
      </c>
      <c r="E586" t="s">
        <v>1071</v>
      </c>
      <c r="F586" t="s">
        <v>404</v>
      </c>
      <c r="G586" s="1">
        <v>3012</v>
      </c>
      <c r="H586" s="1">
        <v>1045</v>
      </c>
      <c r="I586" t="s">
        <v>1167</v>
      </c>
      <c r="J586" t="s">
        <v>1134</v>
      </c>
      <c r="K586" t="s">
        <v>1144</v>
      </c>
    </row>
    <row r="587" spans="1:11" x14ac:dyDescent="0.3">
      <c r="A587" s="2">
        <v>44212</v>
      </c>
      <c r="B587">
        <v>2021</v>
      </c>
      <c r="C587" t="s">
        <v>1149</v>
      </c>
      <c r="D587" t="s">
        <v>5</v>
      </c>
      <c r="E587" t="s">
        <v>489</v>
      </c>
      <c r="F587" t="s">
        <v>404</v>
      </c>
      <c r="G587" s="1">
        <v>4686</v>
      </c>
      <c r="H587">
        <v>1664</v>
      </c>
      <c r="I587" t="s">
        <v>1122</v>
      </c>
      <c r="J587" t="s">
        <v>1140</v>
      </c>
      <c r="K587" t="s">
        <v>1144</v>
      </c>
    </row>
    <row r="588" spans="1:11" x14ac:dyDescent="0.3">
      <c r="A588" s="2">
        <v>44213</v>
      </c>
      <c r="B588">
        <v>2021</v>
      </c>
      <c r="C588" t="s">
        <v>1149</v>
      </c>
      <c r="D588" t="s">
        <v>21</v>
      </c>
      <c r="E588" t="s">
        <v>80</v>
      </c>
      <c r="F588" t="s">
        <v>20</v>
      </c>
      <c r="G588" s="1">
        <v>780</v>
      </c>
      <c r="H588">
        <v>73</v>
      </c>
      <c r="I588" t="s">
        <v>1167</v>
      </c>
      <c r="J588" t="s">
        <v>1137</v>
      </c>
      <c r="K588" t="s">
        <v>1144</v>
      </c>
    </row>
    <row r="589" spans="1:11" x14ac:dyDescent="0.3">
      <c r="A589" s="2">
        <v>44214</v>
      </c>
      <c r="B589">
        <v>2021</v>
      </c>
      <c r="C589" t="s">
        <v>1149</v>
      </c>
      <c r="D589" t="s">
        <v>21</v>
      </c>
      <c r="E589" t="s">
        <v>196</v>
      </c>
      <c r="F589" t="s">
        <v>11</v>
      </c>
      <c r="G589" s="1">
        <v>5455</v>
      </c>
      <c r="H589">
        <v>1615</v>
      </c>
      <c r="I589" t="s">
        <v>1122</v>
      </c>
      <c r="J589" t="s">
        <v>1137</v>
      </c>
      <c r="K589" t="s">
        <v>1145</v>
      </c>
    </row>
    <row r="590" spans="1:11" x14ac:dyDescent="0.3">
      <c r="A590" s="2">
        <v>44214</v>
      </c>
      <c r="B590">
        <v>2021</v>
      </c>
      <c r="C590" t="s">
        <v>1149</v>
      </c>
      <c r="D590" t="s">
        <v>54</v>
      </c>
      <c r="E590" t="s">
        <v>634</v>
      </c>
      <c r="F590" t="s">
        <v>13</v>
      </c>
      <c r="G590" s="1">
        <v>12157</v>
      </c>
      <c r="H590" s="1">
        <v>1046</v>
      </c>
      <c r="I590" t="s">
        <v>1122</v>
      </c>
      <c r="J590" t="s">
        <v>1135</v>
      </c>
      <c r="K590" t="s">
        <v>1145</v>
      </c>
    </row>
    <row r="591" spans="1:11" x14ac:dyDescent="0.3">
      <c r="A591" s="2">
        <v>44220</v>
      </c>
      <c r="B591">
        <v>2021</v>
      </c>
      <c r="C591" t="s">
        <v>1149</v>
      </c>
      <c r="D591" t="s">
        <v>5</v>
      </c>
      <c r="E591" t="s">
        <v>420</v>
      </c>
      <c r="F591" t="s">
        <v>409</v>
      </c>
      <c r="G591" s="1">
        <v>4521</v>
      </c>
      <c r="H591">
        <v>470</v>
      </c>
      <c r="I591" t="s">
        <v>1122</v>
      </c>
      <c r="J591" t="s">
        <v>1140</v>
      </c>
      <c r="K591" t="s">
        <v>1144</v>
      </c>
    </row>
    <row r="592" spans="1:11" x14ac:dyDescent="0.3">
      <c r="A592" s="2">
        <v>44224</v>
      </c>
      <c r="B592">
        <v>2021</v>
      </c>
      <c r="C592" t="s">
        <v>1149</v>
      </c>
      <c r="D592" t="s">
        <v>5</v>
      </c>
      <c r="E592" t="s">
        <v>804</v>
      </c>
      <c r="F592" t="s">
        <v>20</v>
      </c>
      <c r="G592" s="1">
        <v>1465</v>
      </c>
      <c r="H592" s="1">
        <v>514</v>
      </c>
      <c r="I592" t="s">
        <v>1122</v>
      </c>
      <c r="J592" t="s">
        <v>1133</v>
      </c>
      <c r="K592" t="s">
        <v>1145</v>
      </c>
    </row>
    <row r="593" spans="1:11" x14ac:dyDescent="0.3">
      <c r="A593" s="2">
        <v>44231</v>
      </c>
      <c r="B593">
        <v>2021</v>
      </c>
      <c r="C593" t="s">
        <v>1149</v>
      </c>
      <c r="D593" t="s">
        <v>27</v>
      </c>
      <c r="E593" t="s">
        <v>236</v>
      </c>
      <c r="F593" t="s">
        <v>13</v>
      </c>
      <c r="G593" s="1">
        <v>12102</v>
      </c>
      <c r="H593">
        <v>5385</v>
      </c>
      <c r="I593" t="s">
        <v>1167</v>
      </c>
      <c r="J593" t="s">
        <v>1139</v>
      </c>
      <c r="K593" t="s">
        <v>1144</v>
      </c>
    </row>
    <row r="594" spans="1:11" x14ac:dyDescent="0.3">
      <c r="A594" s="2">
        <v>44232</v>
      </c>
      <c r="B594">
        <v>2021</v>
      </c>
      <c r="C594" t="s">
        <v>1149</v>
      </c>
      <c r="D594" t="s">
        <v>21</v>
      </c>
      <c r="E594" t="s">
        <v>957</v>
      </c>
      <c r="F594" t="s">
        <v>407</v>
      </c>
      <c r="G594" s="1">
        <v>13272</v>
      </c>
      <c r="H594" s="1">
        <v>2747</v>
      </c>
      <c r="I594" t="s">
        <v>1167</v>
      </c>
      <c r="J594" t="s">
        <v>1134</v>
      </c>
      <c r="K594" t="s">
        <v>1143</v>
      </c>
    </row>
    <row r="595" spans="1:11" x14ac:dyDescent="0.3">
      <c r="A595" s="2">
        <v>44232</v>
      </c>
      <c r="B595">
        <v>2021</v>
      </c>
      <c r="C595" t="s">
        <v>1149</v>
      </c>
      <c r="D595" t="s">
        <v>5</v>
      </c>
      <c r="E595" t="s">
        <v>644</v>
      </c>
      <c r="F595" t="s">
        <v>13</v>
      </c>
      <c r="G595" s="1">
        <v>8210</v>
      </c>
      <c r="H595" s="1">
        <v>3169</v>
      </c>
      <c r="I595" t="s">
        <v>1167</v>
      </c>
      <c r="J595" t="s">
        <v>1141</v>
      </c>
      <c r="K595" t="s">
        <v>1144</v>
      </c>
    </row>
    <row r="596" spans="1:11" x14ac:dyDescent="0.3">
      <c r="A596" s="2">
        <v>44233</v>
      </c>
      <c r="B596">
        <v>2021</v>
      </c>
      <c r="C596" t="s">
        <v>1149</v>
      </c>
      <c r="D596" t="s">
        <v>1158</v>
      </c>
      <c r="E596" t="s">
        <v>809</v>
      </c>
      <c r="F596" t="s">
        <v>11</v>
      </c>
      <c r="G596" s="1">
        <v>575</v>
      </c>
      <c r="H596" s="1">
        <v>286</v>
      </c>
      <c r="I596" t="s">
        <v>1122</v>
      </c>
      <c r="J596" t="s">
        <v>1139</v>
      </c>
      <c r="K596" t="s">
        <v>1143</v>
      </c>
    </row>
    <row r="597" spans="1:11" x14ac:dyDescent="0.3">
      <c r="A597" s="2">
        <v>44234</v>
      </c>
      <c r="B597">
        <v>2021</v>
      </c>
      <c r="C597" t="s">
        <v>1149</v>
      </c>
      <c r="D597" t="s">
        <v>21</v>
      </c>
      <c r="E597" t="s">
        <v>1091</v>
      </c>
      <c r="F597" t="s">
        <v>409</v>
      </c>
      <c r="G597" s="1">
        <v>4700</v>
      </c>
      <c r="H597" s="1">
        <v>1048</v>
      </c>
      <c r="I597" t="s">
        <v>1122</v>
      </c>
      <c r="J597" t="s">
        <v>1135</v>
      </c>
      <c r="K597" t="s">
        <v>1143</v>
      </c>
    </row>
    <row r="598" spans="1:11" x14ac:dyDescent="0.3">
      <c r="A598" s="2">
        <v>44234</v>
      </c>
      <c r="B598">
        <v>2021</v>
      </c>
      <c r="C598" t="s">
        <v>1149</v>
      </c>
      <c r="D598" t="s">
        <v>27</v>
      </c>
      <c r="E598" t="s">
        <v>1010</v>
      </c>
      <c r="F598" t="s">
        <v>419</v>
      </c>
      <c r="G598" s="1">
        <v>5735</v>
      </c>
      <c r="H598" s="1">
        <v>1629</v>
      </c>
      <c r="I598" t="s">
        <v>1122</v>
      </c>
      <c r="J598" t="s">
        <v>1138</v>
      </c>
      <c r="K598" t="s">
        <v>1145</v>
      </c>
    </row>
    <row r="599" spans="1:11" x14ac:dyDescent="0.3">
      <c r="A599" s="2">
        <v>44235</v>
      </c>
      <c r="B599">
        <v>2021</v>
      </c>
      <c r="C599" t="s">
        <v>1149</v>
      </c>
      <c r="D599" t="s">
        <v>27</v>
      </c>
      <c r="E599" t="s">
        <v>905</v>
      </c>
      <c r="F599" t="s">
        <v>7</v>
      </c>
      <c r="G599" s="1">
        <v>708</v>
      </c>
      <c r="H599" s="1">
        <v>130</v>
      </c>
      <c r="I599" t="s">
        <v>1167</v>
      </c>
      <c r="J599" t="s">
        <v>1125</v>
      </c>
      <c r="K599" t="s">
        <v>1145</v>
      </c>
    </row>
    <row r="600" spans="1:11" x14ac:dyDescent="0.3">
      <c r="A600" s="2">
        <v>44237</v>
      </c>
      <c r="B600">
        <v>2021</v>
      </c>
      <c r="C600" t="s">
        <v>1149</v>
      </c>
      <c r="D600" t="s">
        <v>21</v>
      </c>
      <c r="E600" t="s">
        <v>1102</v>
      </c>
      <c r="F600" t="s">
        <v>13</v>
      </c>
      <c r="G600" s="1">
        <v>13026</v>
      </c>
      <c r="H600" s="1">
        <v>3009</v>
      </c>
      <c r="I600" t="s">
        <v>1122</v>
      </c>
      <c r="J600" t="s">
        <v>1137</v>
      </c>
      <c r="K600" t="s">
        <v>1145</v>
      </c>
    </row>
    <row r="601" spans="1:11" x14ac:dyDescent="0.3">
      <c r="A601" s="2">
        <v>44239</v>
      </c>
      <c r="B601">
        <v>2021</v>
      </c>
      <c r="C601" t="s">
        <v>1149</v>
      </c>
      <c r="D601" t="s">
        <v>21</v>
      </c>
      <c r="E601" t="s">
        <v>1025</v>
      </c>
      <c r="F601" t="s">
        <v>404</v>
      </c>
      <c r="G601" s="1">
        <v>8983</v>
      </c>
      <c r="H601" s="1">
        <v>3863</v>
      </c>
      <c r="I601" t="s">
        <v>1167</v>
      </c>
      <c r="J601" t="s">
        <v>1132</v>
      </c>
      <c r="K601" t="s">
        <v>1143</v>
      </c>
    </row>
    <row r="602" spans="1:11" x14ac:dyDescent="0.3">
      <c r="A602" s="2">
        <v>44240</v>
      </c>
      <c r="B602">
        <v>2021</v>
      </c>
      <c r="C602" t="s">
        <v>1149</v>
      </c>
      <c r="D602" t="s">
        <v>5</v>
      </c>
      <c r="E602" t="s">
        <v>534</v>
      </c>
      <c r="F602" t="s">
        <v>401</v>
      </c>
      <c r="G602" s="1">
        <v>9380</v>
      </c>
      <c r="H602">
        <v>825</v>
      </c>
      <c r="I602" t="s">
        <v>1122</v>
      </c>
      <c r="J602" t="s">
        <v>1139</v>
      </c>
      <c r="K602" t="s">
        <v>1146</v>
      </c>
    </row>
    <row r="603" spans="1:11" x14ac:dyDescent="0.3">
      <c r="A603" s="2">
        <v>44241</v>
      </c>
      <c r="B603">
        <v>2021</v>
      </c>
      <c r="C603" t="s">
        <v>1149</v>
      </c>
      <c r="D603" t="s">
        <v>21</v>
      </c>
      <c r="E603" t="s">
        <v>741</v>
      </c>
      <c r="F603" t="s">
        <v>11</v>
      </c>
      <c r="G603" s="1">
        <v>6586</v>
      </c>
      <c r="H603" s="1">
        <v>2378</v>
      </c>
      <c r="I603" t="s">
        <v>1122</v>
      </c>
      <c r="J603" t="s">
        <v>1140</v>
      </c>
      <c r="K603" t="s">
        <v>1144</v>
      </c>
    </row>
    <row r="604" spans="1:11" x14ac:dyDescent="0.3">
      <c r="A604" s="2">
        <v>44242</v>
      </c>
      <c r="B604">
        <v>2021</v>
      </c>
      <c r="C604" t="s">
        <v>1149</v>
      </c>
      <c r="D604" t="s">
        <v>21</v>
      </c>
      <c r="E604" t="s">
        <v>235</v>
      </c>
      <c r="F604" t="s">
        <v>20</v>
      </c>
      <c r="G604" s="1">
        <v>2418</v>
      </c>
      <c r="H604">
        <v>235</v>
      </c>
      <c r="I604" t="s">
        <v>1122</v>
      </c>
      <c r="J604" t="s">
        <v>1136</v>
      </c>
      <c r="K604" t="s">
        <v>1145</v>
      </c>
    </row>
    <row r="605" spans="1:11" x14ac:dyDescent="0.3">
      <c r="A605" s="2">
        <v>44242</v>
      </c>
      <c r="B605">
        <v>2021</v>
      </c>
      <c r="C605" t="s">
        <v>1149</v>
      </c>
      <c r="D605" t="s">
        <v>27</v>
      </c>
      <c r="E605" t="s">
        <v>374</v>
      </c>
      <c r="F605" t="s">
        <v>7</v>
      </c>
      <c r="G605" s="1">
        <v>8701</v>
      </c>
      <c r="H605">
        <v>1688</v>
      </c>
      <c r="I605" t="s">
        <v>1122</v>
      </c>
      <c r="J605" t="s">
        <v>1141</v>
      </c>
      <c r="K605" t="s">
        <v>1145</v>
      </c>
    </row>
    <row r="606" spans="1:11" x14ac:dyDescent="0.3">
      <c r="A606" s="2">
        <v>44248</v>
      </c>
      <c r="B606">
        <v>2021</v>
      </c>
      <c r="C606" t="s">
        <v>1149</v>
      </c>
      <c r="D606" t="s">
        <v>21</v>
      </c>
      <c r="E606" t="s">
        <v>101</v>
      </c>
      <c r="F606" t="s">
        <v>20</v>
      </c>
      <c r="G606" s="1">
        <v>7130</v>
      </c>
      <c r="H606">
        <v>3544</v>
      </c>
      <c r="I606" t="s">
        <v>1167</v>
      </c>
      <c r="J606" t="s">
        <v>1128</v>
      </c>
      <c r="K606" t="s">
        <v>1143</v>
      </c>
    </row>
    <row r="607" spans="1:11" x14ac:dyDescent="0.3">
      <c r="A607" s="2">
        <v>44250</v>
      </c>
      <c r="B607">
        <v>2021</v>
      </c>
      <c r="C607" t="s">
        <v>1149</v>
      </c>
      <c r="D607" t="s">
        <v>5</v>
      </c>
      <c r="E607" t="s">
        <v>566</v>
      </c>
      <c r="F607" t="s">
        <v>13</v>
      </c>
      <c r="G607" s="1">
        <v>7908</v>
      </c>
      <c r="H607" s="1">
        <v>1566</v>
      </c>
      <c r="I607" t="s">
        <v>1122</v>
      </c>
      <c r="J607" t="s">
        <v>1134</v>
      </c>
      <c r="K607" t="s">
        <v>1144</v>
      </c>
    </row>
    <row r="608" spans="1:11" x14ac:dyDescent="0.3">
      <c r="A608" s="2">
        <v>44250</v>
      </c>
      <c r="B608">
        <v>2021</v>
      </c>
      <c r="C608" t="s">
        <v>1149</v>
      </c>
      <c r="D608" t="s">
        <v>21</v>
      </c>
      <c r="E608" t="s">
        <v>446</v>
      </c>
      <c r="F608" t="s">
        <v>404</v>
      </c>
      <c r="G608" s="1">
        <v>9970</v>
      </c>
      <c r="H608">
        <v>3001</v>
      </c>
      <c r="I608" t="s">
        <v>1122</v>
      </c>
      <c r="J608" t="s">
        <v>1141</v>
      </c>
      <c r="K608" t="s">
        <v>1145</v>
      </c>
    </row>
    <row r="609" spans="1:11" x14ac:dyDescent="0.3">
      <c r="A609" s="2">
        <v>44250</v>
      </c>
      <c r="B609">
        <v>2021</v>
      </c>
      <c r="C609" t="s">
        <v>1149</v>
      </c>
      <c r="D609" t="s">
        <v>54</v>
      </c>
      <c r="E609" t="s">
        <v>67</v>
      </c>
      <c r="F609" t="s">
        <v>11</v>
      </c>
      <c r="G609" s="1">
        <v>12768</v>
      </c>
      <c r="H609">
        <v>3664</v>
      </c>
      <c r="I609" t="s">
        <v>1122</v>
      </c>
      <c r="J609" t="s">
        <v>1134</v>
      </c>
      <c r="K609" t="s">
        <v>1145</v>
      </c>
    </row>
    <row r="610" spans="1:11" x14ac:dyDescent="0.3">
      <c r="A610" s="2">
        <v>44251</v>
      </c>
      <c r="B610">
        <v>2021</v>
      </c>
      <c r="C610" t="s">
        <v>1149</v>
      </c>
      <c r="D610" t="s">
        <v>1158</v>
      </c>
      <c r="E610" t="s">
        <v>62</v>
      </c>
      <c r="F610" t="s">
        <v>13</v>
      </c>
      <c r="G610" s="1">
        <v>13951</v>
      </c>
      <c r="H610">
        <v>3571</v>
      </c>
      <c r="I610" t="s">
        <v>1122</v>
      </c>
      <c r="J610" t="s">
        <v>1141</v>
      </c>
      <c r="K610" t="s">
        <v>1146</v>
      </c>
    </row>
    <row r="611" spans="1:11" x14ac:dyDescent="0.3">
      <c r="A611" s="2">
        <v>44252</v>
      </c>
      <c r="B611">
        <v>2021</v>
      </c>
      <c r="C611" t="s">
        <v>1149</v>
      </c>
      <c r="D611" t="s">
        <v>21</v>
      </c>
      <c r="E611" t="s">
        <v>1006</v>
      </c>
      <c r="F611" t="s">
        <v>407</v>
      </c>
      <c r="G611" s="1">
        <v>10242</v>
      </c>
      <c r="H611" s="1">
        <v>4322</v>
      </c>
      <c r="I611" t="s">
        <v>1167</v>
      </c>
      <c r="J611" t="s">
        <v>1137</v>
      </c>
      <c r="K611" t="s">
        <v>1146</v>
      </c>
    </row>
    <row r="612" spans="1:11" x14ac:dyDescent="0.3">
      <c r="A612" s="2">
        <v>44253</v>
      </c>
      <c r="B612">
        <v>2021</v>
      </c>
      <c r="C612" t="s">
        <v>1149</v>
      </c>
      <c r="D612" t="s">
        <v>21</v>
      </c>
      <c r="E612" t="s">
        <v>954</v>
      </c>
      <c r="F612" t="s">
        <v>404</v>
      </c>
      <c r="G612" s="1">
        <v>10818</v>
      </c>
      <c r="H612" s="1">
        <v>5398</v>
      </c>
      <c r="I612" t="s">
        <v>1167</v>
      </c>
      <c r="J612" t="s">
        <v>1137</v>
      </c>
      <c r="K612" t="s">
        <v>1146</v>
      </c>
    </row>
    <row r="613" spans="1:11" x14ac:dyDescent="0.3">
      <c r="A613" s="2">
        <v>44257</v>
      </c>
      <c r="B613">
        <v>2021</v>
      </c>
      <c r="C613" t="s">
        <v>1149</v>
      </c>
      <c r="D613" t="s">
        <v>1158</v>
      </c>
      <c r="E613" t="s">
        <v>913</v>
      </c>
      <c r="F613" t="s">
        <v>13</v>
      </c>
      <c r="G613" s="1">
        <v>1037</v>
      </c>
      <c r="H613" s="1">
        <v>239</v>
      </c>
      <c r="I613" t="s">
        <v>1122</v>
      </c>
      <c r="J613" t="s">
        <v>1140</v>
      </c>
      <c r="K613" t="s">
        <v>1143</v>
      </c>
    </row>
    <row r="614" spans="1:11" x14ac:dyDescent="0.3">
      <c r="A614" s="2">
        <v>44259</v>
      </c>
      <c r="B614">
        <v>2021</v>
      </c>
      <c r="C614" t="s">
        <v>1149</v>
      </c>
      <c r="D614" t="s">
        <v>5</v>
      </c>
      <c r="E614" t="s">
        <v>117</v>
      </c>
      <c r="F614" t="s">
        <v>20</v>
      </c>
      <c r="G614" s="1">
        <v>10485</v>
      </c>
      <c r="H614">
        <v>4131</v>
      </c>
      <c r="I614" t="s">
        <v>1167</v>
      </c>
      <c r="J614" t="s">
        <v>1140</v>
      </c>
      <c r="K614" t="s">
        <v>1143</v>
      </c>
    </row>
    <row r="615" spans="1:11" x14ac:dyDescent="0.3">
      <c r="A615" s="2">
        <v>44259</v>
      </c>
      <c r="B615">
        <v>2021</v>
      </c>
      <c r="C615" t="s">
        <v>1149</v>
      </c>
      <c r="D615" t="s">
        <v>27</v>
      </c>
      <c r="E615" t="s">
        <v>978</v>
      </c>
      <c r="F615" t="s">
        <v>401</v>
      </c>
      <c r="G615" s="1">
        <v>8900</v>
      </c>
      <c r="H615" s="1">
        <v>4103</v>
      </c>
      <c r="I615" t="s">
        <v>1122</v>
      </c>
      <c r="J615" t="s">
        <v>1134</v>
      </c>
      <c r="K615" t="s">
        <v>1143</v>
      </c>
    </row>
    <row r="616" spans="1:11" x14ac:dyDescent="0.3">
      <c r="A616" s="2">
        <v>44262</v>
      </c>
      <c r="B616">
        <v>2021</v>
      </c>
      <c r="C616" t="s">
        <v>1149</v>
      </c>
      <c r="D616" t="s">
        <v>54</v>
      </c>
      <c r="E616" t="s">
        <v>380</v>
      </c>
      <c r="F616" t="s">
        <v>20</v>
      </c>
      <c r="G616" s="1">
        <v>8257</v>
      </c>
      <c r="H616">
        <v>1949</v>
      </c>
      <c r="I616" t="s">
        <v>1122</v>
      </c>
      <c r="J616" t="s">
        <v>1137</v>
      </c>
      <c r="K616" t="s">
        <v>1143</v>
      </c>
    </row>
    <row r="617" spans="1:11" x14ac:dyDescent="0.3">
      <c r="A617" s="2">
        <v>44264</v>
      </c>
      <c r="B617">
        <v>2021</v>
      </c>
      <c r="C617" t="s">
        <v>1149</v>
      </c>
      <c r="D617" t="s">
        <v>5</v>
      </c>
      <c r="E617" t="s">
        <v>354</v>
      </c>
      <c r="F617" t="s">
        <v>11</v>
      </c>
      <c r="G617" s="1">
        <v>10514</v>
      </c>
      <c r="H617">
        <v>3985</v>
      </c>
      <c r="I617" t="s">
        <v>1122</v>
      </c>
      <c r="J617" t="s">
        <v>1135</v>
      </c>
      <c r="K617" t="s">
        <v>1146</v>
      </c>
    </row>
    <row r="618" spans="1:11" x14ac:dyDescent="0.3">
      <c r="A618" s="2">
        <v>44264</v>
      </c>
      <c r="B618">
        <v>2021</v>
      </c>
      <c r="C618" t="s">
        <v>1149</v>
      </c>
      <c r="D618" t="s">
        <v>27</v>
      </c>
      <c r="E618" t="s">
        <v>123</v>
      </c>
      <c r="F618" t="s">
        <v>20</v>
      </c>
      <c r="G618" s="1">
        <v>14490</v>
      </c>
      <c r="H618">
        <v>4927</v>
      </c>
      <c r="I618" t="s">
        <v>1122</v>
      </c>
      <c r="J618" t="s">
        <v>1137</v>
      </c>
      <c r="K618" t="s">
        <v>1143</v>
      </c>
    </row>
    <row r="619" spans="1:11" x14ac:dyDescent="0.3">
      <c r="A619" s="2">
        <v>44264</v>
      </c>
      <c r="B619">
        <v>2021</v>
      </c>
      <c r="C619" t="s">
        <v>1149</v>
      </c>
      <c r="D619" t="s">
        <v>21</v>
      </c>
      <c r="E619" t="s">
        <v>166</v>
      </c>
      <c r="F619" t="s">
        <v>7</v>
      </c>
      <c r="G619" s="1">
        <v>1462</v>
      </c>
      <c r="H619">
        <v>213</v>
      </c>
      <c r="I619" t="s">
        <v>1122</v>
      </c>
      <c r="J619" t="s">
        <v>1137</v>
      </c>
      <c r="K619" t="s">
        <v>1143</v>
      </c>
    </row>
    <row r="620" spans="1:11" x14ac:dyDescent="0.3">
      <c r="A620" s="2">
        <v>44265</v>
      </c>
      <c r="B620">
        <v>2021</v>
      </c>
      <c r="C620" t="s">
        <v>1149</v>
      </c>
      <c r="D620" t="s">
        <v>27</v>
      </c>
      <c r="E620" t="s">
        <v>416</v>
      </c>
      <c r="F620" t="s">
        <v>407</v>
      </c>
      <c r="G620" s="1">
        <v>1949</v>
      </c>
      <c r="H620">
        <v>429</v>
      </c>
      <c r="I620" t="s">
        <v>1122</v>
      </c>
      <c r="J620" t="s">
        <v>1140</v>
      </c>
      <c r="K620" t="s">
        <v>1143</v>
      </c>
    </row>
    <row r="621" spans="1:11" x14ac:dyDescent="0.3">
      <c r="A621" s="2">
        <v>44267</v>
      </c>
      <c r="B621">
        <v>2021</v>
      </c>
      <c r="C621" t="s">
        <v>1149</v>
      </c>
      <c r="D621" t="s">
        <v>5</v>
      </c>
      <c r="E621" t="s">
        <v>926</v>
      </c>
      <c r="F621" t="s">
        <v>20</v>
      </c>
      <c r="G621" s="1">
        <v>2924</v>
      </c>
      <c r="H621" s="1">
        <v>1208</v>
      </c>
      <c r="I621" t="s">
        <v>1122</v>
      </c>
      <c r="J621" t="s">
        <v>1136</v>
      </c>
      <c r="K621" t="s">
        <v>1143</v>
      </c>
    </row>
    <row r="622" spans="1:11" x14ac:dyDescent="0.3">
      <c r="A622" s="2">
        <v>44270</v>
      </c>
      <c r="B622">
        <v>2021</v>
      </c>
      <c r="C622" t="s">
        <v>1149</v>
      </c>
      <c r="D622" t="s">
        <v>54</v>
      </c>
      <c r="E622" t="s">
        <v>771</v>
      </c>
      <c r="F622" t="s">
        <v>20</v>
      </c>
      <c r="G622" s="1">
        <v>12176</v>
      </c>
      <c r="H622" s="1">
        <v>3848</v>
      </c>
      <c r="I622" t="s">
        <v>1122</v>
      </c>
      <c r="J622" t="s">
        <v>1136</v>
      </c>
      <c r="K622" t="s">
        <v>1143</v>
      </c>
    </row>
    <row r="623" spans="1:11" x14ac:dyDescent="0.3">
      <c r="A623" s="2">
        <v>44276</v>
      </c>
      <c r="B623">
        <v>2021</v>
      </c>
      <c r="C623" t="s">
        <v>1149</v>
      </c>
      <c r="D623" t="s">
        <v>5</v>
      </c>
      <c r="E623" t="s">
        <v>184</v>
      </c>
      <c r="F623" t="s">
        <v>13</v>
      </c>
      <c r="G623" s="1">
        <v>14830</v>
      </c>
      <c r="H623">
        <v>3292</v>
      </c>
      <c r="I623" t="s">
        <v>1167</v>
      </c>
      <c r="J623" t="s">
        <v>1136</v>
      </c>
      <c r="K623" t="s">
        <v>1143</v>
      </c>
    </row>
    <row r="624" spans="1:11" x14ac:dyDescent="0.3">
      <c r="A624" s="2">
        <v>44280</v>
      </c>
      <c r="B624">
        <v>2021</v>
      </c>
      <c r="C624" t="s">
        <v>1149</v>
      </c>
      <c r="D624" t="s">
        <v>1158</v>
      </c>
      <c r="E624" t="s">
        <v>880</v>
      </c>
      <c r="F624" t="s">
        <v>11</v>
      </c>
      <c r="G624" s="1">
        <v>7755</v>
      </c>
      <c r="H624" s="1">
        <v>3327</v>
      </c>
      <c r="I624" t="s">
        <v>1167</v>
      </c>
      <c r="J624" t="s">
        <v>1133</v>
      </c>
      <c r="K624" t="s">
        <v>1143</v>
      </c>
    </row>
    <row r="625" spans="1:11" x14ac:dyDescent="0.3">
      <c r="A625" s="2">
        <v>44282</v>
      </c>
      <c r="B625">
        <v>2021</v>
      </c>
      <c r="C625" t="s">
        <v>1149</v>
      </c>
      <c r="D625" t="s">
        <v>5</v>
      </c>
      <c r="E625" t="s">
        <v>645</v>
      </c>
      <c r="F625" t="s">
        <v>11</v>
      </c>
      <c r="G625" s="1">
        <v>3633</v>
      </c>
      <c r="H625" s="1">
        <v>1188</v>
      </c>
      <c r="I625" t="s">
        <v>1122</v>
      </c>
      <c r="J625" t="s">
        <v>1139</v>
      </c>
      <c r="K625" t="s">
        <v>1144</v>
      </c>
    </row>
    <row r="626" spans="1:11" x14ac:dyDescent="0.3">
      <c r="A626" s="2">
        <v>44288</v>
      </c>
      <c r="B626">
        <v>2021</v>
      </c>
      <c r="C626" t="s">
        <v>1150</v>
      </c>
      <c r="D626" t="s">
        <v>5</v>
      </c>
      <c r="E626" t="s">
        <v>962</v>
      </c>
      <c r="F626" t="s">
        <v>401</v>
      </c>
      <c r="G626" s="1">
        <v>2799</v>
      </c>
      <c r="H626" s="1">
        <v>1296</v>
      </c>
      <c r="I626" t="s">
        <v>1167</v>
      </c>
      <c r="J626" t="s">
        <v>1140</v>
      </c>
      <c r="K626" t="s">
        <v>1145</v>
      </c>
    </row>
    <row r="627" spans="1:11" x14ac:dyDescent="0.3">
      <c r="A627" s="2">
        <v>44291</v>
      </c>
      <c r="B627">
        <v>2021</v>
      </c>
      <c r="C627" t="s">
        <v>1150</v>
      </c>
      <c r="D627" t="s">
        <v>27</v>
      </c>
      <c r="E627" t="s">
        <v>925</v>
      </c>
      <c r="F627" t="s">
        <v>20</v>
      </c>
      <c r="G627" s="1">
        <v>12603</v>
      </c>
      <c r="H627" s="1">
        <v>4235</v>
      </c>
      <c r="I627" t="s">
        <v>1122</v>
      </c>
      <c r="J627" t="s">
        <v>1137</v>
      </c>
      <c r="K627" t="s">
        <v>1145</v>
      </c>
    </row>
    <row r="628" spans="1:11" x14ac:dyDescent="0.3">
      <c r="A628" s="2">
        <v>44292</v>
      </c>
      <c r="B628">
        <v>2021</v>
      </c>
      <c r="C628" t="s">
        <v>1150</v>
      </c>
      <c r="D628" t="s">
        <v>1158</v>
      </c>
      <c r="E628" t="s">
        <v>40</v>
      </c>
      <c r="F628" t="s">
        <v>11</v>
      </c>
      <c r="G628" s="1">
        <v>2613</v>
      </c>
      <c r="H628">
        <v>1202</v>
      </c>
      <c r="I628" t="s">
        <v>1122</v>
      </c>
      <c r="J628" t="s">
        <v>1141</v>
      </c>
      <c r="K628" t="s">
        <v>1143</v>
      </c>
    </row>
    <row r="629" spans="1:11" x14ac:dyDescent="0.3">
      <c r="A629" s="2">
        <v>44292</v>
      </c>
      <c r="B629">
        <v>2021</v>
      </c>
      <c r="C629" t="s">
        <v>1150</v>
      </c>
      <c r="D629" t="s">
        <v>27</v>
      </c>
      <c r="E629" t="s">
        <v>178</v>
      </c>
      <c r="F629" t="s">
        <v>13</v>
      </c>
      <c r="G629" s="1">
        <v>3581</v>
      </c>
      <c r="H629">
        <v>512</v>
      </c>
      <c r="I629" t="s">
        <v>1167</v>
      </c>
      <c r="J629" t="s">
        <v>1140</v>
      </c>
      <c r="K629" t="s">
        <v>1145</v>
      </c>
    </row>
    <row r="630" spans="1:11" x14ac:dyDescent="0.3">
      <c r="A630" s="2">
        <v>44294</v>
      </c>
      <c r="B630">
        <v>2021</v>
      </c>
      <c r="C630" t="s">
        <v>1150</v>
      </c>
      <c r="D630" t="s">
        <v>54</v>
      </c>
      <c r="E630" t="s">
        <v>767</v>
      </c>
      <c r="F630" t="s">
        <v>13</v>
      </c>
      <c r="G630" s="1">
        <v>10623</v>
      </c>
      <c r="H630" s="1">
        <v>4132</v>
      </c>
      <c r="I630" t="s">
        <v>1167</v>
      </c>
      <c r="J630" t="s">
        <v>1136</v>
      </c>
      <c r="K630" t="s">
        <v>1145</v>
      </c>
    </row>
    <row r="631" spans="1:11" x14ac:dyDescent="0.3">
      <c r="A631" s="2">
        <v>44300</v>
      </c>
      <c r="B631">
        <v>2021</v>
      </c>
      <c r="C631" t="s">
        <v>1150</v>
      </c>
      <c r="D631" t="s">
        <v>1158</v>
      </c>
      <c r="E631" t="s">
        <v>985</v>
      </c>
      <c r="F631" t="s">
        <v>401</v>
      </c>
      <c r="G631" s="1">
        <v>6966</v>
      </c>
      <c r="H631" s="1">
        <v>1142</v>
      </c>
      <c r="I631" t="s">
        <v>1122</v>
      </c>
      <c r="J631" t="s">
        <v>1137</v>
      </c>
      <c r="K631" t="s">
        <v>1145</v>
      </c>
    </row>
    <row r="632" spans="1:11" x14ac:dyDescent="0.3">
      <c r="A632" s="2">
        <v>44301</v>
      </c>
      <c r="B632">
        <v>2021</v>
      </c>
      <c r="C632" t="s">
        <v>1150</v>
      </c>
      <c r="D632" t="s">
        <v>54</v>
      </c>
      <c r="E632" t="s">
        <v>456</v>
      </c>
      <c r="F632" t="s">
        <v>409</v>
      </c>
      <c r="G632" s="1">
        <v>6170</v>
      </c>
      <c r="H632">
        <v>2394</v>
      </c>
      <c r="I632" t="s">
        <v>1122</v>
      </c>
      <c r="J632" t="s">
        <v>1137</v>
      </c>
      <c r="K632" t="s">
        <v>1146</v>
      </c>
    </row>
    <row r="633" spans="1:11" x14ac:dyDescent="0.3">
      <c r="A633" s="2">
        <v>44302</v>
      </c>
      <c r="B633">
        <v>2021</v>
      </c>
      <c r="C633" t="s">
        <v>1150</v>
      </c>
      <c r="D633" t="s">
        <v>1158</v>
      </c>
      <c r="E633" t="s">
        <v>133</v>
      </c>
      <c r="F633" t="s">
        <v>20</v>
      </c>
      <c r="G633" s="1">
        <v>7444</v>
      </c>
      <c r="H633">
        <v>1973</v>
      </c>
      <c r="I633" t="s">
        <v>1122</v>
      </c>
      <c r="J633" t="s">
        <v>1132</v>
      </c>
      <c r="K633" t="s">
        <v>1144</v>
      </c>
    </row>
    <row r="634" spans="1:11" x14ac:dyDescent="0.3">
      <c r="A634" s="2">
        <v>44307</v>
      </c>
      <c r="B634">
        <v>2021</v>
      </c>
      <c r="C634" t="s">
        <v>1150</v>
      </c>
      <c r="D634" t="s">
        <v>54</v>
      </c>
      <c r="E634" t="s">
        <v>204</v>
      </c>
      <c r="F634" t="s">
        <v>13</v>
      </c>
      <c r="G634" s="1">
        <v>13751</v>
      </c>
      <c r="H634">
        <v>5995</v>
      </c>
      <c r="I634" t="s">
        <v>1122</v>
      </c>
      <c r="J634" t="s">
        <v>1137</v>
      </c>
      <c r="K634" t="s">
        <v>1143</v>
      </c>
    </row>
    <row r="635" spans="1:11" x14ac:dyDescent="0.3">
      <c r="A635" s="2">
        <v>44309</v>
      </c>
      <c r="B635">
        <v>2021</v>
      </c>
      <c r="C635" t="s">
        <v>1150</v>
      </c>
      <c r="D635" t="s">
        <v>54</v>
      </c>
      <c r="E635" t="s">
        <v>968</v>
      </c>
      <c r="F635" t="s">
        <v>409</v>
      </c>
      <c r="G635" s="1">
        <v>13812</v>
      </c>
      <c r="H635" s="1">
        <v>4240</v>
      </c>
      <c r="I635" t="s">
        <v>1122</v>
      </c>
      <c r="J635" t="s">
        <v>1138</v>
      </c>
      <c r="K635" t="s">
        <v>1145</v>
      </c>
    </row>
    <row r="636" spans="1:11" x14ac:dyDescent="0.3">
      <c r="A636" s="2">
        <v>44311</v>
      </c>
      <c r="B636">
        <v>2021</v>
      </c>
      <c r="C636" t="s">
        <v>1150</v>
      </c>
      <c r="D636" t="s">
        <v>54</v>
      </c>
      <c r="E636" t="s">
        <v>163</v>
      </c>
      <c r="F636" t="s">
        <v>11</v>
      </c>
      <c r="G636" s="1">
        <v>10199</v>
      </c>
      <c r="H636">
        <v>796</v>
      </c>
      <c r="I636" t="s">
        <v>1167</v>
      </c>
      <c r="J636" t="s">
        <v>1133</v>
      </c>
      <c r="K636" t="s">
        <v>1146</v>
      </c>
    </row>
    <row r="637" spans="1:11" x14ac:dyDescent="0.3">
      <c r="A637" s="2">
        <v>44314</v>
      </c>
      <c r="B637">
        <v>2021</v>
      </c>
      <c r="C637" t="s">
        <v>1150</v>
      </c>
      <c r="D637" t="s">
        <v>27</v>
      </c>
      <c r="E637" t="s">
        <v>121</v>
      </c>
      <c r="F637" t="s">
        <v>13</v>
      </c>
      <c r="G637" s="1">
        <v>1739</v>
      </c>
      <c r="H637">
        <v>737</v>
      </c>
      <c r="I637" t="s">
        <v>1122</v>
      </c>
      <c r="J637" t="s">
        <v>1137</v>
      </c>
      <c r="K637" t="s">
        <v>1144</v>
      </c>
    </row>
    <row r="638" spans="1:11" x14ac:dyDescent="0.3">
      <c r="A638" s="2">
        <v>44314</v>
      </c>
      <c r="B638">
        <v>2021</v>
      </c>
      <c r="C638" t="s">
        <v>1150</v>
      </c>
      <c r="D638" t="s">
        <v>21</v>
      </c>
      <c r="E638" t="s">
        <v>1030</v>
      </c>
      <c r="F638" t="s">
        <v>404</v>
      </c>
      <c r="G638" s="1">
        <v>3627</v>
      </c>
      <c r="H638" s="1">
        <v>290</v>
      </c>
      <c r="I638" t="s">
        <v>1167</v>
      </c>
      <c r="J638" t="s">
        <v>1130</v>
      </c>
      <c r="K638" t="s">
        <v>1144</v>
      </c>
    </row>
    <row r="639" spans="1:11" x14ac:dyDescent="0.3">
      <c r="A639" s="2">
        <v>44317</v>
      </c>
      <c r="B639">
        <v>2021</v>
      </c>
      <c r="C639" t="s">
        <v>1150</v>
      </c>
      <c r="D639" t="s">
        <v>27</v>
      </c>
      <c r="E639" t="s">
        <v>779</v>
      </c>
      <c r="F639" t="s">
        <v>11</v>
      </c>
      <c r="G639" s="1">
        <v>11719</v>
      </c>
      <c r="H639" s="1">
        <v>2344</v>
      </c>
      <c r="I639" t="s">
        <v>1122</v>
      </c>
      <c r="J639" t="s">
        <v>1135</v>
      </c>
      <c r="K639" t="s">
        <v>1145</v>
      </c>
    </row>
    <row r="640" spans="1:11" x14ac:dyDescent="0.3">
      <c r="A640" s="2">
        <v>44317</v>
      </c>
      <c r="B640">
        <v>2021</v>
      </c>
      <c r="C640" t="s">
        <v>1150</v>
      </c>
      <c r="D640" t="s">
        <v>27</v>
      </c>
      <c r="E640" t="s">
        <v>139</v>
      </c>
      <c r="F640" t="s">
        <v>20</v>
      </c>
      <c r="G640" s="1">
        <v>2457</v>
      </c>
      <c r="H640">
        <v>700</v>
      </c>
      <c r="I640" t="s">
        <v>1122</v>
      </c>
      <c r="J640" t="s">
        <v>1136</v>
      </c>
      <c r="K640" t="s">
        <v>1146</v>
      </c>
    </row>
    <row r="641" spans="1:11" x14ac:dyDescent="0.3">
      <c r="A641" s="2">
        <v>44320</v>
      </c>
      <c r="B641">
        <v>2021</v>
      </c>
      <c r="C641" t="s">
        <v>1150</v>
      </c>
      <c r="D641" t="s">
        <v>21</v>
      </c>
      <c r="E641" t="s">
        <v>990</v>
      </c>
      <c r="F641" t="s">
        <v>409</v>
      </c>
      <c r="G641" s="1">
        <v>9014</v>
      </c>
      <c r="H641" s="1">
        <v>4318</v>
      </c>
      <c r="I641" t="s">
        <v>1122</v>
      </c>
      <c r="J641" t="s">
        <v>1133</v>
      </c>
      <c r="K641" t="s">
        <v>1143</v>
      </c>
    </row>
    <row r="642" spans="1:11" x14ac:dyDescent="0.3">
      <c r="A642" s="2">
        <v>44320</v>
      </c>
      <c r="B642">
        <v>2021</v>
      </c>
      <c r="C642" t="s">
        <v>1150</v>
      </c>
      <c r="D642" t="s">
        <v>21</v>
      </c>
      <c r="E642" t="s">
        <v>847</v>
      </c>
      <c r="F642" t="s">
        <v>13</v>
      </c>
      <c r="G642" s="1">
        <v>11853</v>
      </c>
      <c r="H642" s="1">
        <v>3343</v>
      </c>
      <c r="I642" t="s">
        <v>1122</v>
      </c>
      <c r="J642" t="s">
        <v>1134</v>
      </c>
      <c r="K642" t="s">
        <v>1144</v>
      </c>
    </row>
    <row r="643" spans="1:11" x14ac:dyDescent="0.3">
      <c r="A643" s="2">
        <v>44321</v>
      </c>
      <c r="B643">
        <v>2021</v>
      </c>
      <c r="C643" t="s">
        <v>1150</v>
      </c>
      <c r="D643" t="s">
        <v>27</v>
      </c>
      <c r="E643" t="s">
        <v>794</v>
      </c>
      <c r="F643" t="s">
        <v>11</v>
      </c>
      <c r="G643" s="1">
        <v>10273</v>
      </c>
      <c r="H643" s="1">
        <v>2332</v>
      </c>
      <c r="I643" t="s">
        <v>1122</v>
      </c>
      <c r="J643" t="s">
        <v>1133</v>
      </c>
      <c r="K643" t="s">
        <v>1145</v>
      </c>
    </row>
    <row r="644" spans="1:11" x14ac:dyDescent="0.3">
      <c r="A644" s="2">
        <v>44322</v>
      </c>
      <c r="B644">
        <v>2021</v>
      </c>
      <c r="C644" t="s">
        <v>1150</v>
      </c>
      <c r="D644" t="s">
        <v>1158</v>
      </c>
      <c r="E644" t="s">
        <v>860</v>
      </c>
      <c r="F644" t="s">
        <v>7</v>
      </c>
      <c r="G644" s="1">
        <v>7742</v>
      </c>
      <c r="H644" s="1">
        <v>2671</v>
      </c>
      <c r="I644" t="s">
        <v>1122</v>
      </c>
      <c r="J644" t="s">
        <v>1139</v>
      </c>
      <c r="K644" t="s">
        <v>1144</v>
      </c>
    </row>
    <row r="645" spans="1:11" x14ac:dyDescent="0.3">
      <c r="A645" s="2">
        <v>44324</v>
      </c>
      <c r="B645">
        <v>2021</v>
      </c>
      <c r="C645" t="s">
        <v>1150</v>
      </c>
      <c r="D645" t="s">
        <v>5</v>
      </c>
      <c r="E645" t="s">
        <v>493</v>
      </c>
      <c r="F645" t="s">
        <v>409</v>
      </c>
      <c r="G645" s="1">
        <v>7121</v>
      </c>
      <c r="H645">
        <v>3411</v>
      </c>
      <c r="I645" t="s">
        <v>1122</v>
      </c>
      <c r="J645" t="s">
        <v>1134</v>
      </c>
      <c r="K645" t="s">
        <v>1145</v>
      </c>
    </row>
    <row r="646" spans="1:11" x14ac:dyDescent="0.3">
      <c r="A646" s="2">
        <v>44328</v>
      </c>
      <c r="B646">
        <v>2021</v>
      </c>
      <c r="C646" t="s">
        <v>1150</v>
      </c>
      <c r="D646" t="s">
        <v>1158</v>
      </c>
      <c r="E646" t="s">
        <v>727</v>
      </c>
      <c r="F646" t="s">
        <v>11</v>
      </c>
      <c r="G646" s="1">
        <v>6133</v>
      </c>
      <c r="H646" s="1">
        <v>1858</v>
      </c>
      <c r="I646" t="s">
        <v>1167</v>
      </c>
      <c r="J646" t="s">
        <v>1138</v>
      </c>
      <c r="K646" t="s">
        <v>1146</v>
      </c>
    </row>
    <row r="647" spans="1:11" x14ac:dyDescent="0.3">
      <c r="A647" s="2">
        <v>44328</v>
      </c>
      <c r="B647">
        <v>2021</v>
      </c>
      <c r="C647" t="s">
        <v>1150</v>
      </c>
      <c r="D647" t="s">
        <v>1158</v>
      </c>
      <c r="E647" t="s">
        <v>263</v>
      </c>
      <c r="F647" t="s">
        <v>20</v>
      </c>
      <c r="G647" s="1">
        <v>10061</v>
      </c>
      <c r="H647">
        <v>1720</v>
      </c>
      <c r="I647" t="s">
        <v>1122</v>
      </c>
      <c r="J647" t="s">
        <v>1134</v>
      </c>
      <c r="K647" t="s">
        <v>1143</v>
      </c>
    </row>
    <row r="648" spans="1:11" x14ac:dyDescent="0.3">
      <c r="A648" s="2">
        <v>44330</v>
      </c>
      <c r="B648">
        <v>2021</v>
      </c>
      <c r="C648" t="s">
        <v>1150</v>
      </c>
      <c r="D648" t="s">
        <v>54</v>
      </c>
      <c r="E648" t="s">
        <v>868</v>
      </c>
      <c r="F648" t="s">
        <v>7</v>
      </c>
      <c r="G648" s="1">
        <v>8230</v>
      </c>
      <c r="H648" s="1">
        <v>625</v>
      </c>
      <c r="I648" t="s">
        <v>1167</v>
      </c>
      <c r="J648" t="s">
        <v>1138</v>
      </c>
      <c r="K648" t="s">
        <v>1145</v>
      </c>
    </row>
    <row r="649" spans="1:11" x14ac:dyDescent="0.3">
      <c r="A649" s="2">
        <v>44331</v>
      </c>
      <c r="B649">
        <v>2021</v>
      </c>
      <c r="C649" t="s">
        <v>1150</v>
      </c>
      <c r="D649" t="s">
        <v>5</v>
      </c>
      <c r="E649" t="s">
        <v>225</v>
      </c>
      <c r="F649" t="s">
        <v>11</v>
      </c>
      <c r="G649" s="1">
        <v>8774</v>
      </c>
      <c r="H649">
        <v>1790</v>
      </c>
      <c r="I649" t="s">
        <v>1122</v>
      </c>
      <c r="J649" t="s">
        <v>1134</v>
      </c>
      <c r="K649" t="s">
        <v>1145</v>
      </c>
    </row>
    <row r="650" spans="1:11" x14ac:dyDescent="0.3">
      <c r="A650" s="2">
        <v>44331</v>
      </c>
      <c r="B650">
        <v>2021</v>
      </c>
      <c r="C650" t="s">
        <v>1150</v>
      </c>
      <c r="D650" t="s">
        <v>5</v>
      </c>
      <c r="E650" t="s">
        <v>681</v>
      </c>
      <c r="F650" t="s">
        <v>11</v>
      </c>
      <c r="G650" s="1">
        <v>7978</v>
      </c>
      <c r="H650" s="1">
        <v>3399</v>
      </c>
      <c r="I650" t="s">
        <v>1122</v>
      </c>
      <c r="J650" t="s">
        <v>1136</v>
      </c>
      <c r="K650" t="s">
        <v>1146</v>
      </c>
    </row>
    <row r="651" spans="1:11" x14ac:dyDescent="0.3">
      <c r="A651" s="2">
        <v>44332</v>
      </c>
      <c r="B651">
        <v>2021</v>
      </c>
      <c r="C651" t="s">
        <v>1150</v>
      </c>
      <c r="D651" t="s">
        <v>27</v>
      </c>
      <c r="E651" t="s">
        <v>571</v>
      </c>
      <c r="F651" t="s">
        <v>13</v>
      </c>
      <c r="G651" s="1">
        <v>8628</v>
      </c>
      <c r="H651" s="1">
        <v>3201</v>
      </c>
      <c r="I651" t="s">
        <v>1122</v>
      </c>
      <c r="J651" t="s">
        <v>1133</v>
      </c>
      <c r="K651" t="s">
        <v>1144</v>
      </c>
    </row>
    <row r="652" spans="1:11" x14ac:dyDescent="0.3">
      <c r="A652" s="2">
        <v>44335</v>
      </c>
      <c r="B652">
        <v>2021</v>
      </c>
      <c r="C652" t="s">
        <v>1150</v>
      </c>
      <c r="D652" t="s">
        <v>27</v>
      </c>
      <c r="E652" t="s">
        <v>25</v>
      </c>
      <c r="F652" t="s">
        <v>13</v>
      </c>
      <c r="G652" s="1">
        <v>14931</v>
      </c>
      <c r="H652">
        <v>2986</v>
      </c>
      <c r="I652" t="s">
        <v>1122</v>
      </c>
      <c r="J652" t="s">
        <v>1136</v>
      </c>
      <c r="K652" t="s">
        <v>1145</v>
      </c>
    </row>
    <row r="653" spans="1:11" x14ac:dyDescent="0.3">
      <c r="A653" s="2">
        <v>44336</v>
      </c>
      <c r="B653">
        <v>2021</v>
      </c>
      <c r="C653" t="s">
        <v>1150</v>
      </c>
      <c r="D653" t="s">
        <v>54</v>
      </c>
      <c r="E653" t="s">
        <v>72</v>
      </c>
      <c r="F653" t="s">
        <v>20</v>
      </c>
      <c r="G653" s="1">
        <v>14382</v>
      </c>
      <c r="H653">
        <v>5221</v>
      </c>
      <c r="I653" t="s">
        <v>1122</v>
      </c>
      <c r="J653" t="s">
        <v>1130</v>
      </c>
      <c r="K653" t="s">
        <v>1145</v>
      </c>
    </row>
    <row r="654" spans="1:11" x14ac:dyDescent="0.3">
      <c r="A654" s="2">
        <v>44336</v>
      </c>
      <c r="B654">
        <v>2021</v>
      </c>
      <c r="C654" t="s">
        <v>1150</v>
      </c>
      <c r="D654" t="s">
        <v>1158</v>
      </c>
      <c r="E654" t="s">
        <v>99</v>
      </c>
      <c r="F654" t="s">
        <v>13</v>
      </c>
      <c r="G654" s="1">
        <v>7995</v>
      </c>
      <c r="H654">
        <v>1543</v>
      </c>
      <c r="I654" t="s">
        <v>1122</v>
      </c>
      <c r="J654" t="s">
        <v>1137</v>
      </c>
      <c r="K654" t="s">
        <v>1145</v>
      </c>
    </row>
    <row r="655" spans="1:11" x14ac:dyDescent="0.3">
      <c r="A655" s="2">
        <v>44339</v>
      </c>
      <c r="B655">
        <v>2021</v>
      </c>
      <c r="C655" t="s">
        <v>1150</v>
      </c>
      <c r="D655" t="s">
        <v>5</v>
      </c>
      <c r="E655" t="s">
        <v>881</v>
      </c>
      <c r="F655" t="s">
        <v>13</v>
      </c>
      <c r="G655" s="1">
        <v>913</v>
      </c>
      <c r="H655" s="1">
        <v>367</v>
      </c>
      <c r="I655" t="s">
        <v>1167</v>
      </c>
      <c r="J655" t="s">
        <v>1140</v>
      </c>
      <c r="K655" t="s">
        <v>1146</v>
      </c>
    </row>
    <row r="656" spans="1:11" x14ac:dyDescent="0.3">
      <c r="A656" s="2">
        <v>44339</v>
      </c>
      <c r="B656">
        <v>2021</v>
      </c>
      <c r="C656" t="s">
        <v>1150</v>
      </c>
      <c r="D656" t="s">
        <v>5</v>
      </c>
      <c r="E656" t="s">
        <v>109</v>
      </c>
      <c r="F656" t="s">
        <v>20</v>
      </c>
      <c r="G656" s="1">
        <v>4458</v>
      </c>
      <c r="H656">
        <v>1115</v>
      </c>
      <c r="I656" t="s">
        <v>1167</v>
      </c>
      <c r="J656" t="s">
        <v>1137</v>
      </c>
      <c r="K656" t="s">
        <v>1145</v>
      </c>
    </row>
    <row r="657" spans="1:11" x14ac:dyDescent="0.3">
      <c r="A657" s="2">
        <v>44348</v>
      </c>
      <c r="B657">
        <v>2021</v>
      </c>
      <c r="C657" t="s">
        <v>1150</v>
      </c>
      <c r="D657" t="s">
        <v>54</v>
      </c>
      <c r="E657" t="s">
        <v>185</v>
      </c>
      <c r="F657" t="s">
        <v>11</v>
      </c>
      <c r="G657" s="1">
        <v>6193</v>
      </c>
      <c r="H657">
        <v>2892</v>
      </c>
      <c r="I657" t="s">
        <v>1122</v>
      </c>
      <c r="J657" t="s">
        <v>1136</v>
      </c>
      <c r="K657" t="s">
        <v>1143</v>
      </c>
    </row>
    <row r="658" spans="1:11" x14ac:dyDescent="0.3">
      <c r="A658" s="2">
        <v>44348</v>
      </c>
      <c r="B658">
        <v>2021</v>
      </c>
      <c r="C658" t="s">
        <v>1150</v>
      </c>
      <c r="D658" t="s">
        <v>5</v>
      </c>
      <c r="E658" t="s">
        <v>875</v>
      </c>
      <c r="F658" t="s">
        <v>11</v>
      </c>
      <c r="G658" s="1">
        <v>10245</v>
      </c>
      <c r="H658" s="1">
        <v>4600</v>
      </c>
      <c r="I658" t="s">
        <v>1122</v>
      </c>
      <c r="J658" t="s">
        <v>1137</v>
      </c>
      <c r="K658" t="s">
        <v>1143</v>
      </c>
    </row>
    <row r="659" spans="1:11" x14ac:dyDescent="0.3">
      <c r="A659" s="2">
        <v>44349</v>
      </c>
      <c r="B659">
        <v>2021</v>
      </c>
      <c r="C659" t="s">
        <v>1150</v>
      </c>
      <c r="D659" t="s">
        <v>1158</v>
      </c>
      <c r="E659" t="s">
        <v>1037</v>
      </c>
      <c r="F659" t="s">
        <v>404</v>
      </c>
      <c r="G659" s="1">
        <v>3076</v>
      </c>
      <c r="H659" s="1">
        <v>950</v>
      </c>
      <c r="I659" t="s">
        <v>1167</v>
      </c>
      <c r="J659" t="s">
        <v>1140</v>
      </c>
      <c r="K659" t="s">
        <v>1144</v>
      </c>
    </row>
    <row r="660" spans="1:11" x14ac:dyDescent="0.3">
      <c r="A660" s="2">
        <v>44350</v>
      </c>
      <c r="B660">
        <v>2021</v>
      </c>
      <c r="C660" t="s">
        <v>1150</v>
      </c>
      <c r="D660" t="s">
        <v>54</v>
      </c>
      <c r="E660" t="s">
        <v>245</v>
      </c>
      <c r="F660" t="s">
        <v>20</v>
      </c>
      <c r="G660" s="1">
        <v>9739</v>
      </c>
      <c r="H660">
        <v>2396</v>
      </c>
      <c r="I660" t="s">
        <v>1167</v>
      </c>
      <c r="J660" t="s">
        <v>1140</v>
      </c>
      <c r="K660" t="s">
        <v>1146</v>
      </c>
    </row>
    <row r="661" spans="1:11" x14ac:dyDescent="0.3">
      <c r="A661" s="2">
        <v>44350</v>
      </c>
      <c r="B661">
        <v>2021</v>
      </c>
      <c r="C661" t="s">
        <v>1150</v>
      </c>
      <c r="D661" t="s">
        <v>5</v>
      </c>
      <c r="E661" t="s">
        <v>217</v>
      </c>
      <c r="F661" t="s">
        <v>11</v>
      </c>
      <c r="G661" s="1">
        <v>10737</v>
      </c>
      <c r="H661">
        <v>3962</v>
      </c>
      <c r="I661" t="s">
        <v>1122</v>
      </c>
      <c r="J661" t="s">
        <v>1133</v>
      </c>
      <c r="K661" t="s">
        <v>1145</v>
      </c>
    </row>
    <row r="662" spans="1:11" x14ac:dyDescent="0.3">
      <c r="A662" s="2">
        <v>44352</v>
      </c>
      <c r="B662">
        <v>2021</v>
      </c>
      <c r="C662" t="s">
        <v>1150</v>
      </c>
      <c r="D662" t="s">
        <v>1158</v>
      </c>
      <c r="E662" t="s">
        <v>307</v>
      </c>
      <c r="F662" t="s">
        <v>20</v>
      </c>
      <c r="G662" s="1">
        <v>1738</v>
      </c>
      <c r="H662">
        <v>534</v>
      </c>
      <c r="I662" t="s">
        <v>1167</v>
      </c>
      <c r="J662" t="s">
        <v>1134</v>
      </c>
      <c r="K662" t="s">
        <v>1143</v>
      </c>
    </row>
    <row r="663" spans="1:11" x14ac:dyDescent="0.3">
      <c r="A663" s="2">
        <v>44352</v>
      </c>
      <c r="B663">
        <v>2021</v>
      </c>
      <c r="C663" t="s">
        <v>1150</v>
      </c>
      <c r="D663" t="s">
        <v>54</v>
      </c>
      <c r="E663" t="s">
        <v>1120</v>
      </c>
      <c r="F663" t="s">
        <v>11</v>
      </c>
      <c r="G663" s="1">
        <v>12812</v>
      </c>
      <c r="H663" s="1">
        <v>3280</v>
      </c>
      <c r="I663" t="s">
        <v>1167</v>
      </c>
      <c r="J663" t="s">
        <v>1133</v>
      </c>
      <c r="K663" t="s">
        <v>1145</v>
      </c>
    </row>
    <row r="664" spans="1:11" x14ac:dyDescent="0.3">
      <c r="A664" s="2">
        <v>44353</v>
      </c>
      <c r="B664">
        <v>2021</v>
      </c>
      <c r="C664" t="s">
        <v>1150</v>
      </c>
      <c r="D664" t="s">
        <v>27</v>
      </c>
      <c r="E664" t="s">
        <v>942</v>
      </c>
      <c r="F664" t="s">
        <v>7</v>
      </c>
      <c r="G664" s="1">
        <v>1405</v>
      </c>
      <c r="H664" s="1">
        <v>212</v>
      </c>
      <c r="I664" t="s">
        <v>1167</v>
      </c>
      <c r="J664" t="s">
        <v>1136</v>
      </c>
      <c r="K664" t="s">
        <v>1146</v>
      </c>
    </row>
    <row r="665" spans="1:11" x14ac:dyDescent="0.3">
      <c r="A665" s="2">
        <v>44353</v>
      </c>
      <c r="B665">
        <v>2021</v>
      </c>
      <c r="C665" t="s">
        <v>1150</v>
      </c>
      <c r="D665" t="s">
        <v>1158</v>
      </c>
      <c r="E665" t="s">
        <v>585</v>
      </c>
      <c r="F665" t="s">
        <v>20</v>
      </c>
      <c r="G665" s="1">
        <v>7019</v>
      </c>
      <c r="H665" s="1">
        <v>1284</v>
      </c>
      <c r="I665" t="s">
        <v>1122</v>
      </c>
      <c r="J665" t="s">
        <v>1133</v>
      </c>
      <c r="K665" t="s">
        <v>1144</v>
      </c>
    </row>
    <row r="666" spans="1:11" x14ac:dyDescent="0.3">
      <c r="A666" s="2">
        <v>44353</v>
      </c>
      <c r="B666">
        <v>2021</v>
      </c>
      <c r="C666" t="s">
        <v>1150</v>
      </c>
      <c r="D666" t="s">
        <v>54</v>
      </c>
      <c r="E666" t="s">
        <v>1014</v>
      </c>
      <c r="F666" t="s">
        <v>419</v>
      </c>
      <c r="G666" s="1">
        <v>13937</v>
      </c>
      <c r="H666" s="1">
        <v>2007</v>
      </c>
      <c r="I666" t="s">
        <v>1122</v>
      </c>
      <c r="J666" t="s">
        <v>1134</v>
      </c>
      <c r="K666" t="s">
        <v>1145</v>
      </c>
    </row>
    <row r="667" spans="1:11" x14ac:dyDescent="0.3">
      <c r="A667" s="2">
        <v>44354</v>
      </c>
      <c r="B667">
        <v>2021</v>
      </c>
      <c r="C667" t="s">
        <v>1150</v>
      </c>
      <c r="D667" t="s">
        <v>5</v>
      </c>
      <c r="E667" t="s">
        <v>720</v>
      </c>
      <c r="F667" t="s">
        <v>7</v>
      </c>
      <c r="G667" s="1">
        <v>14833</v>
      </c>
      <c r="H667" s="1">
        <v>6586</v>
      </c>
      <c r="I667" t="s">
        <v>1167</v>
      </c>
      <c r="J667" t="s">
        <v>1134</v>
      </c>
      <c r="K667" t="s">
        <v>1145</v>
      </c>
    </row>
    <row r="668" spans="1:11" x14ac:dyDescent="0.3">
      <c r="A668" s="2">
        <v>44354</v>
      </c>
      <c r="B668">
        <v>2021</v>
      </c>
      <c r="C668" t="s">
        <v>1150</v>
      </c>
      <c r="D668" t="s">
        <v>5</v>
      </c>
      <c r="E668" t="s">
        <v>491</v>
      </c>
      <c r="F668" t="s">
        <v>419</v>
      </c>
      <c r="G668" s="1">
        <v>4768</v>
      </c>
      <c r="H668">
        <v>1502</v>
      </c>
      <c r="I668" t="s">
        <v>1122</v>
      </c>
      <c r="J668" t="s">
        <v>1138</v>
      </c>
      <c r="K668" t="s">
        <v>1145</v>
      </c>
    </row>
    <row r="669" spans="1:11" x14ac:dyDescent="0.3">
      <c r="A669" s="2">
        <v>44355</v>
      </c>
      <c r="B669">
        <v>2021</v>
      </c>
      <c r="C669" t="s">
        <v>1150</v>
      </c>
      <c r="D669" t="s">
        <v>1158</v>
      </c>
      <c r="E669" t="s">
        <v>322</v>
      </c>
      <c r="F669" t="s">
        <v>7</v>
      </c>
      <c r="G669" s="1">
        <v>7861</v>
      </c>
      <c r="H669">
        <v>770</v>
      </c>
      <c r="I669" t="s">
        <v>1122</v>
      </c>
      <c r="J669" t="s">
        <v>1137</v>
      </c>
      <c r="K669" t="s">
        <v>1145</v>
      </c>
    </row>
    <row r="670" spans="1:11" x14ac:dyDescent="0.3">
      <c r="A670" s="2">
        <v>44358</v>
      </c>
      <c r="B670">
        <v>2021</v>
      </c>
      <c r="C670" t="s">
        <v>1150</v>
      </c>
      <c r="D670" t="s">
        <v>54</v>
      </c>
      <c r="E670" t="s">
        <v>104</v>
      </c>
      <c r="F670" t="s">
        <v>20</v>
      </c>
      <c r="G670" s="1">
        <v>2384</v>
      </c>
      <c r="H670">
        <v>1192</v>
      </c>
      <c r="I670" t="s">
        <v>1122</v>
      </c>
      <c r="J670" t="s">
        <v>1132</v>
      </c>
      <c r="K670" t="s">
        <v>1144</v>
      </c>
    </row>
    <row r="671" spans="1:11" x14ac:dyDescent="0.3">
      <c r="A671" s="2">
        <v>44358</v>
      </c>
      <c r="B671">
        <v>2021</v>
      </c>
      <c r="C671" t="s">
        <v>1150</v>
      </c>
      <c r="D671" t="s">
        <v>5</v>
      </c>
      <c r="E671" t="s">
        <v>223</v>
      </c>
      <c r="F671" t="s">
        <v>7</v>
      </c>
      <c r="G671" s="1">
        <v>5345</v>
      </c>
      <c r="H671">
        <v>1213</v>
      </c>
      <c r="I671" t="s">
        <v>1167</v>
      </c>
      <c r="J671" t="s">
        <v>1137</v>
      </c>
      <c r="K671" t="s">
        <v>1145</v>
      </c>
    </row>
    <row r="672" spans="1:11" x14ac:dyDescent="0.3">
      <c r="A672" s="2">
        <v>44359</v>
      </c>
      <c r="B672">
        <v>2021</v>
      </c>
      <c r="C672" t="s">
        <v>1150</v>
      </c>
      <c r="D672" t="s">
        <v>1158</v>
      </c>
      <c r="E672" t="s">
        <v>712</v>
      </c>
      <c r="F672" t="s">
        <v>13</v>
      </c>
      <c r="G672" s="1">
        <v>6218</v>
      </c>
      <c r="H672" s="1">
        <v>454</v>
      </c>
      <c r="I672" t="s">
        <v>1122</v>
      </c>
      <c r="J672" t="s">
        <v>1134</v>
      </c>
      <c r="K672" t="s">
        <v>1146</v>
      </c>
    </row>
    <row r="673" spans="1:11" x14ac:dyDescent="0.3">
      <c r="A673" s="2">
        <v>44362</v>
      </c>
      <c r="B673">
        <v>2021</v>
      </c>
      <c r="C673" t="s">
        <v>1150</v>
      </c>
      <c r="D673" t="s">
        <v>27</v>
      </c>
      <c r="E673" t="s">
        <v>887</v>
      </c>
      <c r="F673" t="s">
        <v>11</v>
      </c>
      <c r="G673" s="1">
        <v>12067</v>
      </c>
      <c r="H673" s="1">
        <v>3632</v>
      </c>
      <c r="I673" t="s">
        <v>1122</v>
      </c>
      <c r="J673" t="s">
        <v>1140</v>
      </c>
      <c r="K673" t="s">
        <v>1143</v>
      </c>
    </row>
    <row r="674" spans="1:11" x14ac:dyDescent="0.3">
      <c r="A674" s="2">
        <v>44362</v>
      </c>
      <c r="B674">
        <v>2021</v>
      </c>
      <c r="C674" t="s">
        <v>1150</v>
      </c>
      <c r="D674" t="s">
        <v>27</v>
      </c>
      <c r="E674" t="s">
        <v>56</v>
      </c>
      <c r="F674" t="s">
        <v>7</v>
      </c>
      <c r="G674" s="1">
        <v>7872</v>
      </c>
      <c r="H674">
        <v>953</v>
      </c>
      <c r="I674" t="s">
        <v>1167</v>
      </c>
      <c r="J674" t="s">
        <v>1133</v>
      </c>
      <c r="K674" t="s">
        <v>1144</v>
      </c>
    </row>
    <row r="675" spans="1:11" x14ac:dyDescent="0.3">
      <c r="A675" s="2">
        <v>44368</v>
      </c>
      <c r="B675">
        <v>2021</v>
      </c>
      <c r="C675" t="s">
        <v>1150</v>
      </c>
      <c r="D675" t="s">
        <v>27</v>
      </c>
      <c r="E675" t="s">
        <v>980</v>
      </c>
      <c r="F675" t="s">
        <v>409</v>
      </c>
      <c r="G675" s="1">
        <v>5314</v>
      </c>
      <c r="H675" s="1">
        <v>2051</v>
      </c>
      <c r="I675" t="s">
        <v>1122</v>
      </c>
      <c r="J675" t="s">
        <v>1136</v>
      </c>
      <c r="K675" t="s">
        <v>1145</v>
      </c>
    </row>
    <row r="676" spans="1:11" x14ac:dyDescent="0.3">
      <c r="A676" s="2">
        <v>44370</v>
      </c>
      <c r="B676">
        <v>2021</v>
      </c>
      <c r="C676" t="s">
        <v>1150</v>
      </c>
      <c r="D676" t="s">
        <v>5</v>
      </c>
      <c r="E676" t="s">
        <v>1059</v>
      </c>
      <c r="F676" t="s">
        <v>407</v>
      </c>
      <c r="G676" s="1">
        <v>12615</v>
      </c>
      <c r="H676" s="1">
        <v>2056</v>
      </c>
      <c r="I676" t="s">
        <v>1122</v>
      </c>
      <c r="J676" t="s">
        <v>1138</v>
      </c>
      <c r="K676" t="s">
        <v>1143</v>
      </c>
    </row>
    <row r="677" spans="1:11" x14ac:dyDescent="0.3">
      <c r="A677" s="2">
        <v>44370</v>
      </c>
      <c r="B677">
        <v>2021</v>
      </c>
      <c r="C677" t="s">
        <v>1150</v>
      </c>
      <c r="D677" t="s">
        <v>54</v>
      </c>
      <c r="E677" t="s">
        <v>127</v>
      </c>
      <c r="F677" t="s">
        <v>11</v>
      </c>
      <c r="G677" s="1">
        <v>729</v>
      </c>
      <c r="H677">
        <v>136</v>
      </c>
      <c r="I677" t="s">
        <v>1167</v>
      </c>
      <c r="J677" t="s">
        <v>1141</v>
      </c>
      <c r="K677" t="s">
        <v>1143</v>
      </c>
    </row>
    <row r="678" spans="1:11" x14ac:dyDescent="0.3">
      <c r="A678" s="2">
        <v>44370</v>
      </c>
      <c r="B678">
        <v>2021</v>
      </c>
      <c r="C678" t="s">
        <v>1150</v>
      </c>
      <c r="D678" t="s">
        <v>21</v>
      </c>
      <c r="E678" t="s">
        <v>988</v>
      </c>
      <c r="F678" t="s">
        <v>419</v>
      </c>
      <c r="G678" s="1">
        <v>12034</v>
      </c>
      <c r="H678" s="1">
        <v>1288</v>
      </c>
      <c r="I678" t="s">
        <v>1167</v>
      </c>
      <c r="J678" t="s">
        <v>1137</v>
      </c>
      <c r="K678" t="s">
        <v>1145</v>
      </c>
    </row>
    <row r="679" spans="1:11" x14ac:dyDescent="0.3">
      <c r="A679" s="2">
        <v>44373</v>
      </c>
      <c r="B679">
        <v>2021</v>
      </c>
      <c r="C679" t="s">
        <v>1150</v>
      </c>
      <c r="D679" t="s">
        <v>27</v>
      </c>
      <c r="E679" t="s">
        <v>542</v>
      </c>
      <c r="F679" t="s">
        <v>419</v>
      </c>
      <c r="G679" s="1">
        <v>5586</v>
      </c>
      <c r="H679">
        <v>2692</v>
      </c>
      <c r="I679" t="s">
        <v>1122</v>
      </c>
      <c r="J679" t="s">
        <v>1141</v>
      </c>
      <c r="K679" t="s">
        <v>1143</v>
      </c>
    </row>
    <row r="680" spans="1:11" x14ac:dyDescent="0.3">
      <c r="A680" s="2">
        <v>44374</v>
      </c>
      <c r="B680">
        <v>2021</v>
      </c>
      <c r="C680" t="s">
        <v>1150</v>
      </c>
      <c r="D680" t="s">
        <v>5</v>
      </c>
      <c r="E680" t="s">
        <v>87</v>
      </c>
      <c r="F680" t="s">
        <v>11</v>
      </c>
      <c r="G680" s="1">
        <v>12695</v>
      </c>
      <c r="H680">
        <v>5535</v>
      </c>
      <c r="I680" t="s">
        <v>1167</v>
      </c>
      <c r="J680" t="s">
        <v>1136</v>
      </c>
      <c r="K680" t="s">
        <v>1143</v>
      </c>
    </row>
    <row r="681" spans="1:11" x14ac:dyDescent="0.3">
      <c r="A681" s="2">
        <v>44375</v>
      </c>
      <c r="B681">
        <v>2021</v>
      </c>
      <c r="C681" t="s">
        <v>1150</v>
      </c>
      <c r="D681" t="s">
        <v>1158</v>
      </c>
      <c r="E681" t="s">
        <v>449</v>
      </c>
      <c r="F681" t="s">
        <v>407</v>
      </c>
      <c r="G681" s="1">
        <v>5575</v>
      </c>
      <c r="H681">
        <v>2565</v>
      </c>
      <c r="I681" t="s">
        <v>1122</v>
      </c>
      <c r="J681" t="s">
        <v>1139</v>
      </c>
      <c r="K681" t="s">
        <v>1143</v>
      </c>
    </row>
    <row r="682" spans="1:11" x14ac:dyDescent="0.3">
      <c r="A682" s="2">
        <v>44378</v>
      </c>
      <c r="B682">
        <v>2021</v>
      </c>
      <c r="C682" t="s">
        <v>1151</v>
      </c>
      <c r="D682" t="s">
        <v>21</v>
      </c>
      <c r="E682" t="s">
        <v>50</v>
      </c>
      <c r="F682" t="s">
        <v>11</v>
      </c>
      <c r="G682" s="1">
        <v>12469</v>
      </c>
      <c r="H682">
        <v>4027</v>
      </c>
      <c r="I682" t="s">
        <v>1122</v>
      </c>
      <c r="J682" t="s">
        <v>1140</v>
      </c>
      <c r="K682" t="s">
        <v>1143</v>
      </c>
    </row>
    <row r="683" spans="1:11" x14ac:dyDescent="0.3">
      <c r="A683" s="2">
        <v>44379</v>
      </c>
      <c r="B683">
        <v>2021</v>
      </c>
      <c r="C683" t="s">
        <v>1151</v>
      </c>
      <c r="D683" t="s">
        <v>1158</v>
      </c>
      <c r="E683" t="s">
        <v>122</v>
      </c>
      <c r="F683" t="s">
        <v>7</v>
      </c>
      <c r="G683" s="1">
        <v>10237</v>
      </c>
      <c r="H683">
        <v>1372</v>
      </c>
      <c r="I683" t="s">
        <v>1122</v>
      </c>
      <c r="J683" t="s">
        <v>1134</v>
      </c>
      <c r="K683" t="s">
        <v>1146</v>
      </c>
    </row>
    <row r="684" spans="1:11" x14ac:dyDescent="0.3">
      <c r="A684" s="2">
        <v>44380</v>
      </c>
      <c r="B684">
        <v>2021</v>
      </c>
      <c r="C684" t="s">
        <v>1151</v>
      </c>
      <c r="D684" t="s">
        <v>1158</v>
      </c>
      <c r="E684" t="s">
        <v>668</v>
      </c>
      <c r="F684" t="s">
        <v>20</v>
      </c>
      <c r="G684" s="1">
        <v>6510</v>
      </c>
      <c r="H684" s="1">
        <v>2044</v>
      </c>
      <c r="I684" t="s">
        <v>1167</v>
      </c>
      <c r="J684" t="s">
        <v>1132</v>
      </c>
      <c r="K684" t="s">
        <v>1146</v>
      </c>
    </row>
    <row r="685" spans="1:11" x14ac:dyDescent="0.3">
      <c r="A685" s="2">
        <v>44380</v>
      </c>
      <c r="B685">
        <v>2021</v>
      </c>
      <c r="C685" t="s">
        <v>1151</v>
      </c>
      <c r="D685" t="s">
        <v>21</v>
      </c>
      <c r="E685" t="s">
        <v>175</v>
      </c>
      <c r="F685" t="s">
        <v>7</v>
      </c>
      <c r="G685" s="1">
        <v>3171</v>
      </c>
      <c r="H685">
        <v>615</v>
      </c>
      <c r="I685" t="s">
        <v>1167</v>
      </c>
      <c r="J685" t="s">
        <v>1134</v>
      </c>
      <c r="K685" t="s">
        <v>1143</v>
      </c>
    </row>
    <row r="686" spans="1:11" x14ac:dyDescent="0.3">
      <c r="A686" s="2">
        <v>44382</v>
      </c>
      <c r="B686">
        <v>2021</v>
      </c>
      <c r="C686" t="s">
        <v>1151</v>
      </c>
      <c r="D686" t="s">
        <v>1158</v>
      </c>
      <c r="E686" t="s">
        <v>255</v>
      </c>
      <c r="F686" t="s">
        <v>20</v>
      </c>
      <c r="G686" s="1">
        <v>5772</v>
      </c>
      <c r="H686">
        <v>1051</v>
      </c>
      <c r="I686" t="s">
        <v>1122</v>
      </c>
      <c r="J686" t="s">
        <v>1134</v>
      </c>
      <c r="K686" t="s">
        <v>1145</v>
      </c>
    </row>
    <row r="687" spans="1:11" x14ac:dyDescent="0.3">
      <c r="A687" s="2">
        <v>44382</v>
      </c>
      <c r="B687">
        <v>2021</v>
      </c>
      <c r="C687" t="s">
        <v>1151</v>
      </c>
      <c r="D687" t="s">
        <v>1158</v>
      </c>
      <c r="E687" t="s">
        <v>568</v>
      </c>
      <c r="F687" t="s">
        <v>20</v>
      </c>
      <c r="G687" s="1">
        <v>14303</v>
      </c>
      <c r="H687" s="1">
        <v>1931</v>
      </c>
      <c r="I687" t="s">
        <v>1122</v>
      </c>
      <c r="J687" t="s">
        <v>1135</v>
      </c>
      <c r="K687" t="s">
        <v>1145</v>
      </c>
    </row>
    <row r="688" spans="1:11" x14ac:dyDescent="0.3">
      <c r="A688" s="2">
        <v>44385</v>
      </c>
      <c r="B688">
        <v>2021</v>
      </c>
      <c r="C688" t="s">
        <v>1151</v>
      </c>
      <c r="D688" t="s">
        <v>1158</v>
      </c>
      <c r="E688" t="s">
        <v>952</v>
      </c>
      <c r="F688" t="s">
        <v>409</v>
      </c>
      <c r="G688" s="1">
        <v>7450</v>
      </c>
      <c r="H688" s="1">
        <v>3285</v>
      </c>
      <c r="I688" t="s">
        <v>1122</v>
      </c>
      <c r="J688" t="s">
        <v>1141</v>
      </c>
      <c r="K688" t="s">
        <v>1144</v>
      </c>
    </row>
    <row r="689" spans="1:11" x14ac:dyDescent="0.3">
      <c r="A689" s="2">
        <v>44387</v>
      </c>
      <c r="B689">
        <v>2021</v>
      </c>
      <c r="C689" t="s">
        <v>1151</v>
      </c>
      <c r="D689" t="s">
        <v>27</v>
      </c>
      <c r="E689" t="s">
        <v>726</v>
      </c>
      <c r="F689" t="s">
        <v>11</v>
      </c>
      <c r="G689" s="1">
        <v>3226</v>
      </c>
      <c r="H689" s="1">
        <v>848</v>
      </c>
      <c r="I689" t="s">
        <v>1122</v>
      </c>
      <c r="J689" t="s">
        <v>1140</v>
      </c>
      <c r="K689" t="s">
        <v>1145</v>
      </c>
    </row>
    <row r="690" spans="1:11" x14ac:dyDescent="0.3">
      <c r="A690" s="2">
        <v>44387</v>
      </c>
      <c r="B690">
        <v>2021</v>
      </c>
      <c r="C690" t="s">
        <v>1151</v>
      </c>
      <c r="D690" t="s">
        <v>5</v>
      </c>
      <c r="E690" t="s">
        <v>776</v>
      </c>
      <c r="F690" t="s">
        <v>13</v>
      </c>
      <c r="G690" s="1">
        <v>11742</v>
      </c>
      <c r="H690" s="1">
        <v>3593</v>
      </c>
      <c r="I690" t="s">
        <v>1122</v>
      </c>
      <c r="J690" t="s">
        <v>1140</v>
      </c>
      <c r="K690" t="s">
        <v>1144</v>
      </c>
    </row>
    <row r="691" spans="1:11" x14ac:dyDescent="0.3">
      <c r="A691" s="2">
        <v>44387</v>
      </c>
      <c r="B691">
        <v>2021</v>
      </c>
      <c r="C691" t="s">
        <v>1151</v>
      </c>
      <c r="D691" t="s">
        <v>27</v>
      </c>
      <c r="E691" t="s">
        <v>314</v>
      </c>
      <c r="F691" t="s">
        <v>7</v>
      </c>
      <c r="G691" s="1">
        <v>11497</v>
      </c>
      <c r="H691">
        <v>5047</v>
      </c>
      <c r="I691" t="s">
        <v>1122</v>
      </c>
      <c r="J691" t="s">
        <v>1138</v>
      </c>
      <c r="K691" t="s">
        <v>1145</v>
      </c>
    </row>
    <row r="692" spans="1:11" x14ac:dyDescent="0.3">
      <c r="A692" s="2">
        <v>44387</v>
      </c>
      <c r="B692">
        <v>2021</v>
      </c>
      <c r="C692" t="s">
        <v>1151</v>
      </c>
      <c r="D692" t="s">
        <v>1158</v>
      </c>
      <c r="E692" t="s">
        <v>1105</v>
      </c>
      <c r="F692" t="s">
        <v>11</v>
      </c>
      <c r="G692" s="1">
        <v>13863</v>
      </c>
      <c r="H692" s="1">
        <v>1580</v>
      </c>
      <c r="I692" t="s">
        <v>1122</v>
      </c>
      <c r="J692" t="s">
        <v>1134</v>
      </c>
      <c r="K692" t="s">
        <v>1143</v>
      </c>
    </row>
    <row r="693" spans="1:11" x14ac:dyDescent="0.3">
      <c r="A693" s="2">
        <v>44387</v>
      </c>
      <c r="B693">
        <v>2021</v>
      </c>
      <c r="C693" t="s">
        <v>1151</v>
      </c>
      <c r="D693" t="s">
        <v>5</v>
      </c>
      <c r="E693" t="s">
        <v>385</v>
      </c>
      <c r="F693" t="s">
        <v>7</v>
      </c>
      <c r="G693" s="1">
        <v>2423</v>
      </c>
      <c r="H693">
        <v>359</v>
      </c>
      <c r="I693" t="s">
        <v>1122</v>
      </c>
      <c r="J693" t="s">
        <v>1141</v>
      </c>
      <c r="K693" t="s">
        <v>1143</v>
      </c>
    </row>
    <row r="694" spans="1:11" x14ac:dyDescent="0.3">
      <c r="A694" s="2">
        <v>44388</v>
      </c>
      <c r="B694">
        <v>2021</v>
      </c>
      <c r="C694" t="s">
        <v>1151</v>
      </c>
      <c r="D694" t="s">
        <v>1158</v>
      </c>
      <c r="E694" t="s">
        <v>825</v>
      </c>
      <c r="F694" t="s">
        <v>20</v>
      </c>
      <c r="G694" s="1">
        <v>12023</v>
      </c>
      <c r="H694" s="1">
        <v>2837</v>
      </c>
      <c r="I694" t="s">
        <v>1122</v>
      </c>
      <c r="J694" t="s">
        <v>1136</v>
      </c>
      <c r="K694" t="s">
        <v>1144</v>
      </c>
    </row>
    <row r="695" spans="1:11" x14ac:dyDescent="0.3">
      <c r="A695" s="2">
        <v>44390</v>
      </c>
      <c r="B695">
        <v>2021</v>
      </c>
      <c r="C695" t="s">
        <v>1151</v>
      </c>
      <c r="D695" t="s">
        <v>54</v>
      </c>
      <c r="E695" t="s">
        <v>19</v>
      </c>
      <c r="F695" t="s">
        <v>20</v>
      </c>
      <c r="G695" s="1">
        <v>6688</v>
      </c>
      <c r="H695">
        <v>2635</v>
      </c>
      <c r="I695" t="s">
        <v>1122</v>
      </c>
      <c r="J695" t="s">
        <v>1140</v>
      </c>
      <c r="K695" t="s">
        <v>1146</v>
      </c>
    </row>
    <row r="696" spans="1:11" x14ac:dyDescent="0.3">
      <c r="A696" s="2">
        <v>44390</v>
      </c>
      <c r="B696">
        <v>2021</v>
      </c>
      <c r="C696" t="s">
        <v>1151</v>
      </c>
      <c r="D696" t="s">
        <v>1158</v>
      </c>
      <c r="E696" t="s">
        <v>24</v>
      </c>
      <c r="F696" t="s">
        <v>13</v>
      </c>
      <c r="G696" s="1">
        <v>6118</v>
      </c>
      <c r="H696">
        <v>2937</v>
      </c>
      <c r="I696" t="s">
        <v>1122</v>
      </c>
      <c r="J696" t="s">
        <v>1134</v>
      </c>
      <c r="K696" t="s">
        <v>1145</v>
      </c>
    </row>
    <row r="697" spans="1:11" x14ac:dyDescent="0.3">
      <c r="A697" s="2">
        <v>44390</v>
      </c>
      <c r="B697">
        <v>2021</v>
      </c>
      <c r="C697" t="s">
        <v>1151</v>
      </c>
      <c r="D697" t="s">
        <v>5</v>
      </c>
      <c r="E697" t="s">
        <v>723</v>
      </c>
      <c r="F697" t="s">
        <v>13</v>
      </c>
      <c r="G697" s="1">
        <v>9188</v>
      </c>
      <c r="H697" s="1">
        <v>2453</v>
      </c>
      <c r="I697" t="s">
        <v>1122</v>
      </c>
      <c r="J697" t="s">
        <v>1127</v>
      </c>
      <c r="K697" t="s">
        <v>1143</v>
      </c>
    </row>
    <row r="698" spans="1:11" x14ac:dyDescent="0.3">
      <c r="A698" s="2">
        <v>44391</v>
      </c>
      <c r="B698">
        <v>2021</v>
      </c>
      <c r="C698" t="s">
        <v>1151</v>
      </c>
      <c r="D698" t="s">
        <v>5</v>
      </c>
      <c r="E698" t="s">
        <v>917</v>
      </c>
      <c r="F698" t="s">
        <v>7</v>
      </c>
      <c r="G698" s="1">
        <v>13051</v>
      </c>
      <c r="H698" s="1">
        <v>4294</v>
      </c>
      <c r="I698" t="s">
        <v>1122</v>
      </c>
      <c r="J698" t="s">
        <v>1137</v>
      </c>
      <c r="K698" t="s">
        <v>1145</v>
      </c>
    </row>
    <row r="699" spans="1:11" x14ac:dyDescent="0.3">
      <c r="A699" s="2">
        <v>44392</v>
      </c>
      <c r="B699">
        <v>2021</v>
      </c>
      <c r="C699" t="s">
        <v>1151</v>
      </c>
      <c r="D699" t="s">
        <v>5</v>
      </c>
      <c r="E699" t="s">
        <v>126</v>
      </c>
      <c r="F699" t="s">
        <v>7</v>
      </c>
      <c r="G699" s="1">
        <v>4201</v>
      </c>
      <c r="H699">
        <v>1210</v>
      </c>
      <c r="I699" t="s">
        <v>1122</v>
      </c>
      <c r="J699" t="s">
        <v>1137</v>
      </c>
      <c r="K699" t="s">
        <v>1144</v>
      </c>
    </row>
    <row r="700" spans="1:11" x14ac:dyDescent="0.3">
      <c r="A700" s="2">
        <v>44393</v>
      </c>
      <c r="B700">
        <v>2021</v>
      </c>
      <c r="C700" t="s">
        <v>1151</v>
      </c>
      <c r="D700" t="s">
        <v>1158</v>
      </c>
      <c r="E700" t="s">
        <v>606</v>
      </c>
      <c r="F700" t="s">
        <v>20</v>
      </c>
      <c r="G700" s="1">
        <v>12819</v>
      </c>
      <c r="H700" s="1">
        <v>3602</v>
      </c>
      <c r="I700" t="s">
        <v>1122</v>
      </c>
      <c r="J700" t="s">
        <v>1132</v>
      </c>
      <c r="K700" t="s">
        <v>1146</v>
      </c>
    </row>
    <row r="701" spans="1:11" x14ac:dyDescent="0.3">
      <c r="A701" s="2">
        <v>44394</v>
      </c>
      <c r="B701">
        <v>2021</v>
      </c>
      <c r="C701" t="s">
        <v>1151</v>
      </c>
      <c r="D701" t="s">
        <v>1158</v>
      </c>
      <c r="E701" t="s">
        <v>547</v>
      </c>
      <c r="F701" t="s">
        <v>404</v>
      </c>
      <c r="G701" s="1">
        <v>3126</v>
      </c>
      <c r="H701">
        <v>435</v>
      </c>
      <c r="I701" t="s">
        <v>1122</v>
      </c>
      <c r="J701" t="s">
        <v>1133</v>
      </c>
      <c r="K701" t="s">
        <v>1144</v>
      </c>
    </row>
    <row r="702" spans="1:11" x14ac:dyDescent="0.3">
      <c r="A702" s="2">
        <v>44395</v>
      </c>
      <c r="B702">
        <v>2021</v>
      </c>
      <c r="C702" t="s">
        <v>1151</v>
      </c>
      <c r="D702" t="s">
        <v>5</v>
      </c>
      <c r="E702" t="s">
        <v>839</v>
      </c>
      <c r="F702" t="s">
        <v>20</v>
      </c>
      <c r="G702" s="1">
        <v>3939</v>
      </c>
      <c r="H702" s="1">
        <v>512</v>
      </c>
      <c r="I702" t="s">
        <v>1167</v>
      </c>
      <c r="J702" t="s">
        <v>1134</v>
      </c>
      <c r="K702" t="s">
        <v>1145</v>
      </c>
    </row>
    <row r="703" spans="1:11" x14ac:dyDescent="0.3">
      <c r="A703" s="2">
        <v>44395</v>
      </c>
      <c r="B703">
        <v>2021</v>
      </c>
      <c r="C703" t="s">
        <v>1151</v>
      </c>
      <c r="D703" t="s">
        <v>5</v>
      </c>
      <c r="E703" t="s">
        <v>353</v>
      </c>
      <c r="F703" t="s">
        <v>7</v>
      </c>
      <c r="G703" s="1">
        <v>9799</v>
      </c>
      <c r="H703">
        <v>4498</v>
      </c>
      <c r="I703" t="s">
        <v>1167</v>
      </c>
      <c r="J703" t="s">
        <v>1137</v>
      </c>
      <c r="K703" t="s">
        <v>1146</v>
      </c>
    </row>
    <row r="704" spans="1:11" x14ac:dyDescent="0.3">
      <c r="A704" s="2">
        <v>44396</v>
      </c>
      <c r="B704">
        <v>2021</v>
      </c>
      <c r="C704" t="s">
        <v>1151</v>
      </c>
      <c r="D704" t="s">
        <v>1158</v>
      </c>
      <c r="E704" t="s">
        <v>23</v>
      </c>
      <c r="F704" t="s">
        <v>20</v>
      </c>
      <c r="G704" s="1">
        <v>3613</v>
      </c>
      <c r="H704">
        <v>394</v>
      </c>
      <c r="I704" t="s">
        <v>1122</v>
      </c>
      <c r="J704" t="s">
        <v>1133</v>
      </c>
      <c r="K704" t="s">
        <v>1143</v>
      </c>
    </row>
    <row r="705" spans="1:11" x14ac:dyDescent="0.3">
      <c r="A705" s="2">
        <v>44396</v>
      </c>
      <c r="B705">
        <v>2021</v>
      </c>
      <c r="C705" t="s">
        <v>1151</v>
      </c>
      <c r="D705" t="s">
        <v>27</v>
      </c>
      <c r="E705" t="s">
        <v>180</v>
      </c>
      <c r="F705" t="s">
        <v>7</v>
      </c>
      <c r="G705" s="1">
        <v>2278</v>
      </c>
      <c r="H705">
        <v>374</v>
      </c>
      <c r="I705" t="s">
        <v>1122</v>
      </c>
      <c r="J705" t="s">
        <v>1136</v>
      </c>
      <c r="K705" t="s">
        <v>1145</v>
      </c>
    </row>
    <row r="706" spans="1:11" x14ac:dyDescent="0.3">
      <c r="A706" s="2">
        <v>44398</v>
      </c>
      <c r="B706">
        <v>2021</v>
      </c>
      <c r="C706" t="s">
        <v>1151</v>
      </c>
      <c r="D706" t="s">
        <v>1158</v>
      </c>
      <c r="E706" t="s">
        <v>1035</v>
      </c>
      <c r="F706" t="s">
        <v>419</v>
      </c>
      <c r="G706" s="1">
        <v>13018</v>
      </c>
      <c r="H706" s="1">
        <v>5311</v>
      </c>
      <c r="I706" t="s">
        <v>1122</v>
      </c>
      <c r="J706" t="s">
        <v>1127</v>
      </c>
      <c r="K706" t="s">
        <v>1143</v>
      </c>
    </row>
    <row r="707" spans="1:11" x14ac:dyDescent="0.3">
      <c r="A707" s="2">
        <v>44401</v>
      </c>
      <c r="B707">
        <v>2021</v>
      </c>
      <c r="C707" t="s">
        <v>1151</v>
      </c>
      <c r="D707" t="s">
        <v>1158</v>
      </c>
      <c r="E707" t="s">
        <v>34</v>
      </c>
      <c r="F707" t="s">
        <v>13</v>
      </c>
      <c r="G707" s="1">
        <v>9642</v>
      </c>
      <c r="H707">
        <v>3683</v>
      </c>
      <c r="I707" t="s">
        <v>1122</v>
      </c>
      <c r="J707" t="s">
        <v>1127</v>
      </c>
      <c r="K707" t="s">
        <v>1144</v>
      </c>
    </row>
    <row r="708" spans="1:11" x14ac:dyDescent="0.3">
      <c r="A708" s="2">
        <v>44402</v>
      </c>
      <c r="B708">
        <v>2021</v>
      </c>
      <c r="C708" t="s">
        <v>1151</v>
      </c>
      <c r="D708" t="s">
        <v>1158</v>
      </c>
      <c r="E708" t="s">
        <v>941</v>
      </c>
      <c r="F708" t="s">
        <v>11</v>
      </c>
      <c r="G708" s="1">
        <v>4616</v>
      </c>
      <c r="H708" s="1">
        <v>1288</v>
      </c>
      <c r="I708" t="s">
        <v>1122</v>
      </c>
      <c r="J708" t="s">
        <v>1137</v>
      </c>
      <c r="K708" t="s">
        <v>1143</v>
      </c>
    </row>
    <row r="709" spans="1:11" x14ac:dyDescent="0.3">
      <c r="A709" s="2">
        <v>44403</v>
      </c>
      <c r="B709">
        <v>2021</v>
      </c>
      <c r="C709" t="s">
        <v>1151</v>
      </c>
      <c r="D709" t="s">
        <v>54</v>
      </c>
      <c r="E709" t="s">
        <v>165</v>
      </c>
      <c r="F709" t="s">
        <v>11</v>
      </c>
      <c r="G709" s="1">
        <v>2872</v>
      </c>
      <c r="H709">
        <v>635</v>
      </c>
      <c r="I709" t="s">
        <v>1122</v>
      </c>
      <c r="J709" t="s">
        <v>1134</v>
      </c>
      <c r="K709" t="s">
        <v>1144</v>
      </c>
    </row>
    <row r="710" spans="1:11" x14ac:dyDescent="0.3">
      <c r="A710" s="2">
        <v>44404</v>
      </c>
      <c r="B710">
        <v>2021</v>
      </c>
      <c r="C710" t="s">
        <v>1151</v>
      </c>
      <c r="D710" t="s">
        <v>27</v>
      </c>
      <c r="E710" t="s">
        <v>1004</v>
      </c>
      <c r="F710" t="s">
        <v>404</v>
      </c>
      <c r="G710" s="1">
        <v>11661</v>
      </c>
      <c r="H710" s="1">
        <v>3160</v>
      </c>
      <c r="I710" t="s">
        <v>1167</v>
      </c>
      <c r="J710" t="s">
        <v>1132</v>
      </c>
      <c r="K710" t="s">
        <v>1143</v>
      </c>
    </row>
    <row r="711" spans="1:11" x14ac:dyDescent="0.3">
      <c r="A711" s="2">
        <v>44405</v>
      </c>
      <c r="B711">
        <v>2021</v>
      </c>
      <c r="C711" t="s">
        <v>1151</v>
      </c>
      <c r="D711" t="s">
        <v>27</v>
      </c>
      <c r="E711" t="s">
        <v>1075</v>
      </c>
      <c r="F711" t="s">
        <v>404</v>
      </c>
      <c r="G711" s="1">
        <v>3033</v>
      </c>
      <c r="H711" s="1">
        <v>637</v>
      </c>
      <c r="I711" t="s">
        <v>1122</v>
      </c>
      <c r="J711" t="s">
        <v>1140</v>
      </c>
      <c r="K711" t="s">
        <v>1143</v>
      </c>
    </row>
    <row r="712" spans="1:11" x14ac:dyDescent="0.3">
      <c r="A712" s="2">
        <v>44410</v>
      </c>
      <c r="B712">
        <v>2021</v>
      </c>
      <c r="C712" t="s">
        <v>1151</v>
      </c>
      <c r="D712" t="s">
        <v>1158</v>
      </c>
      <c r="E712" t="s">
        <v>194</v>
      </c>
      <c r="F712" t="s">
        <v>13</v>
      </c>
      <c r="G712" s="1">
        <v>14790</v>
      </c>
      <c r="H712">
        <v>1701</v>
      </c>
      <c r="I712" t="s">
        <v>1122</v>
      </c>
      <c r="J712" t="s">
        <v>1138</v>
      </c>
      <c r="K712" t="s">
        <v>1143</v>
      </c>
    </row>
    <row r="713" spans="1:11" x14ac:dyDescent="0.3">
      <c r="A713" s="2">
        <v>44410</v>
      </c>
      <c r="B713">
        <v>2021</v>
      </c>
      <c r="C713" t="s">
        <v>1151</v>
      </c>
      <c r="D713" t="s">
        <v>21</v>
      </c>
      <c r="E713" t="s">
        <v>633</v>
      </c>
      <c r="F713" t="s">
        <v>13</v>
      </c>
      <c r="G713" s="1">
        <v>10165</v>
      </c>
      <c r="H713" s="1">
        <v>3680</v>
      </c>
      <c r="I713" t="s">
        <v>1122</v>
      </c>
      <c r="J713" t="s">
        <v>1132</v>
      </c>
      <c r="K713" t="s">
        <v>1145</v>
      </c>
    </row>
    <row r="714" spans="1:11" x14ac:dyDescent="0.3">
      <c r="A714" s="2">
        <v>44412</v>
      </c>
      <c r="B714">
        <v>2021</v>
      </c>
      <c r="C714" t="s">
        <v>1151</v>
      </c>
      <c r="D714" t="s">
        <v>1158</v>
      </c>
      <c r="E714" t="s">
        <v>943</v>
      </c>
      <c r="F714" t="s">
        <v>7</v>
      </c>
      <c r="G714" s="1">
        <v>11055</v>
      </c>
      <c r="H714" s="1">
        <v>1106</v>
      </c>
      <c r="I714" t="s">
        <v>1122</v>
      </c>
      <c r="J714" t="s">
        <v>1133</v>
      </c>
      <c r="K714" t="s">
        <v>1145</v>
      </c>
    </row>
    <row r="715" spans="1:11" x14ac:dyDescent="0.3">
      <c r="A715" s="2">
        <v>44412</v>
      </c>
      <c r="B715">
        <v>2021</v>
      </c>
      <c r="C715" t="s">
        <v>1151</v>
      </c>
      <c r="D715" t="s">
        <v>21</v>
      </c>
      <c r="E715" t="s">
        <v>866</v>
      </c>
      <c r="F715" t="s">
        <v>13</v>
      </c>
      <c r="G715" s="1">
        <v>2204</v>
      </c>
      <c r="H715" s="1">
        <v>998</v>
      </c>
      <c r="I715" t="s">
        <v>1167</v>
      </c>
      <c r="J715" t="s">
        <v>1137</v>
      </c>
      <c r="K715" t="s">
        <v>1143</v>
      </c>
    </row>
    <row r="716" spans="1:11" x14ac:dyDescent="0.3">
      <c r="A716" s="2">
        <v>44413</v>
      </c>
      <c r="B716">
        <v>2021</v>
      </c>
      <c r="C716" t="s">
        <v>1151</v>
      </c>
      <c r="D716" t="s">
        <v>1158</v>
      </c>
      <c r="E716" t="s">
        <v>766</v>
      </c>
      <c r="F716" t="s">
        <v>11</v>
      </c>
      <c r="G716" s="1">
        <v>2920</v>
      </c>
      <c r="H716" s="1">
        <v>152</v>
      </c>
      <c r="I716" t="s">
        <v>1122</v>
      </c>
      <c r="J716" t="s">
        <v>1133</v>
      </c>
      <c r="K716" t="s">
        <v>1145</v>
      </c>
    </row>
    <row r="717" spans="1:11" x14ac:dyDescent="0.3">
      <c r="A717" s="2">
        <v>44413</v>
      </c>
      <c r="B717">
        <v>2021</v>
      </c>
      <c r="C717" t="s">
        <v>1151</v>
      </c>
      <c r="D717" t="s">
        <v>54</v>
      </c>
      <c r="E717" t="s">
        <v>674</v>
      </c>
      <c r="F717" t="s">
        <v>13</v>
      </c>
      <c r="G717" s="1">
        <v>11847</v>
      </c>
      <c r="H717" s="1">
        <v>5390</v>
      </c>
      <c r="I717" t="s">
        <v>1167</v>
      </c>
      <c r="J717" t="s">
        <v>1141</v>
      </c>
      <c r="K717" t="s">
        <v>1145</v>
      </c>
    </row>
    <row r="718" spans="1:11" x14ac:dyDescent="0.3">
      <c r="A718" s="2">
        <v>44414</v>
      </c>
      <c r="B718">
        <v>2021</v>
      </c>
      <c r="C718" t="s">
        <v>1151</v>
      </c>
      <c r="D718" t="s">
        <v>54</v>
      </c>
      <c r="E718" t="s">
        <v>707</v>
      </c>
      <c r="F718" t="s">
        <v>20</v>
      </c>
      <c r="G718" s="1">
        <v>8385</v>
      </c>
      <c r="H718" s="1">
        <v>495</v>
      </c>
      <c r="I718" t="s">
        <v>1122</v>
      </c>
      <c r="J718" t="s">
        <v>1140</v>
      </c>
      <c r="K718" t="s">
        <v>1143</v>
      </c>
    </row>
    <row r="719" spans="1:11" x14ac:dyDescent="0.3">
      <c r="A719" s="2">
        <v>44415</v>
      </c>
      <c r="B719">
        <v>2021</v>
      </c>
      <c r="C719" t="s">
        <v>1151</v>
      </c>
      <c r="D719" t="s">
        <v>1158</v>
      </c>
      <c r="E719" t="s">
        <v>1099</v>
      </c>
      <c r="F719" t="s">
        <v>20</v>
      </c>
      <c r="G719" s="1">
        <v>14288</v>
      </c>
      <c r="H719" s="1">
        <v>2643</v>
      </c>
      <c r="I719" t="s">
        <v>1167</v>
      </c>
      <c r="J719" t="s">
        <v>1137</v>
      </c>
      <c r="K719" t="s">
        <v>1143</v>
      </c>
    </row>
    <row r="720" spans="1:11" x14ac:dyDescent="0.3">
      <c r="A720" s="2">
        <v>44416</v>
      </c>
      <c r="B720">
        <v>2021</v>
      </c>
      <c r="C720" t="s">
        <v>1151</v>
      </c>
      <c r="D720" t="s">
        <v>5</v>
      </c>
      <c r="E720" t="s">
        <v>1049</v>
      </c>
      <c r="F720" t="s">
        <v>404</v>
      </c>
      <c r="G720" s="1">
        <v>2023</v>
      </c>
      <c r="H720" s="1">
        <v>876</v>
      </c>
      <c r="I720" t="s">
        <v>1122</v>
      </c>
      <c r="J720" t="s">
        <v>1136</v>
      </c>
      <c r="K720" t="s">
        <v>1145</v>
      </c>
    </row>
    <row r="721" spans="1:11" x14ac:dyDescent="0.3">
      <c r="A721" s="2">
        <v>44416</v>
      </c>
      <c r="B721">
        <v>2021</v>
      </c>
      <c r="C721" t="s">
        <v>1151</v>
      </c>
      <c r="D721" t="s">
        <v>1158</v>
      </c>
      <c r="E721" t="s">
        <v>377</v>
      </c>
      <c r="F721" t="s">
        <v>20</v>
      </c>
      <c r="G721" s="1">
        <v>8018</v>
      </c>
      <c r="H721">
        <v>1419</v>
      </c>
      <c r="I721" t="s">
        <v>1167</v>
      </c>
      <c r="J721" t="s">
        <v>1137</v>
      </c>
      <c r="K721" t="s">
        <v>1143</v>
      </c>
    </row>
    <row r="722" spans="1:11" x14ac:dyDescent="0.3">
      <c r="A722" s="2">
        <v>44417</v>
      </c>
      <c r="B722">
        <v>2021</v>
      </c>
      <c r="C722" t="s">
        <v>1151</v>
      </c>
      <c r="D722" t="s">
        <v>1158</v>
      </c>
      <c r="E722" t="s">
        <v>650</v>
      </c>
      <c r="F722" t="s">
        <v>7</v>
      </c>
      <c r="G722" s="1">
        <v>11507</v>
      </c>
      <c r="H722" s="1">
        <v>1070</v>
      </c>
      <c r="I722" t="s">
        <v>1122</v>
      </c>
      <c r="J722" t="s">
        <v>1136</v>
      </c>
      <c r="K722" t="s">
        <v>1143</v>
      </c>
    </row>
    <row r="723" spans="1:11" x14ac:dyDescent="0.3">
      <c r="A723" s="2">
        <v>44419</v>
      </c>
      <c r="B723">
        <v>2021</v>
      </c>
      <c r="C723" t="s">
        <v>1151</v>
      </c>
      <c r="D723" t="s">
        <v>1158</v>
      </c>
      <c r="E723" t="s">
        <v>593</v>
      </c>
      <c r="F723" t="s">
        <v>13</v>
      </c>
      <c r="G723" s="1">
        <v>11665</v>
      </c>
      <c r="H723" s="1">
        <v>2718</v>
      </c>
      <c r="I723" t="s">
        <v>1122</v>
      </c>
      <c r="J723" t="s">
        <v>1138</v>
      </c>
      <c r="K723" t="s">
        <v>1144</v>
      </c>
    </row>
    <row r="724" spans="1:11" x14ac:dyDescent="0.3">
      <c r="A724" s="2">
        <v>44424</v>
      </c>
      <c r="B724">
        <v>2021</v>
      </c>
      <c r="C724" t="s">
        <v>1151</v>
      </c>
      <c r="D724" t="s">
        <v>5</v>
      </c>
      <c r="E724" t="s">
        <v>18</v>
      </c>
      <c r="F724" t="s">
        <v>11</v>
      </c>
      <c r="G724" s="1">
        <v>4085</v>
      </c>
      <c r="H724">
        <v>1646</v>
      </c>
      <c r="I724" t="s">
        <v>1122</v>
      </c>
      <c r="J724" t="s">
        <v>1140</v>
      </c>
      <c r="K724" t="s">
        <v>1145</v>
      </c>
    </row>
    <row r="725" spans="1:11" x14ac:dyDescent="0.3">
      <c r="A725" s="2">
        <v>44424</v>
      </c>
      <c r="B725">
        <v>2021</v>
      </c>
      <c r="C725" t="s">
        <v>1151</v>
      </c>
      <c r="D725" t="s">
        <v>21</v>
      </c>
      <c r="E725" t="s">
        <v>790</v>
      </c>
      <c r="F725" t="s">
        <v>20</v>
      </c>
      <c r="G725" s="1">
        <v>3343</v>
      </c>
      <c r="H725" s="1">
        <v>772</v>
      </c>
      <c r="I725" t="s">
        <v>1167</v>
      </c>
      <c r="J725" t="s">
        <v>1137</v>
      </c>
      <c r="K725" t="s">
        <v>1145</v>
      </c>
    </row>
    <row r="726" spans="1:11" x14ac:dyDescent="0.3">
      <c r="A726" s="2">
        <v>44427</v>
      </c>
      <c r="B726">
        <v>2021</v>
      </c>
      <c r="C726" t="s">
        <v>1151</v>
      </c>
      <c r="D726" t="s">
        <v>21</v>
      </c>
      <c r="E726" t="s">
        <v>1018</v>
      </c>
      <c r="F726" t="s">
        <v>401</v>
      </c>
      <c r="G726" s="1">
        <v>11894</v>
      </c>
      <c r="H726" s="1">
        <v>2105</v>
      </c>
      <c r="I726" t="s">
        <v>1122</v>
      </c>
      <c r="J726" t="s">
        <v>1141</v>
      </c>
      <c r="K726" t="s">
        <v>1143</v>
      </c>
    </row>
    <row r="727" spans="1:11" x14ac:dyDescent="0.3">
      <c r="A727" s="2">
        <v>44429</v>
      </c>
      <c r="B727">
        <v>2021</v>
      </c>
      <c r="C727" t="s">
        <v>1151</v>
      </c>
      <c r="D727" t="s">
        <v>27</v>
      </c>
      <c r="E727" t="s">
        <v>646</v>
      </c>
      <c r="F727" t="s">
        <v>20</v>
      </c>
      <c r="G727" s="1">
        <v>9812</v>
      </c>
      <c r="H727" s="1">
        <v>2188</v>
      </c>
      <c r="I727" t="s">
        <v>1122</v>
      </c>
      <c r="J727" t="s">
        <v>1136</v>
      </c>
      <c r="K727" t="s">
        <v>1146</v>
      </c>
    </row>
    <row r="728" spans="1:11" x14ac:dyDescent="0.3">
      <c r="A728" s="2">
        <v>44430</v>
      </c>
      <c r="B728">
        <v>2021</v>
      </c>
      <c r="C728" t="s">
        <v>1151</v>
      </c>
      <c r="D728" t="s">
        <v>54</v>
      </c>
      <c r="E728" t="s">
        <v>702</v>
      </c>
      <c r="F728" t="s">
        <v>7</v>
      </c>
      <c r="G728" s="1">
        <v>8173</v>
      </c>
      <c r="H728" s="1">
        <v>2011</v>
      </c>
      <c r="I728" t="s">
        <v>1122</v>
      </c>
      <c r="J728" t="s">
        <v>1137</v>
      </c>
      <c r="K728" t="s">
        <v>1143</v>
      </c>
    </row>
    <row r="729" spans="1:11" x14ac:dyDescent="0.3">
      <c r="A729" s="2">
        <v>44431</v>
      </c>
      <c r="B729">
        <v>2021</v>
      </c>
      <c r="C729" t="s">
        <v>1151</v>
      </c>
      <c r="D729" t="s">
        <v>5</v>
      </c>
      <c r="E729" t="s">
        <v>289</v>
      </c>
      <c r="F729" t="s">
        <v>13</v>
      </c>
      <c r="G729" s="1">
        <v>12749</v>
      </c>
      <c r="H729">
        <v>5418</v>
      </c>
      <c r="I729" t="s">
        <v>1167</v>
      </c>
      <c r="J729" t="s">
        <v>1133</v>
      </c>
      <c r="K729" t="s">
        <v>1143</v>
      </c>
    </row>
    <row r="730" spans="1:11" x14ac:dyDescent="0.3">
      <c r="A730" s="2">
        <v>44431</v>
      </c>
      <c r="B730">
        <v>2021</v>
      </c>
      <c r="C730" t="s">
        <v>1151</v>
      </c>
      <c r="D730" t="s">
        <v>1158</v>
      </c>
      <c r="E730" t="s">
        <v>973</v>
      </c>
      <c r="F730" t="s">
        <v>419</v>
      </c>
      <c r="G730" s="1">
        <v>14249</v>
      </c>
      <c r="H730" s="1">
        <v>2109</v>
      </c>
      <c r="I730" t="s">
        <v>1122</v>
      </c>
      <c r="J730" t="s">
        <v>1127</v>
      </c>
      <c r="K730" t="s">
        <v>1143</v>
      </c>
    </row>
    <row r="731" spans="1:11" x14ac:dyDescent="0.3">
      <c r="A731" s="2">
        <v>44432</v>
      </c>
      <c r="B731">
        <v>2021</v>
      </c>
      <c r="C731" t="s">
        <v>1151</v>
      </c>
      <c r="D731" t="s">
        <v>5</v>
      </c>
      <c r="E731" t="s">
        <v>49</v>
      </c>
      <c r="F731" t="s">
        <v>13</v>
      </c>
      <c r="G731" s="1">
        <v>13822</v>
      </c>
      <c r="H731">
        <v>4838</v>
      </c>
      <c r="I731" t="s">
        <v>1122</v>
      </c>
      <c r="J731" t="s">
        <v>1137</v>
      </c>
      <c r="K731" t="s">
        <v>1145</v>
      </c>
    </row>
    <row r="732" spans="1:11" x14ac:dyDescent="0.3">
      <c r="A732" s="2">
        <v>44433</v>
      </c>
      <c r="B732">
        <v>2021</v>
      </c>
      <c r="C732" t="s">
        <v>1151</v>
      </c>
      <c r="D732" t="s">
        <v>21</v>
      </c>
      <c r="E732" t="s">
        <v>232</v>
      </c>
      <c r="F732" t="s">
        <v>20</v>
      </c>
      <c r="G732" s="1">
        <v>12707</v>
      </c>
      <c r="H732">
        <v>2872</v>
      </c>
      <c r="I732" t="s">
        <v>1122</v>
      </c>
      <c r="J732" t="s">
        <v>1137</v>
      </c>
      <c r="K732" t="s">
        <v>1143</v>
      </c>
    </row>
    <row r="733" spans="1:11" x14ac:dyDescent="0.3">
      <c r="A733" s="2">
        <v>44433</v>
      </c>
      <c r="B733">
        <v>2021</v>
      </c>
      <c r="C733" t="s">
        <v>1151</v>
      </c>
      <c r="D733" t="s">
        <v>1158</v>
      </c>
      <c r="E733" t="s">
        <v>934</v>
      </c>
      <c r="F733" t="s">
        <v>20</v>
      </c>
      <c r="G733" s="1">
        <v>13718</v>
      </c>
      <c r="H733" s="1">
        <v>5844</v>
      </c>
      <c r="I733" t="s">
        <v>1122</v>
      </c>
      <c r="J733" t="s">
        <v>1134</v>
      </c>
      <c r="K733" t="s">
        <v>1143</v>
      </c>
    </row>
    <row r="734" spans="1:11" x14ac:dyDescent="0.3">
      <c r="A734" s="2">
        <v>44434</v>
      </c>
      <c r="B734">
        <v>2021</v>
      </c>
      <c r="C734" t="s">
        <v>1151</v>
      </c>
      <c r="D734" t="s">
        <v>5</v>
      </c>
      <c r="E734" t="s">
        <v>461</v>
      </c>
      <c r="F734" t="s">
        <v>404</v>
      </c>
      <c r="G734" s="1">
        <v>7565</v>
      </c>
      <c r="H734">
        <v>3578</v>
      </c>
      <c r="I734" t="s">
        <v>1122</v>
      </c>
      <c r="J734" t="s">
        <v>1134</v>
      </c>
      <c r="K734" t="s">
        <v>1143</v>
      </c>
    </row>
    <row r="735" spans="1:11" x14ac:dyDescent="0.3">
      <c r="A735" s="2">
        <v>44436</v>
      </c>
      <c r="B735">
        <v>2021</v>
      </c>
      <c r="C735" t="s">
        <v>1151</v>
      </c>
      <c r="D735" t="s">
        <v>1158</v>
      </c>
      <c r="E735" t="s">
        <v>1058</v>
      </c>
      <c r="F735" t="s">
        <v>401</v>
      </c>
      <c r="G735" s="1">
        <v>14132</v>
      </c>
      <c r="H735" s="1">
        <v>4664</v>
      </c>
      <c r="I735" t="s">
        <v>1122</v>
      </c>
      <c r="J735" t="s">
        <v>1137</v>
      </c>
      <c r="K735" t="s">
        <v>1144</v>
      </c>
    </row>
    <row r="736" spans="1:11" x14ac:dyDescent="0.3">
      <c r="A736" s="2">
        <v>44442</v>
      </c>
      <c r="B736">
        <v>2021</v>
      </c>
      <c r="C736" t="s">
        <v>1151</v>
      </c>
      <c r="D736" t="s">
        <v>21</v>
      </c>
      <c r="E736" t="s">
        <v>474</v>
      </c>
      <c r="F736" t="s">
        <v>419</v>
      </c>
      <c r="G736" s="1">
        <v>3112</v>
      </c>
      <c r="H736">
        <v>370</v>
      </c>
      <c r="I736" t="s">
        <v>1122</v>
      </c>
      <c r="J736" t="s">
        <v>1136</v>
      </c>
      <c r="K736" t="s">
        <v>1144</v>
      </c>
    </row>
    <row r="737" spans="1:11" x14ac:dyDescent="0.3">
      <c r="A737" s="2">
        <v>44443</v>
      </c>
      <c r="B737">
        <v>2021</v>
      </c>
      <c r="C737" t="s">
        <v>1151</v>
      </c>
      <c r="D737" t="s">
        <v>5</v>
      </c>
      <c r="E737" t="s">
        <v>742</v>
      </c>
      <c r="F737" t="s">
        <v>7</v>
      </c>
      <c r="G737" s="1">
        <v>6263</v>
      </c>
      <c r="H737" s="1">
        <v>2493</v>
      </c>
      <c r="I737" t="s">
        <v>1122</v>
      </c>
      <c r="J737" t="s">
        <v>1133</v>
      </c>
      <c r="K737" t="s">
        <v>1143</v>
      </c>
    </row>
    <row r="738" spans="1:11" x14ac:dyDescent="0.3">
      <c r="A738" s="2">
        <v>44445</v>
      </c>
      <c r="B738">
        <v>2021</v>
      </c>
      <c r="C738" t="s">
        <v>1151</v>
      </c>
      <c r="D738" t="s">
        <v>1158</v>
      </c>
      <c r="E738" t="s">
        <v>623</v>
      </c>
      <c r="F738" t="s">
        <v>11</v>
      </c>
      <c r="G738" s="1">
        <v>823</v>
      </c>
      <c r="H738" s="1">
        <v>119</v>
      </c>
      <c r="I738" t="s">
        <v>1167</v>
      </c>
      <c r="J738" t="s">
        <v>1140</v>
      </c>
      <c r="K738" t="s">
        <v>1145</v>
      </c>
    </row>
    <row r="739" spans="1:11" x14ac:dyDescent="0.3">
      <c r="A739" s="2">
        <v>44445</v>
      </c>
      <c r="B739">
        <v>2021</v>
      </c>
      <c r="C739" t="s">
        <v>1151</v>
      </c>
      <c r="D739" t="s">
        <v>5</v>
      </c>
      <c r="E739" t="s">
        <v>884</v>
      </c>
      <c r="F739" t="s">
        <v>13</v>
      </c>
      <c r="G739" s="1">
        <v>9666</v>
      </c>
      <c r="H739" s="1">
        <v>667</v>
      </c>
      <c r="I739" t="s">
        <v>1122</v>
      </c>
      <c r="J739" t="s">
        <v>1136</v>
      </c>
      <c r="K739" t="s">
        <v>1143</v>
      </c>
    </row>
    <row r="740" spans="1:11" x14ac:dyDescent="0.3">
      <c r="A740" s="2">
        <v>44446</v>
      </c>
      <c r="B740">
        <v>2021</v>
      </c>
      <c r="C740" t="s">
        <v>1151</v>
      </c>
      <c r="D740" t="s">
        <v>5</v>
      </c>
      <c r="E740" t="s">
        <v>951</v>
      </c>
      <c r="F740" t="s">
        <v>409</v>
      </c>
      <c r="G740" s="1">
        <v>5363</v>
      </c>
      <c r="H740" s="1">
        <v>472</v>
      </c>
      <c r="I740" t="s">
        <v>1122</v>
      </c>
      <c r="J740" t="s">
        <v>1138</v>
      </c>
      <c r="K740" t="s">
        <v>1143</v>
      </c>
    </row>
    <row r="741" spans="1:11" x14ac:dyDescent="0.3">
      <c r="A741" s="2">
        <v>44446</v>
      </c>
      <c r="B741">
        <v>2021</v>
      </c>
      <c r="C741" t="s">
        <v>1151</v>
      </c>
      <c r="D741" t="s">
        <v>5</v>
      </c>
      <c r="E741" t="s">
        <v>426</v>
      </c>
      <c r="F741" t="s">
        <v>407</v>
      </c>
      <c r="G741" s="1">
        <v>3222</v>
      </c>
      <c r="H741">
        <v>1028</v>
      </c>
      <c r="I741" t="s">
        <v>1167</v>
      </c>
      <c r="J741" t="s">
        <v>1132</v>
      </c>
      <c r="K741" t="s">
        <v>1145</v>
      </c>
    </row>
    <row r="742" spans="1:11" x14ac:dyDescent="0.3">
      <c r="A742" s="2">
        <v>44446</v>
      </c>
      <c r="B742">
        <v>2021</v>
      </c>
      <c r="C742" t="s">
        <v>1151</v>
      </c>
      <c r="D742" t="s">
        <v>1158</v>
      </c>
      <c r="E742" t="s">
        <v>817</v>
      </c>
      <c r="F742" t="s">
        <v>11</v>
      </c>
      <c r="G742" s="1">
        <v>11779</v>
      </c>
      <c r="H742" s="1">
        <v>1720</v>
      </c>
      <c r="I742" t="s">
        <v>1122</v>
      </c>
      <c r="J742" t="s">
        <v>1134</v>
      </c>
      <c r="K742" t="s">
        <v>1143</v>
      </c>
    </row>
    <row r="743" spans="1:11" x14ac:dyDescent="0.3">
      <c r="A743" s="2">
        <v>44447</v>
      </c>
      <c r="B743">
        <v>2021</v>
      </c>
      <c r="C743" t="s">
        <v>1151</v>
      </c>
      <c r="D743" t="s">
        <v>21</v>
      </c>
      <c r="E743" t="s">
        <v>487</v>
      </c>
      <c r="F743" t="s">
        <v>407</v>
      </c>
      <c r="G743" s="1">
        <v>14623</v>
      </c>
      <c r="H743">
        <v>6478</v>
      </c>
      <c r="I743" t="s">
        <v>1122</v>
      </c>
      <c r="J743" t="s">
        <v>1139</v>
      </c>
      <c r="K743" t="s">
        <v>1146</v>
      </c>
    </row>
    <row r="744" spans="1:11" x14ac:dyDescent="0.3">
      <c r="A744" s="2">
        <v>44448</v>
      </c>
      <c r="B744">
        <v>2021</v>
      </c>
      <c r="C744" t="s">
        <v>1151</v>
      </c>
      <c r="D744" t="s">
        <v>5</v>
      </c>
      <c r="E744" t="s">
        <v>1023</v>
      </c>
      <c r="F744" t="s">
        <v>404</v>
      </c>
      <c r="G744" s="1">
        <v>7436</v>
      </c>
      <c r="H744" s="1">
        <v>2900</v>
      </c>
      <c r="I744" t="s">
        <v>1122</v>
      </c>
      <c r="J744" t="s">
        <v>1138</v>
      </c>
      <c r="K744" t="s">
        <v>1145</v>
      </c>
    </row>
    <row r="745" spans="1:11" x14ac:dyDescent="0.3">
      <c r="A745" s="2">
        <v>44450</v>
      </c>
      <c r="B745">
        <v>2021</v>
      </c>
      <c r="C745" t="s">
        <v>1151</v>
      </c>
      <c r="D745" t="s">
        <v>54</v>
      </c>
      <c r="E745" t="s">
        <v>607</v>
      </c>
      <c r="F745" t="s">
        <v>13</v>
      </c>
      <c r="G745" s="1">
        <v>12062</v>
      </c>
      <c r="H745" s="1">
        <v>2497</v>
      </c>
      <c r="I745" t="s">
        <v>1167</v>
      </c>
      <c r="J745" t="s">
        <v>1139</v>
      </c>
      <c r="K745" t="s">
        <v>1143</v>
      </c>
    </row>
    <row r="746" spans="1:11" x14ac:dyDescent="0.3">
      <c r="A746" s="2">
        <v>44451</v>
      </c>
      <c r="B746">
        <v>2021</v>
      </c>
      <c r="C746" t="s">
        <v>1151</v>
      </c>
      <c r="D746" t="s">
        <v>1158</v>
      </c>
      <c r="E746" t="s">
        <v>819</v>
      </c>
      <c r="F746" t="s">
        <v>11</v>
      </c>
      <c r="G746" s="1">
        <v>14944</v>
      </c>
      <c r="H746" s="1">
        <v>6366</v>
      </c>
      <c r="I746" t="s">
        <v>1122</v>
      </c>
      <c r="J746" t="s">
        <v>1134</v>
      </c>
      <c r="K746" t="s">
        <v>1143</v>
      </c>
    </row>
    <row r="747" spans="1:11" x14ac:dyDescent="0.3">
      <c r="A747" s="2">
        <v>44452</v>
      </c>
      <c r="B747">
        <v>2021</v>
      </c>
      <c r="C747" t="s">
        <v>1151</v>
      </c>
      <c r="D747" t="s">
        <v>27</v>
      </c>
      <c r="E747" t="s">
        <v>544</v>
      </c>
      <c r="F747" t="s">
        <v>407</v>
      </c>
      <c r="G747" s="1">
        <v>6072</v>
      </c>
      <c r="H747">
        <v>1864</v>
      </c>
      <c r="I747" t="s">
        <v>1122</v>
      </c>
      <c r="J747" t="s">
        <v>1137</v>
      </c>
      <c r="K747" t="s">
        <v>1145</v>
      </c>
    </row>
    <row r="748" spans="1:11" x14ac:dyDescent="0.3">
      <c r="A748" s="2">
        <v>44453</v>
      </c>
      <c r="B748">
        <v>2021</v>
      </c>
      <c r="C748" t="s">
        <v>1151</v>
      </c>
      <c r="D748" t="s">
        <v>21</v>
      </c>
      <c r="E748" t="s">
        <v>889</v>
      </c>
      <c r="F748" t="s">
        <v>7</v>
      </c>
      <c r="G748" s="1">
        <v>11101</v>
      </c>
      <c r="H748" s="1">
        <v>4596</v>
      </c>
      <c r="I748" t="s">
        <v>1122</v>
      </c>
      <c r="J748" t="s">
        <v>1139</v>
      </c>
      <c r="K748" t="s">
        <v>1145</v>
      </c>
    </row>
    <row r="749" spans="1:11" x14ac:dyDescent="0.3">
      <c r="A749" s="2">
        <v>44454</v>
      </c>
      <c r="B749">
        <v>2021</v>
      </c>
      <c r="C749" t="s">
        <v>1151</v>
      </c>
      <c r="D749" t="s">
        <v>21</v>
      </c>
      <c r="E749" t="s">
        <v>53</v>
      </c>
      <c r="F749" t="s">
        <v>7</v>
      </c>
      <c r="G749" s="1">
        <v>9412</v>
      </c>
      <c r="H749">
        <v>1045</v>
      </c>
      <c r="I749" t="s">
        <v>1122</v>
      </c>
      <c r="J749" t="s">
        <v>1133</v>
      </c>
      <c r="K749" t="s">
        <v>1145</v>
      </c>
    </row>
    <row r="750" spans="1:11" x14ac:dyDescent="0.3">
      <c r="A750" s="2">
        <v>44456</v>
      </c>
      <c r="B750">
        <v>2021</v>
      </c>
      <c r="C750" t="s">
        <v>1151</v>
      </c>
      <c r="D750" t="s">
        <v>1158</v>
      </c>
      <c r="E750" t="s">
        <v>740</v>
      </c>
      <c r="F750" t="s">
        <v>7</v>
      </c>
      <c r="G750" s="1">
        <v>13946</v>
      </c>
      <c r="H750" s="1">
        <v>2775</v>
      </c>
      <c r="I750" t="s">
        <v>1122</v>
      </c>
      <c r="J750" t="s">
        <v>1140</v>
      </c>
      <c r="K750" t="s">
        <v>1145</v>
      </c>
    </row>
    <row r="751" spans="1:11" x14ac:dyDescent="0.3">
      <c r="A751" s="2">
        <v>44458</v>
      </c>
      <c r="B751">
        <v>2021</v>
      </c>
      <c r="C751" t="s">
        <v>1151</v>
      </c>
      <c r="D751" t="s">
        <v>21</v>
      </c>
      <c r="E751" t="s">
        <v>434</v>
      </c>
      <c r="F751" t="s">
        <v>407</v>
      </c>
      <c r="G751" s="1">
        <v>6530</v>
      </c>
      <c r="H751">
        <v>3050</v>
      </c>
      <c r="I751" t="s">
        <v>1122</v>
      </c>
      <c r="J751" t="s">
        <v>1126</v>
      </c>
      <c r="K751" t="s">
        <v>1145</v>
      </c>
    </row>
    <row r="752" spans="1:11" x14ac:dyDescent="0.3">
      <c r="A752" s="2">
        <v>44459</v>
      </c>
      <c r="B752">
        <v>2021</v>
      </c>
      <c r="C752" t="s">
        <v>1151</v>
      </c>
      <c r="D752" t="s">
        <v>5</v>
      </c>
      <c r="E752" t="s">
        <v>549</v>
      </c>
      <c r="F752" t="s">
        <v>404</v>
      </c>
      <c r="G752" s="1">
        <v>3264</v>
      </c>
      <c r="H752">
        <v>388</v>
      </c>
      <c r="I752" t="s">
        <v>1122</v>
      </c>
      <c r="J752" t="s">
        <v>1137</v>
      </c>
      <c r="K752" t="s">
        <v>1146</v>
      </c>
    </row>
    <row r="753" spans="1:11" x14ac:dyDescent="0.3">
      <c r="A753" s="2">
        <v>44461</v>
      </c>
      <c r="B753">
        <v>2021</v>
      </c>
      <c r="C753" t="s">
        <v>1151</v>
      </c>
      <c r="D753" t="s">
        <v>27</v>
      </c>
      <c r="E753" t="s">
        <v>904</v>
      </c>
      <c r="F753" t="s">
        <v>11</v>
      </c>
      <c r="G753" s="1">
        <v>9755</v>
      </c>
      <c r="H753" s="1">
        <v>1258</v>
      </c>
      <c r="I753" t="s">
        <v>1167</v>
      </c>
      <c r="J753" t="s">
        <v>1141</v>
      </c>
      <c r="K753" t="s">
        <v>1144</v>
      </c>
    </row>
    <row r="754" spans="1:11" x14ac:dyDescent="0.3">
      <c r="A754" s="2">
        <v>44461</v>
      </c>
      <c r="B754">
        <v>2021</v>
      </c>
      <c r="C754" t="s">
        <v>1151</v>
      </c>
      <c r="D754" t="s">
        <v>21</v>
      </c>
      <c r="E754" t="s">
        <v>594</v>
      </c>
      <c r="F754" t="s">
        <v>11</v>
      </c>
      <c r="G754" s="1">
        <v>5341</v>
      </c>
      <c r="H754" s="1">
        <v>283</v>
      </c>
      <c r="I754" t="s">
        <v>1167</v>
      </c>
      <c r="J754" t="s">
        <v>1129</v>
      </c>
      <c r="K754" t="s">
        <v>1146</v>
      </c>
    </row>
    <row r="755" spans="1:11" x14ac:dyDescent="0.3">
      <c r="A755" s="2">
        <v>44465</v>
      </c>
      <c r="B755">
        <v>2021</v>
      </c>
      <c r="C755" t="s">
        <v>1151</v>
      </c>
      <c r="D755" t="s">
        <v>1158</v>
      </c>
      <c r="E755" t="s">
        <v>393</v>
      </c>
      <c r="F755" t="s">
        <v>13</v>
      </c>
      <c r="G755" s="1">
        <v>11522</v>
      </c>
      <c r="H755">
        <v>3975</v>
      </c>
      <c r="I755" t="s">
        <v>1167</v>
      </c>
      <c r="J755" t="s">
        <v>1137</v>
      </c>
      <c r="K755" t="s">
        <v>1144</v>
      </c>
    </row>
    <row r="756" spans="1:11" x14ac:dyDescent="0.3">
      <c r="A756" s="2">
        <v>44465</v>
      </c>
      <c r="B756">
        <v>2021</v>
      </c>
      <c r="C756" t="s">
        <v>1151</v>
      </c>
      <c r="D756" t="s">
        <v>5</v>
      </c>
      <c r="E756" t="s">
        <v>1019</v>
      </c>
      <c r="F756" t="s">
        <v>419</v>
      </c>
      <c r="G756" s="1">
        <v>9149</v>
      </c>
      <c r="H756" s="1">
        <v>668</v>
      </c>
      <c r="I756" t="s">
        <v>1167</v>
      </c>
      <c r="J756" t="s">
        <v>1141</v>
      </c>
      <c r="K756" t="s">
        <v>1146</v>
      </c>
    </row>
    <row r="757" spans="1:11" x14ac:dyDescent="0.3">
      <c r="A757" s="2">
        <v>44465</v>
      </c>
      <c r="B757">
        <v>2021</v>
      </c>
      <c r="C757" t="s">
        <v>1151</v>
      </c>
      <c r="D757" t="s">
        <v>1158</v>
      </c>
      <c r="E757" t="s">
        <v>57</v>
      </c>
      <c r="F757" t="s">
        <v>13</v>
      </c>
      <c r="G757" s="1">
        <v>1658</v>
      </c>
      <c r="H757">
        <v>375</v>
      </c>
      <c r="I757" t="s">
        <v>1122</v>
      </c>
      <c r="J757" t="s">
        <v>1134</v>
      </c>
      <c r="K757" t="s">
        <v>1145</v>
      </c>
    </row>
    <row r="758" spans="1:11" x14ac:dyDescent="0.3">
      <c r="A758" s="2">
        <v>44467</v>
      </c>
      <c r="B758">
        <v>2021</v>
      </c>
      <c r="C758" t="s">
        <v>1151</v>
      </c>
      <c r="D758" t="s">
        <v>27</v>
      </c>
      <c r="E758" t="s">
        <v>813</v>
      </c>
      <c r="F758" t="s">
        <v>20</v>
      </c>
      <c r="G758" s="1">
        <v>10198</v>
      </c>
      <c r="H758" s="1">
        <v>2692</v>
      </c>
      <c r="I758" t="s">
        <v>1167</v>
      </c>
      <c r="J758" t="s">
        <v>1126</v>
      </c>
      <c r="K758" t="s">
        <v>1145</v>
      </c>
    </row>
    <row r="759" spans="1:11" x14ac:dyDescent="0.3">
      <c r="A759" s="2">
        <v>44474</v>
      </c>
      <c r="B759">
        <v>2021</v>
      </c>
      <c r="C759" t="s">
        <v>1152</v>
      </c>
      <c r="D759" t="s">
        <v>5</v>
      </c>
      <c r="E759" t="s">
        <v>373</v>
      </c>
      <c r="F759" t="s">
        <v>20</v>
      </c>
      <c r="G759" s="1">
        <v>3345</v>
      </c>
      <c r="H759">
        <v>766</v>
      </c>
      <c r="I759" t="s">
        <v>1122</v>
      </c>
      <c r="J759" t="s">
        <v>1138</v>
      </c>
      <c r="K759" t="s">
        <v>1143</v>
      </c>
    </row>
    <row r="760" spans="1:11" x14ac:dyDescent="0.3">
      <c r="A760" s="2">
        <v>44475</v>
      </c>
      <c r="B760">
        <v>2021</v>
      </c>
      <c r="C760" t="s">
        <v>1152</v>
      </c>
      <c r="D760" t="s">
        <v>1158</v>
      </c>
      <c r="E760" t="s">
        <v>746</v>
      </c>
      <c r="F760" t="s">
        <v>20</v>
      </c>
      <c r="G760" s="1">
        <v>3412</v>
      </c>
      <c r="H760" s="1">
        <v>290</v>
      </c>
      <c r="I760" t="s">
        <v>1122</v>
      </c>
      <c r="J760" t="s">
        <v>1138</v>
      </c>
      <c r="K760" t="s">
        <v>1143</v>
      </c>
    </row>
    <row r="761" spans="1:11" x14ac:dyDescent="0.3">
      <c r="A761" s="2">
        <v>44478</v>
      </c>
      <c r="B761">
        <v>2021</v>
      </c>
      <c r="C761" t="s">
        <v>1152</v>
      </c>
      <c r="D761" t="s">
        <v>54</v>
      </c>
      <c r="E761" t="s">
        <v>59</v>
      </c>
      <c r="F761" t="s">
        <v>7</v>
      </c>
      <c r="G761" s="1">
        <v>7004</v>
      </c>
      <c r="H761">
        <v>406</v>
      </c>
      <c r="I761" t="s">
        <v>1167</v>
      </c>
      <c r="J761" t="s">
        <v>1140</v>
      </c>
      <c r="K761" t="s">
        <v>1145</v>
      </c>
    </row>
    <row r="762" spans="1:11" x14ac:dyDescent="0.3">
      <c r="A762" s="2">
        <v>44478</v>
      </c>
      <c r="B762">
        <v>2021</v>
      </c>
      <c r="C762" t="s">
        <v>1152</v>
      </c>
      <c r="D762" t="s">
        <v>1158</v>
      </c>
      <c r="E762" t="s">
        <v>785</v>
      </c>
      <c r="F762" t="s">
        <v>7</v>
      </c>
      <c r="G762" s="1">
        <v>6362</v>
      </c>
      <c r="H762" s="1">
        <v>1781</v>
      </c>
      <c r="I762" t="s">
        <v>1122</v>
      </c>
      <c r="J762" t="s">
        <v>1134</v>
      </c>
      <c r="K762" t="s">
        <v>1144</v>
      </c>
    </row>
    <row r="763" spans="1:11" x14ac:dyDescent="0.3">
      <c r="A763" s="2">
        <v>44478</v>
      </c>
      <c r="B763">
        <v>2021</v>
      </c>
      <c r="C763" t="s">
        <v>1152</v>
      </c>
      <c r="D763" t="s">
        <v>1158</v>
      </c>
      <c r="E763" t="s">
        <v>1117</v>
      </c>
      <c r="F763" t="s">
        <v>20</v>
      </c>
      <c r="G763" s="1">
        <v>9415</v>
      </c>
      <c r="H763" s="1">
        <v>1205</v>
      </c>
      <c r="I763" t="s">
        <v>1122</v>
      </c>
      <c r="J763" t="s">
        <v>1140</v>
      </c>
      <c r="K763" t="s">
        <v>1146</v>
      </c>
    </row>
    <row r="764" spans="1:11" x14ac:dyDescent="0.3">
      <c r="A764" s="2">
        <v>44480</v>
      </c>
      <c r="B764">
        <v>2021</v>
      </c>
      <c r="C764" t="s">
        <v>1152</v>
      </c>
      <c r="D764" t="s">
        <v>54</v>
      </c>
      <c r="E764" t="s">
        <v>638</v>
      </c>
      <c r="F764" t="s">
        <v>20</v>
      </c>
      <c r="G764" s="1">
        <v>10032</v>
      </c>
      <c r="H764" s="1">
        <v>3642</v>
      </c>
      <c r="I764" t="s">
        <v>1122</v>
      </c>
      <c r="J764" t="s">
        <v>1135</v>
      </c>
      <c r="K764" t="s">
        <v>1145</v>
      </c>
    </row>
    <row r="765" spans="1:11" x14ac:dyDescent="0.3">
      <c r="A765" s="2">
        <v>44483</v>
      </c>
      <c r="B765">
        <v>2021</v>
      </c>
      <c r="C765" t="s">
        <v>1152</v>
      </c>
      <c r="D765" t="s">
        <v>1158</v>
      </c>
      <c r="E765" t="s">
        <v>792</v>
      </c>
      <c r="F765" t="s">
        <v>20</v>
      </c>
      <c r="G765" s="1">
        <v>3843</v>
      </c>
      <c r="H765" s="1">
        <v>757</v>
      </c>
      <c r="I765" t="s">
        <v>1122</v>
      </c>
      <c r="J765" t="s">
        <v>1136</v>
      </c>
      <c r="K765" t="s">
        <v>1145</v>
      </c>
    </row>
    <row r="766" spans="1:11" x14ac:dyDescent="0.3">
      <c r="A766" s="2">
        <v>44486</v>
      </c>
      <c r="B766">
        <v>2021</v>
      </c>
      <c r="C766" t="s">
        <v>1152</v>
      </c>
      <c r="D766" t="s">
        <v>21</v>
      </c>
      <c r="E766" t="s">
        <v>108</v>
      </c>
      <c r="F766" t="s">
        <v>13</v>
      </c>
      <c r="G766" s="1">
        <v>4563</v>
      </c>
      <c r="H766">
        <v>703</v>
      </c>
      <c r="I766" t="s">
        <v>1122</v>
      </c>
      <c r="J766" t="s">
        <v>1139</v>
      </c>
      <c r="K766" t="s">
        <v>1143</v>
      </c>
    </row>
    <row r="767" spans="1:11" x14ac:dyDescent="0.3">
      <c r="A767" s="2">
        <v>44487</v>
      </c>
      <c r="B767">
        <v>2021</v>
      </c>
      <c r="C767" t="s">
        <v>1152</v>
      </c>
      <c r="D767" t="s">
        <v>21</v>
      </c>
      <c r="E767" t="s">
        <v>750</v>
      </c>
      <c r="F767" t="s">
        <v>13</v>
      </c>
      <c r="G767" s="1">
        <v>6737</v>
      </c>
      <c r="H767" s="1">
        <v>795</v>
      </c>
      <c r="I767" t="s">
        <v>1167</v>
      </c>
      <c r="J767" t="s">
        <v>1140</v>
      </c>
      <c r="K767" t="s">
        <v>1143</v>
      </c>
    </row>
    <row r="768" spans="1:11" x14ac:dyDescent="0.3">
      <c r="A768" s="2">
        <v>44488</v>
      </c>
      <c r="B768">
        <v>2021</v>
      </c>
      <c r="C768" t="s">
        <v>1152</v>
      </c>
      <c r="D768" t="s">
        <v>21</v>
      </c>
      <c r="E768" t="s">
        <v>219</v>
      </c>
      <c r="F768" t="s">
        <v>13</v>
      </c>
      <c r="G768" s="1">
        <v>701</v>
      </c>
      <c r="H768">
        <v>212</v>
      </c>
      <c r="I768" t="s">
        <v>1167</v>
      </c>
      <c r="J768" t="s">
        <v>1137</v>
      </c>
      <c r="K768" t="s">
        <v>1145</v>
      </c>
    </row>
    <row r="769" spans="1:11" x14ac:dyDescent="0.3">
      <c r="A769" s="2">
        <v>44488</v>
      </c>
      <c r="B769">
        <v>2021</v>
      </c>
      <c r="C769" t="s">
        <v>1152</v>
      </c>
      <c r="D769" t="s">
        <v>5</v>
      </c>
      <c r="E769" t="s">
        <v>808</v>
      </c>
      <c r="F769" t="s">
        <v>20</v>
      </c>
      <c r="G769" s="1">
        <v>8465</v>
      </c>
      <c r="H769" s="1">
        <v>4080</v>
      </c>
      <c r="I769" t="s">
        <v>1122</v>
      </c>
      <c r="J769" t="s">
        <v>1132</v>
      </c>
      <c r="K769" t="s">
        <v>1145</v>
      </c>
    </row>
    <row r="770" spans="1:11" x14ac:dyDescent="0.3">
      <c r="A770" s="2">
        <v>44491</v>
      </c>
      <c r="B770">
        <v>2021</v>
      </c>
      <c r="C770" t="s">
        <v>1152</v>
      </c>
      <c r="D770" t="s">
        <v>1158</v>
      </c>
      <c r="E770" t="s">
        <v>560</v>
      </c>
      <c r="F770" t="s">
        <v>7</v>
      </c>
      <c r="G770" s="1">
        <v>11512</v>
      </c>
      <c r="H770" s="1">
        <v>1969</v>
      </c>
      <c r="I770" t="s">
        <v>1167</v>
      </c>
      <c r="J770" t="s">
        <v>1132</v>
      </c>
      <c r="K770" t="s">
        <v>1143</v>
      </c>
    </row>
    <row r="771" spans="1:11" x14ac:dyDescent="0.3">
      <c r="A771" s="2">
        <v>44491</v>
      </c>
      <c r="B771">
        <v>2021</v>
      </c>
      <c r="C771" t="s">
        <v>1152</v>
      </c>
      <c r="D771" t="s">
        <v>54</v>
      </c>
      <c r="E771" t="s">
        <v>579</v>
      </c>
      <c r="F771" t="s">
        <v>11</v>
      </c>
      <c r="G771" s="1">
        <v>3388</v>
      </c>
      <c r="H771" s="1">
        <v>1606</v>
      </c>
      <c r="I771" t="s">
        <v>1122</v>
      </c>
      <c r="J771" t="s">
        <v>1140</v>
      </c>
      <c r="K771" t="s">
        <v>1143</v>
      </c>
    </row>
    <row r="772" spans="1:11" x14ac:dyDescent="0.3">
      <c r="A772" s="2">
        <v>44493</v>
      </c>
      <c r="B772">
        <v>2021</v>
      </c>
      <c r="C772" t="s">
        <v>1152</v>
      </c>
      <c r="D772" t="s">
        <v>5</v>
      </c>
      <c r="E772" t="s">
        <v>744</v>
      </c>
      <c r="F772" t="s">
        <v>7</v>
      </c>
      <c r="G772" s="1">
        <v>6127</v>
      </c>
      <c r="H772" s="1">
        <v>2831</v>
      </c>
      <c r="I772" t="s">
        <v>1167</v>
      </c>
      <c r="J772" t="s">
        <v>1132</v>
      </c>
      <c r="K772" t="s">
        <v>1145</v>
      </c>
    </row>
    <row r="773" spans="1:11" x14ac:dyDescent="0.3">
      <c r="A773" s="2">
        <v>44494</v>
      </c>
      <c r="B773">
        <v>2021</v>
      </c>
      <c r="C773" t="s">
        <v>1152</v>
      </c>
      <c r="D773" t="s">
        <v>1158</v>
      </c>
      <c r="E773" t="s">
        <v>160</v>
      </c>
      <c r="F773" t="s">
        <v>7</v>
      </c>
      <c r="G773" s="1">
        <v>7055</v>
      </c>
      <c r="H773">
        <v>2885</v>
      </c>
      <c r="I773" t="s">
        <v>1122</v>
      </c>
      <c r="J773" t="s">
        <v>1125</v>
      </c>
      <c r="K773" t="s">
        <v>1143</v>
      </c>
    </row>
    <row r="774" spans="1:11" x14ac:dyDescent="0.3">
      <c r="A774" s="2">
        <v>44495</v>
      </c>
      <c r="B774">
        <v>2021</v>
      </c>
      <c r="C774" t="s">
        <v>1152</v>
      </c>
      <c r="D774" t="s">
        <v>54</v>
      </c>
      <c r="E774" t="s">
        <v>111</v>
      </c>
      <c r="F774" t="s">
        <v>13</v>
      </c>
      <c r="G774" s="1">
        <v>9632</v>
      </c>
      <c r="H774">
        <v>2803</v>
      </c>
      <c r="I774" t="s">
        <v>1122</v>
      </c>
      <c r="J774" t="s">
        <v>1126</v>
      </c>
      <c r="K774" t="s">
        <v>1146</v>
      </c>
    </row>
    <row r="775" spans="1:11" x14ac:dyDescent="0.3">
      <c r="A775" s="2">
        <v>44497</v>
      </c>
      <c r="B775">
        <v>2021</v>
      </c>
      <c r="C775" t="s">
        <v>1152</v>
      </c>
      <c r="D775" t="s">
        <v>21</v>
      </c>
      <c r="E775" t="s">
        <v>870</v>
      </c>
      <c r="F775" t="s">
        <v>11</v>
      </c>
      <c r="G775" s="1">
        <v>14843</v>
      </c>
      <c r="H775" s="1">
        <v>4112</v>
      </c>
      <c r="I775" t="s">
        <v>1167</v>
      </c>
      <c r="J775" t="s">
        <v>1137</v>
      </c>
      <c r="K775" t="s">
        <v>1146</v>
      </c>
    </row>
    <row r="776" spans="1:11" x14ac:dyDescent="0.3">
      <c r="A776" s="2">
        <v>44501</v>
      </c>
      <c r="B776">
        <v>2021</v>
      </c>
      <c r="C776" t="s">
        <v>1152</v>
      </c>
      <c r="D776" t="s">
        <v>21</v>
      </c>
      <c r="E776" t="s">
        <v>1112</v>
      </c>
      <c r="F776" t="s">
        <v>13</v>
      </c>
      <c r="G776" s="1">
        <v>12144</v>
      </c>
      <c r="H776" s="1">
        <v>3510</v>
      </c>
      <c r="I776" t="s">
        <v>1122</v>
      </c>
      <c r="J776" t="s">
        <v>1140</v>
      </c>
      <c r="K776" t="s">
        <v>1145</v>
      </c>
    </row>
    <row r="777" spans="1:11" x14ac:dyDescent="0.3">
      <c r="A777" s="2">
        <v>44502</v>
      </c>
      <c r="B777">
        <v>2021</v>
      </c>
      <c r="C777" t="s">
        <v>1152</v>
      </c>
      <c r="D777" t="s">
        <v>1158</v>
      </c>
      <c r="E777" t="s">
        <v>846</v>
      </c>
      <c r="F777" t="s">
        <v>20</v>
      </c>
      <c r="G777" s="1">
        <v>5914</v>
      </c>
      <c r="H777" s="1">
        <v>2301</v>
      </c>
      <c r="I777" t="s">
        <v>1167</v>
      </c>
      <c r="J777" t="s">
        <v>1140</v>
      </c>
      <c r="K777" t="s">
        <v>1143</v>
      </c>
    </row>
    <row r="778" spans="1:11" x14ac:dyDescent="0.3">
      <c r="A778" s="2">
        <v>44502</v>
      </c>
      <c r="B778">
        <v>2021</v>
      </c>
      <c r="C778" t="s">
        <v>1152</v>
      </c>
      <c r="D778" t="s">
        <v>21</v>
      </c>
      <c r="E778" t="s">
        <v>877</v>
      </c>
      <c r="F778" t="s">
        <v>7</v>
      </c>
      <c r="G778" s="1">
        <v>5955</v>
      </c>
      <c r="H778" s="1">
        <v>322</v>
      </c>
      <c r="I778" t="s">
        <v>1122</v>
      </c>
      <c r="J778" t="s">
        <v>1139</v>
      </c>
      <c r="K778" t="s">
        <v>1143</v>
      </c>
    </row>
    <row r="779" spans="1:11" x14ac:dyDescent="0.3">
      <c r="A779" s="2">
        <v>44502</v>
      </c>
      <c r="B779">
        <v>2021</v>
      </c>
      <c r="C779" t="s">
        <v>1152</v>
      </c>
      <c r="D779" t="s">
        <v>1158</v>
      </c>
      <c r="E779" t="s">
        <v>256</v>
      </c>
      <c r="F779" t="s">
        <v>7</v>
      </c>
      <c r="G779" s="1">
        <v>14855</v>
      </c>
      <c r="H779">
        <v>6566</v>
      </c>
      <c r="I779" t="s">
        <v>1122</v>
      </c>
      <c r="J779" t="s">
        <v>1140</v>
      </c>
      <c r="K779" t="s">
        <v>1143</v>
      </c>
    </row>
    <row r="780" spans="1:11" x14ac:dyDescent="0.3">
      <c r="A780" s="2">
        <v>44505</v>
      </c>
      <c r="B780">
        <v>2021</v>
      </c>
      <c r="C780" t="s">
        <v>1152</v>
      </c>
      <c r="D780" t="s">
        <v>1158</v>
      </c>
      <c r="E780" t="s">
        <v>286</v>
      </c>
      <c r="F780" t="s">
        <v>7</v>
      </c>
      <c r="G780" s="1">
        <v>4994</v>
      </c>
      <c r="H780">
        <v>1758</v>
      </c>
      <c r="I780" t="s">
        <v>1122</v>
      </c>
      <c r="J780" t="s">
        <v>1129</v>
      </c>
      <c r="K780" t="s">
        <v>1145</v>
      </c>
    </row>
    <row r="781" spans="1:11" x14ac:dyDescent="0.3">
      <c r="A781" s="2">
        <v>44505</v>
      </c>
      <c r="B781">
        <v>2021</v>
      </c>
      <c r="C781" t="s">
        <v>1152</v>
      </c>
      <c r="D781" t="s">
        <v>21</v>
      </c>
      <c r="E781" t="s">
        <v>280</v>
      </c>
      <c r="F781" t="s">
        <v>20</v>
      </c>
      <c r="G781" s="1">
        <v>817</v>
      </c>
      <c r="H781">
        <v>54</v>
      </c>
      <c r="I781" t="s">
        <v>1167</v>
      </c>
      <c r="J781" t="s">
        <v>1140</v>
      </c>
      <c r="K781" t="s">
        <v>1144</v>
      </c>
    </row>
    <row r="782" spans="1:11" x14ac:dyDescent="0.3">
      <c r="A782" s="2">
        <v>44507</v>
      </c>
      <c r="B782">
        <v>2021</v>
      </c>
      <c r="C782" t="s">
        <v>1152</v>
      </c>
      <c r="D782" t="s">
        <v>5</v>
      </c>
      <c r="E782" t="s">
        <v>938</v>
      </c>
      <c r="F782" t="s">
        <v>13</v>
      </c>
      <c r="G782" s="1">
        <v>12634</v>
      </c>
      <c r="H782" s="1">
        <v>3386</v>
      </c>
      <c r="I782" t="s">
        <v>1122</v>
      </c>
      <c r="J782" t="s">
        <v>1126</v>
      </c>
      <c r="K782" t="s">
        <v>1145</v>
      </c>
    </row>
    <row r="783" spans="1:11" x14ac:dyDescent="0.3">
      <c r="A783" s="2">
        <v>44507</v>
      </c>
      <c r="B783">
        <v>2021</v>
      </c>
      <c r="C783" t="s">
        <v>1152</v>
      </c>
      <c r="D783" t="s">
        <v>1158</v>
      </c>
      <c r="E783" t="s">
        <v>848</v>
      </c>
      <c r="F783" t="s">
        <v>20</v>
      </c>
      <c r="G783" s="1">
        <v>11820</v>
      </c>
      <c r="H783" s="1">
        <v>2813</v>
      </c>
      <c r="I783" t="s">
        <v>1167</v>
      </c>
      <c r="J783" t="s">
        <v>1134</v>
      </c>
      <c r="K783" t="s">
        <v>1143</v>
      </c>
    </row>
    <row r="784" spans="1:11" x14ac:dyDescent="0.3">
      <c r="A784" s="2">
        <v>44507</v>
      </c>
      <c r="B784">
        <v>2021</v>
      </c>
      <c r="C784" t="s">
        <v>1152</v>
      </c>
      <c r="D784" t="s">
        <v>54</v>
      </c>
      <c r="E784" t="s">
        <v>501</v>
      </c>
      <c r="F784" t="s">
        <v>419</v>
      </c>
      <c r="G784" s="1">
        <v>11285</v>
      </c>
      <c r="H784">
        <v>4063</v>
      </c>
      <c r="I784" t="s">
        <v>1122</v>
      </c>
      <c r="J784" t="s">
        <v>1134</v>
      </c>
      <c r="K784" t="s">
        <v>1143</v>
      </c>
    </row>
    <row r="785" spans="1:11" x14ac:dyDescent="0.3">
      <c r="A785" s="2">
        <v>44510</v>
      </c>
      <c r="B785">
        <v>2021</v>
      </c>
      <c r="C785" t="s">
        <v>1152</v>
      </c>
      <c r="D785" t="s">
        <v>1158</v>
      </c>
      <c r="E785" t="s">
        <v>113</v>
      </c>
      <c r="F785" t="s">
        <v>13</v>
      </c>
      <c r="G785" s="1">
        <v>2475</v>
      </c>
      <c r="H785">
        <v>797</v>
      </c>
      <c r="I785" t="s">
        <v>1122</v>
      </c>
      <c r="J785" t="s">
        <v>1130</v>
      </c>
      <c r="K785" t="s">
        <v>1146</v>
      </c>
    </row>
    <row r="786" spans="1:11" x14ac:dyDescent="0.3">
      <c r="A786" s="2">
        <v>44511</v>
      </c>
      <c r="B786">
        <v>2021</v>
      </c>
      <c r="C786" t="s">
        <v>1152</v>
      </c>
      <c r="D786" t="s">
        <v>5</v>
      </c>
      <c r="E786" t="s">
        <v>218</v>
      </c>
      <c r="F786" t="s">
        <v>11</v>
      </c>
      <c r="G786" s="1">
        <v>12079</v>
      </c>
      <c r="H786">
        <v>5037</v>
      </c>
      <c r="I786" t="s">
        <v>1122</v>
      </c>
      <c r="J786" t="s">
        <v>1133</v>
      </c>
      <c r="K786" t="s">
        <v>1143</v>
      </c>
    </row>
    <row r="787" spans="1:11" x14ac:dyDescent="0.3">
      <c r="A787" s="2">
        <v>44511</v>
      </c>
      <c r="B787">
        <v>2021</v>
      </c>
      <c r="C787" t="s">
        <v>1152</v>
      </c>
      <c r="D787" t="s">
        <v>27</v>
      </c>
      <c r="E787" t="s">
        <v>648</v>
      </c>
      <c r="F787" t="s">
        <v>11</v>
      </c>
      <c r="G787" s="1">
        <v>4450</v>
      </c>
      <c r="H787" s="1">
        <v>1366</v>
      </c>
      <c r="I787" t="s">
        <v>1122</v>
      </c>
      <c r="J787" t="s">
        <v>1139</v>
      </c>
      <c r="K787" t="s">
        <v>1145</v>
      </c>
    </row>
    <row r="788" spans="1:11" x14ac:dyDescent="0.3">
      <c r="A788" s="2">
        <v>44514</v>
      </c>
      <c r="B788">
        <v>2021</v>
      </c>
      <c r="C788" t="s">
        <v>1152</v>
      </c>
      <c r="D788" t="s">
        <v>5</v>
      </c>
      <c r="E788" t="s">
        <v>444</v>
      </c>
      <c r="F788" t="s">
        <v>404</v>
      </c>
      <c r="G788" s="1">
        <v>1314</v>
      </c>
      <c r="H788">
        <v>286</v>
      </c>
      <c r="I788" t="s">
        <v>1167</v>
      </c>
      <c r="J788" t="s">
        <v>1136</v>
      </c>
      <c r="K788" t="s">
        <v>1146</v>
      </c>
    </row>
    <row r="789" spans="1:11" x14ac:dyDescent="0.3">
      <c r="A789" s="2">
        <v>44515</v>
      </c>
      <c r="B789">
        <v>2021</v>
      </c>
      <c r="C789" t="s">
        <v>1152</v>
      </c>
      <c r="D789" t="s">
        <v>1158</v>
      </c>
      <c r="E789" t="s">
        <v>208</v>
      </c>
      <c r="F789" t="s">
        <v>20</v>
      </c>
      <c r="G789" s="1">
        <v>5199</v>
      </c>
      <c r="H789">
        <v>2048</v>
      </c>
      <c r="I789" t="s">
        <v>1167</v>
      </c>
      <c r="J789" t="s">
        <v>1133</v>
      </c>
      <c r="K789" t="s">
        <v>1143</v>
      </c>
    </row>
    <row r="790" spans="1:11" x14ac:dyDescent="0.3">
      <c r="A790" s="2">
        <v>44516</v>
      </c>
      <c r="B790">
        <v>2021</v>
      </c>
      <c r="C790" t="s">
        <v>1152</v>
      </c>
      <c r="D790" t="s">
        <v>5</v>
      </c>
      <c r="E790" t="s">
        <v>701</v>
      </c>
      <c r="F790" t="s">
        <v>13</v>
      </c>
      <c r="G790" s="1">
        <v>11961</v>
      </c>
      <c r="H790" s="1">
        <v>813</v>
      </c>
      <c r="I790" t="s">
        <v>1122</v>
      </c>
      <c r="J790" t="s">
        <v>1137</v>
      </c>
      <c r="K790" t="s">
        <v>1144</v>
      </c>
    </row>
    <row r="791" spans="1:11" x14ac:dyDescent="0.3">
      <c r="A791" s="2">
        <v>44518</v>
      </c>
      <c r="B791">
        <v>2021</v>
      </c>
      <c r="C791" t="s">
        <v>1152</v>
      </c>
      <c r="D791" t="s">
        <v>1158</v>
      </c>
      <c r="E791" t="s">
        <v>79</v>
      </c>
      <c r="F791" t="s">
        <v>13</v>
      </c>
      <c r="G791" s="1">
        <v>11283</v>
      </c>
      <c r="H791">
        <v>2494</v>
      </c>
      <c r="I791" t="s">
        <v>1122</v>
      </c>
      <c r="J791" t="s">
        <v>1140</v>
      </c>
      <c r="K791" t="s">
        <v>1145</v>
      </c>
    </row>
    <row r="792" spans="1:11" x14ac:dyDescent="0.3">
      <c r="A792" s="2">
        <v>44518</v>
      </c>
      <c r="B792">
        <v>2021</v>
      </c>
      <c r="C792" t="s">
        <v>1152</v>
      </c>
      <c r="D792" t="s">
        <v>5</v>
      </c>
      <c r="E792" t="s">
        <v>234</v>
      </c>
      <c r="F792" t="s">
        <v>11</v>
      </c>
      <c r="G792" s="1">
        <v>1614</v>
      </c>
      <c r="H792">
        <v>160</v>
      </c>
      <c r="I792" t="s">
        <v>1122</v>
      </c>
      <c r="J792" t="s">
        <v>1133</v>
      </c>
      <c r="K792" t="s">
        <v>1145</v>
      </c>
    </row>
    <row r="793" spans="1:11" x14ac:dyDescent="0.3">
      <c r="A793" s="2">
        <v>44520</v>
      </c>
      <c r="B793">
        <v>2021</v>
      </c>
      <c r="C793" t="s">
        <v>1152</v>
      </c>
      <c r="D793" t="s">
        <v>5</v>
      </c>
      <c r="E793" t="s">
        <v>801</v>
      </c>
      <c r="F793" t="s">
        <v>7</v>
      </c>
      <c r="G793" s="1">
        <v>4097</v>
      </c>
      <c r="H793" s="1">
        <v>533</v>
      </c>
      <c r="I793" t="s">
        <v>1122</v>
      </c>
      <c r="J793" t="s">
        <v>1138</v>
      </c>
      <c r="K793" t="s">
        <v>1145</v>
      </c>
    </row>
    <row r="794" spans="1:11" x14ac:dyDescent="0.3">
      <c r="A794" s="2">
        <v>44521</v>
      </c>
      <c r="B794">
        <v>2021</v>
      </c>
      <c r="C794" t="s">
        <v>1152</v>
      </c>
      <c r="D794" t="s">
        <v>54</v>
      </c>
      <c r="E794" t="s">
        <v>511</v>
      </c>
      <c r="F794" t="s">
        <v>404</v>
      </c>
      <c r="G794" s="1">
        <v>5651</v>
      </c>
      <c r="H794">
        <v>661</v>
      </c>
      <c r="I794" t="s">
        <v>1167</v>
      </c>
      <c r="J794" t="s">
        <v>1134</v>
      </c>
      <c r="K794" t="s">
        <v>1143</v>
      </c>
    </row>
    <row r="795" spans="1:11" x14ac:dyDescent="0.3">
      <c r="A795" s="2">
        <v>44522</v>
      </c>
      <c r="B795">
        <v>2021</v>
      </c>
      <c r="C795" t="s">
        <v>1152</v>
      </c>
      <c r="D795" t="s">
        <v>21</v>
      </c>
      <c r="E795" t="s">
        <v>1033</v>
      </c>
      <c r="F795" t="s">
        <v>409</v>
      </c>
      <c r="G795" s="1">
        <v>6859</v>
      </c>
      <c r="H795" s="1">
        <v>2030</v>
      </c>
      <c r="I795" t="s">
        <v>1122</v>
      </c>
      <c r="J795" t="s">
        <v>1133</v>
      </c>
      <c r="K795" t="s">
        <v>1144</v>
      </c>
    </row>
    <row r="796" spans="1:11" x14ac:dyDescent="0.3">
      <c r="A796" s="2">
        <v>44524</v>
      </c>
      <c r="B796">
        <v>2021</v>
      </c>
      <c r="C796" t="s">
        <v>1152</v>
      </c>
      <c r="D796" t="s">
        <v>1158</v>
      </c>
      <c r="E796" t="s">
        <v>463</v>
      </c>
      <c r="F796" t="s">
        <v>409</v>
      </c>
      <c r="G796" s="1">
        <v>2805</v>
      </c>
      <c r="H796">
        <v>785</v>
      </c>
      <c r="I796" t="s">
        <v>1167</v>
      </c>
      <c r="J796" t="s">
        <v>1136</v>
      </c>
      <c r="K796" t="s">
        <v>1146</v>
      </c>
    </row>
    <row r="797" spans="1:11" x14ac:dyDescent="0.3">
      <c r="A797" s="2">
        <v>44525</v>
      </c>
      <c r="B797">
        <v>2021</v>
      </c>
      <c r="C797" t="s">
        <v>1152</v>
      </c>
      <c r="D797" t="s">
        <v>27</v>
      </c>
      <c r="E797" t="s">
        <v>780</v>
      </c>
      <c r="F797" t="s">
        <v>20</v>
      </c>
      <c r="G797" s="1">
        <v>10623</v>
      </c>
      <c r="H797" s="1">
        <v>2815</v>
      </c>
      <c r="I797" t="s">
        <v>1122</v>
      </c>
      <c r="J797" t="s">
        <v>1137</v>
      </c>
      <c r="K797" t="s">
        <v>1145</v>
      </c>
    </row>
    <row r="798" spans="1:11" x14ac:dyDescent="0.3">
      <c r="A798" s="2">
        <v>44526</v>
      </c>
      <c r="B798">
        <v>2021</v>
      </c>
      <c r="C798" t="s">
        <v>1152</v>
      </c>
      <c r="D798" t="s">
        <v>1158</v>
      </c>
      <c r="E798" t="s">
        <v>765</v>
      </c>
      <c r="F798" t="s">
        <v>11</v>
      </c>
      <c r="G798" s="1">
        <v>8145</v>
      </c>
      <c r="H798" s="1">
        <v>1466</v>
      </c>
      <c r="I798" t="s">
        <v>1122</v>
      </c>
      <c r="J798" t="s">
        <v>1137</v>
      </c>
      <c r="K798" t="s">
        <v>1145</v>
      </c>
    </row>
    <row r="799" spans="1:11" x14ac:dyDescent="0.3">
      <c r="A799" s="2">
        <v>44527</v>
      </c>
      <c r="B799">
        <v>2021</v>
      </c>
      <c r="C799" t="s">
        <v>1152</v>
      </c>
      <c r="D799" t="s">
        <v>27</v>
      </c>
      <c r="E799" t="s">
        <v>722</v>
      </c>
      <c r="F799" t="s">
        <v>20</v>
      </c>
      <c r="G799" s="1">
        <v>3004</v>
      </c>
      <c r="H799" s="1">
        <v>724</v>
      </c>
      <c r="I799" t="s">
        <v>1167</v>
      </c>
      <c r="J799" t="s">
        <v>1130</v>
      </c>
      <c r="K799" t="s">
        <v>1144</v>
      </c>
    </row>
    <row r="800" spans="1:11" x14ac:dyDescent="0.3">
      <c r="A800" s="2">
        <v>44532</v>
      </c>
      <c r="B800">
        <v>2021</v>
      </c>
      <c r="C800" t="s">
        <v>1152</v>
      </c>
      <c r="D800" t="s">
        <v>54</v>
      </c>
      <c r="E800" t="s">
        <v>994</v>
      </c>
      <c r="F800" t="s">
        <v>401</v>
      </c>
      <c r="G800" s="1">
        <v>10902</v>
      </c>
      <c r="H800" s="1">
        <v>785</v>
      </c>
      <c r="I800" t="s">
        <v>1122</v>
      </c>
      <c r="J800" t="s">
        <v>1139</v>
      </c>
      <c r="K800" t="s">
        <v>1145</v>
      </c>
    </row>
    <row r="801" spans="1:11" x14ac:dyDescent="0.3">
      <c r="A801" s="2">
        <v>44532</v>
      </c>
      <c r="B801">
        <v>2021</v>
      </c>
      <c r="C801" t="s">
        <v>1152</v>
      </c>
      <c r="D801" t="s">
        <v>5</v>
      </c>
      <c r="E801" t="s">
        <v>417</v>
      </c>
      <c r="F801" t="s">
        <v>409</v>
      </c>
      <c r="G801" s="1">
        <v>3779</v>
      </c>
      <c r="H801">
        <v>495</v>
      </c>
      <c r="I801" t="s">
        <v>1122</v>
      </c>
      <c r="J801" t="s">
        <v>1139</v>
      </c>
      <c r="K801" t="s">
        <v>1145</v>
      </c>
    </row>
    <row r="802" spans="1:11" x14ac:dyDescent="0.3">
      <c r="A802" s="2">
        <v>44534</v>
      </c>
      <c r="B802">
        <v>2021</v>
      </c>
      <c r="C802" t="s">
        <v>1152</v>
      </c>
      <c r="D802" t="s">
        <v>1158</v>
      </c>
      <c r="E802" t="s">
        <v>451</v>
      </c>
      <c r="F802" t="s">
        <v>419</v>
      </c>
      <c r="G802" s="1">
        <v>11084</v>
      </c>
      <c r="H802">
        <v>2017</v>
      </c>
      <c r="I802" t="s">
        <v>1122</v>
      </c>
      <c r="J802" t="s">
        <v>1137</v>
      </c>
      <c r="K802" t="s">
        <v>1145</v>
      </c>
    </row>
    <row r="803" spans="1:11" x14ac:dyDescent="0.3">
      <c r="A803" s="2">
        <v>44536</v>
      </c>
      <c r="B803">
        <v>2021</v>
      </c>
      <c r="C803" t="s">
        <v>1152</v>
      </c>
      <c r="D803" t="s">
        <v>1158</v>
      </c>
      <c r="E803" t="s">
        <v>296</v>
      </c>
      <c r="F803" t="s">
        <v>20</v>
      </c>
      <c r="G803" s="1">
        <v>1800</v>
      </c>
      <c r="H803">
        <v>763</v>
      </c>
      <c r="I803" t="s">
        <v>1122</v>
      </c>
      <c r="J803" t="s">
        <v>1128</v>
      </c>
      <c r="K803" t="s">
        <v>1143</v>
      </c>
    </row>
    <row r="804" spans="1:11" x14ac:dyDescent="0.3">
      <c r="A804" s="2">
        <v>44536</v>
      </c>
      <c r="B804">
        <v>2021</v>
      </c>
      <c r="C804" t="s">
        <v>1152</v>
      </c>
      <c r="D804" t="s">
        <v>1158</v>
      </c>
      <c r="E804" t="s">
        <v>495</v>
      </c>
      <c r="F804" t="s">
        <v>419</v>
      </c>
      <c r="G804" s="1">
        <v>9468</v>
      </c>
      <c r="H804">
        <v>2253</v>
      </c>
      <c r="I804" t="s">
        <v>1122</v>
      </c>
      <c r="J804" t="s">
        <v>1140</v>
      </c>
      <c r="K804" t="s">
        <v>1143</v>
      </c>
    </row>
    <row r="805" spans="1:11" x14ac:dyDescent="0.3">
      <c r="A805" s="2">
        <v>44537</v>
      </c>
      <c r="B805">
        <v>2021</v>
      </c>
      <c r="C805" t="s">
        <v>1152</v>
      </c>
      <c r="D805" t="s">
        <v>5</v>
      </c>
      <c r="E805" t="s">
        <v>297</v>
      </c>
      <c r="F805" t="s">
        <v>13</v>
      </c>
      <c r="G805" s="1">
        <v>11276</v>
      </c>
      <c r="H805">
        <v>1285</v>
      </c>
      <c r="I805" t="s">
        <v>1167</v>
      </c>
      <c r="J805" t="s">
        <v>1139</v>
      </c>
      <c r="K805" t="s">
        <v>1144</v>
      </c>
    </row>
    <row r="806" spans="1:11" x14ac:dyDescent="0.3">
      <c r="A806" s="2">
        <v>44539</v>
      </c>
      <c r="B806">
        <v>2021</v>
      </c>
      <c r="C806" t="s">
        <v>1152</v>
      </c>
      <c r="D806" t="s">
        <v>1158</v>
      </c>
      <c r="E806" t="s">
        <v>947</v>
      </c>
      <c r="F806" t="s">
        <v>401</v>
      </c>
      <c r="G806" s="1">
        <v>10557</v>
      </c>
      <c r="H806" s="1">
        <v>591</v>
      </c>
      <c r="I806" t="s">
        <v>1122</v>
      </c>
      <c r="J806" t="s">
        <v>1130</v>
      </c>
      <c r="K806" t="s">
        <v>1145</v>
      </c>
    </row>
    <row r="807" spans="1:11" x14ac:dyDescent="0.3">
      <c r="A807" s="2">
        <v>44539</v>
      </c>
      <c r="B807">
        <v>2021</v>
      </c>
      <c r="C807" t="s">
        <v>1152</v>
      </c>
      <c r="D807" t="s">
        <v>5</v>
      </c>
      <c r="E807" t="s">
        <v>966</v>
      </c>
      <c r="F807" t="s">
        <v>407</v>
      </c>
      <c r="G807" s="1">
        <v>7857</v>
      </c>
      <c r="H807" s="1">
        <v>1438</v>
      </c>
      <c r="I807" t="s">
        <v>1122</v>
      </c>
      <c r="J807" t="s">
        <v>1134</v>
      </c>
      <c r="K807" t="s">
        <v>1143</v>
      </c>
    </row>
    <row r="808" spans="1:11" x14ac:dyDescent="0.3">
      <c r="A808" s="2">
        <v>44542</v>
      </c>
      <c r="B808">
        <v>2021</v>
      </c>
      <c r="C808" t="s">
        <v>1152</v>
      </c>
      <c r="D808" t="s">
        <v>1158</v>
      </c>
      <c r="E808" t="s">
        <v>1069</v>
      </c>
      <c r="F808" t="s">
        <v>419</v>
      </c>
      <c r="G808" s="1">
        <v>14586</v>
      </c>
      <c r="H808" s="1">
        <v>2480</v>
      </c>
      <c r="I808" t="s">
        <v>1167</v>
      </c>
      <c r="J808" t="s">
        <v>1130</v>
      </c>
      <c r="K808" t="s">
        <v>1144</v>
      </c>
    </row>
    <row r="809" spans="1:11" x14ac:dyDescent="0.3">
      <c r="A809" s="2">
        <v>44542</v>
      </c>
      <c r="B809">
        <v>2021</v>
      </c>
      <c r="C809" t="s">
        <v>1152</v>
      </c>
      <c r="D809" t="s">
        <v>21</v>
      </c>
      <c r="E809" t="s">
        <v>31</v>
      </c>
      <c r="F809" t="s">
        <v>13</v>
      </c>
      <c r="G809" s="1">
        <v>1307</v>
      </c>
      <c r="H809">
        <v>115</v>
      </c>
      <c r="I809" t="s">
        <v>1167</v>
      </c>
      <c r="J809" t="s">
        <v>1140</v>
      </c>
      <c r="K809" t="s">
        <v>1145</v>
      </c>
    </row>
    <row r="810" spans="1:11" x14ac:dyDescent="0.3">
      <c r="A810" s="2">
        <v>44543</v>
      </c>
      <c r="B810">
        <v>2021</v>
      </c>
      <c r="C810" t="s">
        <v>1152</v>
      </c>
      <c r="D810" t="s">
        <v>1158</v>
      </c>
      <c r="E810" t="s">
        <v>826</v>
      </c>
      <c r="F810" t="s">
        <v>11</v>
      </c>
      <c r="G810" s="1">
        <v>14064</v>
      </c>
      <c r="H810" s="1">
        <v>2574</v>
      </c>
      <c r="I810" t="s">
        <v>1122</v>
      </c>
      <c r="J810" t="s">
        <v>1136</v>
      </c>
      <c r="K810" t="s">
        <v>1145</v>
      </c>
    </row>
    <row r="811" spans="1:11" x14ac:dyDescent="0.3">
      <c r="A811" s="2">
        <v>44544</v>
      </c>
      <c r="B811">
        <v>2021</v>
      </c>
      <c r="C811" t="s">
        <v>1152</v>
      </c>
      <c r="D811" t="s">
        <v>5</v>
      </c>
      <c r="E811" t="s">
        <v>415</v>
      </c>
      <c r="F811" t="s">
        <v>407</v>
      </c>
      <c r="G811" s="1">
        <v>4600</v>
      </c>
      <c r="H811">
        <v>1789</v>
      </c>
      <c r="I811" t="s">
        <v>1122</v>
      </c>
      <c r="J811" t="s">
        <v>1137</v>
      </c>
      <c r="K811" t="s">
        <v>1144</v>
      </c>
    </row>
    <row r="812" spans="1:11" x14ac:dyDescent="0.3">
      <c r="A812" s="2">
        <v>44546</v>
      </c>
      <c r="B812">
        <v>2021</v>
      </c>
      <c r="C812" t="s">
        <v>1152</v>
      </c>
      <c r="D812" t="s">
        <v>21</v>
      </c>
      <c r="E812" t="s">
        <v>462</v>
      </c>
      <c r="F812" t="s">
        <v>419</v>
      </c>
      <c r="G812" s="1">
        <v>6663</v>
      </c>
      <c r="H812">
        <v>1066</v>
      </c>
      <c r="I812" t="s">
        <v>1167</v>
      </c>
      <c r="J812" t="s">
        <v>1134</v>
      </c>
      <c r="K812" t="s">
        <v>1145</v>
      </c>
    </row>
    <row r="813" spans="1:11" x14ac:dyDescent="0.3">
      <c r="A813" s="2">
        <v>44547</v>
      </c>
      <c r="B813">
        <v>2021</v>
      </c>
      <c r="C813" t="s">
        <v>1152</v>
      </c>
      <c r="D813" t="s">
        <v>5</v>
      </c>
      <c r="E813" t="s">
        <v>517</v>
      </c>
      <c r="F813" t="s">
        <v>401</v>
      </c>
      <c r="G813" s="1">
        <v>12111</v>
      </c>
      <c r="H813">
        <v>5607</v>
      </c>
      <c r="I813" t="s">
        <v>1167</v>
      </c>
      <c r="J813" t="s">
        <v>1141</v>
      </c>
      <c r="K813" t="s">
        <v>1144</v>
      </c>
    </row>
    <row r="814" spans="1:11" x14ac:dyDescent="0.3">
      <c r="A814" s="2">
        <v>44547</v>
      </c>
      <c r="B814">
        <v>2021</v>
      </c>
      <c r="C814" t="s">
        <v>1152</v>
      </c>
      <c r="D814" t="s">
        <v>27</v>
      </c>
      <c r="E814" t="s">
        <v>6</v>
      </c>
      <c r="F814" t="s">
        <v>7</v>
      </c>
      <c r="G814" s="1">
        <v>1484</v>
      </c>
      <c r="H814">
        <v>410</v>
      </c>
      <c r="I814" t="s">
        <v>1122</v>
      </c>
      <c r="J814" t="s">
        <v>1137</v>
      </c>
      <c r="K814" t="s">
        <v>1145</v>
      </c>
    </row>
    <row r="815" spans="1:11" x14ac:dyDescent="0.3">
      <c r="A815" s="2">
        <v>44553</v>
      </c>
      <c r="B815">
        <v>2021</v>
      </c>
      <c r="C815" t="s">
        <v>1152</v>
      </c>
      <c r="D815" t="s">
        <v>21</v>
      </c>
      <c r="E815" t="s">
        <v>721</v>
      </c>
      <c r="F815" t="s">
        <v>7</v>
      </c>
      <c r="G815" s="1">
        <v>12792</v>
      </c>
      <c r="H815" s="1">
        <v>4784</v>
      </c>
      <c r="I815" t="s">
        <v>1122</v>
      </c>
      <c r="J815" t="s">
        <v>1129</v>
      </c>
      <c r="K815" t="s">
        <v>1143</v>
      </c>
    </row>
    <row r="816" spans="1:11" x14ac:dyDescent="0.3">
      <c r="A816" s="2">
        <v>44553</v>
      </c>
      <c r="B816">
        <v>2021</v>
      </c>
      <c r="C816" t="s">
        <v>1152</v>
      </c>
      <c r="D816" t="s">
        <v>1158</v>
      </c>
      <c r="E816" t="s">
        <v>589</v>
      </c>
      <c r="F816" t="s">
        <v>7</v>
      </c>
      <c r="G816" s="1">
        <v>8161</v>
      </c>
      <c r="H816" s="1">
        <v>3828</v>
      </c>
      <c r="I816" t="s">
        <v>1122</v>
      </c>
      <c r="J816" t="s">
        <v>1124</v>
      </c>
      <c r="K816" t="s">
        <v>1143</v>
      </c>
    </row>
    <row r="817" spans="1:11" x14ac:dyDescent="0.3">
      <c r="A817" s="2">
        <v>44558</v>
      </c>
      <c r="B817">
        <v>2021</v>
      </c>
      <c r="C817" t="s">
        <v>1152</v>
      </c>
      <c r="D817" t="s">
        <v>27</v>
      </c>
      <c r="E817" t="s">
        <v>900</v>
      </c>
      <c r="F817" t="s">
        <v>7</v>
      </c>
      <c r="G817" s="1">
        <v>5851</v>
      </c>
      <c r="H817" s="1">
        <v>2855</v>
      </c>
      <c r="I817" t="s">
        <v>1167</v>
      </c>
      <c r="J817" t="s">
        <v>1139</v>
      </c>
      <c r="K817" t="s">
        <v>1143</v>
      </c>
    </row>
    <row r="818" spans="1:11" x14ac:dyDescent="0.3">
      <c r="A818" s="2">
        <v>44558</v>
      </c>
      <c r="B818">
        <v>2021</v>
      </c>
      <c r="C818" t="s">
        <v>1152</v>
      </c>
      <c r="D818" t="s">
        <v>54</v>
      </c>
      <c r="E818" t="s">
        <v>466</v>
      </c>
      <c r="F818" t="s">
        <v>407</v>
      </c>
      <c r="G818" s="1">
        <v>8062</v>
      </c>
      <c r="H818">
        <v>403</v>
      </c>
      <c r="I818" t="s">
        <v>1122</v>
      </c>
      <c r="J818" t="s">
        <v>1141</v>
      </c>
      <c r="K818" t="s">
        <v>1145</v>
      </c>
    </row>
    <row r="819" spans="1:11" x14ac:dyDescent="0.3">
      <c r="A819" s="2">
        <v>44558</v>
      </c>
      <c r="B819">
        <v>2021</v>
      </c>
      <c r="C819" t="s">
        <v>1152</v>
      </c>
      <c r="D819" t="s">
        <v>1158</v>
      </c>
      <c r="E819" t="s">
        <v>215</v>
      </c>
      <c r="F819" t="s">
        <v>7</v>
      </c>
      <c r="G819" s="1">
        <v>1165</v>
      </c>
      <c r="H819">
        <v>128</v>
      </c>
      <c r="I819" t="s">
        <v>1167</v>
      </c>
      <c r="J819" t="s">
        <v>1133</v>
      </c>
      <c r="K819" t="s">
        <v>1144</v>
      </c>
    </row>
    <row r="820" spans="1:11" x14ac:dyDescent="0.3">
      <c r="A820" s="2">
        <v>44562</v>
      </c>
      <c r="B820">
        <v>2022</v>
      </c>
      <c r="C820" t="s">
        <v>1149</v>
      </c>
      <c r="D820" t="s">
        <v>5</v>
      </c>
      <c r="E820" t="s">
        <v>708</v>
      </c>
      <c r="F820" t="s">
        <v>11</v>
      </c>
      <c r="G820" s="1">
        <v>12473</v>
      </c>
      <c r="H820" s="1">
        <v>4715</v>
      </c>
      <c r="I820" t="s">
        <v>1167</v>
      </c>
      <c r="J820" t="s">
        <v>1135</v>
      </c>
      <c r="K820" t="s">
        <v>1144</v>
      </c>
    </row>
    <row r="821" spans="1:11" x14ac:dyDescent="0.3">
      <c r="A821" s="2">
        <v>44566</v>
      </c>
      <c r="B821">
        <v>2022</v>
      </c>
      <c r="C821" t="s">
        <v>1149</v>
      </c>
      <c r="D821" t="s">
        <v>1158</v>
      </c>
      <c r="E821" t="s">
        <v>69</v>
      </c>
      <c r="F821" t="s">
        <v>20</v>
      </c>
      <c r="G821" s="1">
        <v>13759</v>
      </c>
      <c r="H821">
        <v>5985</v>
      </c>
      <c r="I821" t="s">
        <v>1122</v>
      </c>
      <c r="J821" t="s">
        <v>1139</v>
      </c>
      <c r="K821" t="s">
        <v>1145</v>
      </c>
    </row>
    <row r="822" spans="1:11" x14ac:dyDescent="0.3">
      <c r="A822" s="2">
        <v>44568</v>
      </c>
      <c r="B822">
        <v>2022</v>
      </c>
      <c r="C822" t="s">
        <v>1149</v>
      </c>
      <c r="D822" t="s">
        <v>21</v>
      </c>
      <c r="E822" t="s">
        <v>964</v>
      </c>
      <c r="F822" t="s">
        <v>404</v>
      </c>
      <c r="G822" s="1">
        <v>14592</v>
      </c>
      <c r="H822" s="1">
        <v>1999</v>
      </c>
      <c r="I822" t="s">
        <v>1122</v>
      </c>
      <c r="J822" t="s">
        <v>1134</v>
      </c>
      <c r="K822" t="s">
        <v>1145</v>
      </c>
    </row>
    <row r="823" spans="1:11" x14ac:dyDescent="0.3">
      <c r="A823" s="2">
        <v>44570</v>
      </c>
      <c r="B823">
        <v>2022</v>
      </c>
      <c r="C823" t="s">
        <v>1149</v>
      </c>
      <c r="D823" t="s">
        <v>5</v>
      </c>
      <c r="E823" t="s">
        <v>486</v>
      </c>
      <c r="F823" t="s">
        <v>404</v>
      </c>
      <c r="G823" s="1">
        <v>587</v>
      </c>
      <c r="H823">
        <v>139</v>
      </c>
      <c r="I823" t="s">
        <v>1167</v>
      </c>
      <c r="J823" t="s">
        <v>1137</v>
      </c>
      <c r="K823" t="s">
        <v>1143</v>
      </c>
    </row>
    <row r="824" spans="1:11" x14ac:dyDescent="0.3">
      <c r="A824" s="2">
        <v>44571</v>
      </c>
      <c r="B824">
        <v>2022</v>
      </c>
      <c r="C824" t="s">
        <v>1149</v>
      </c>
      <c r="D824" t="s">
        <v>21</v>
      </c>
      <c r="E824" t="s">
        <v>326</v>
      </c>
      <c r="F824" t="s">
        <v>20</v>
      </c>
      <c r="G824" s="1">
        <v>966</v>
      </c>
      <c r="H824">
        <v>469</v>
      </c>
      <c r="I824" t="s">
        <v>1167</v>
      </c>
      <c r="J824" t="s">
        <v>1136</v>
      </c>
      <c r="K824" t="s">
        <v>1145</v>
      </c>
    </row>
    <row r="825" spans="1:11" x14ac:dyDescent="0.3">
      <c r="A825" s="2">
        <v>44572</v>
      </c>
      <c r="B825">
        <v>2022</v>
      </c>
      <c r="C825" t="s">
        <v>1149</v>
      </c>
      <c r="D825" t="s">
        <v>5</v>
      </c>
      <c r="E825" t="s">
        <v>43</v>
      </c>
      <c r="F825" t="s">
        <v>7</v>
      </c>
      <c r="G825" s="1">
        <v>10205</v>
      </c>
      <c r="H825">
        <v>1602</v>
      </c>
      <c r="I825" t="s">
        <v>1122</v>
      </c>
      <c r="J825" t="s">
        <v>1137</v>
      </c>
      <c r="K825" t="s">
        <v>1144</v>
      </c>
    </row>
    <row r="826" spans="1:11" x14ac:dyDescent="0.3">
      <c r="A826" s="2">
        <v>44583</v>
      </c>
      <c r="B826">
        <v>2022</v>
      </c>
      <c r="C826" t="s">
        <v>1149</v>
      </c>
      <c r="D826" t="s">
        <v>1158</v>
      </c>
      <c r="E826" t="s">
        <v>858</v>
      </c>
      <c r="F826" t="s">
        <v>11</v>
      </c>
      <c r="G826" s="1">
        <v>13689</v>
      </c>
      <c r="H826" s="1">
        <v>4558</v>
      </c>
      <c r="I826" t="s">
        <v>1122</v>
      </c>
      <c r="J826" t="s">
        <v>1124</v>
      </c>
      <c r="K826" t="s">
        <v>1144</v>
      </c>
    </row>
    <row r="827" spans="1:11" x14ac:dyDescent="0.3">
      <c r="A827" s="2">
        <v>44584</v>
      </c>
      <c r="B827">
        <v>2022</v>
      </c>
      <c r="C827" t="s">
        <v>1149</v>
      </c>
      <c r="D827" t="s">
        <v>5</v>
      </c>
      <c r="E827" t="s">
        <v>131</v>
      </c>
      <c r="F827" t="s">
        <v>13</v>
      </c>
      <c r="G827" s="1">
        <v>10226</v>
      </c>
      <c r="H827">
        <v>941</v>
      </c>
      <c r="I827" t="s">
        <v>1122</v>
      </c>
      <c r="J827" t="s">
        <v>1139</v>
      </c>
      <c r="K827" t="s">
        <v>1144</v>
      </c>
    </row>
    <row r="828" spans="1:11" x14ac:dyDescent="0.3">
      <c r="A828" s="2">
        <v>44585</v>
      </c>
      <c r="B828">
        <v>2022</v>
      </c>
      <c r="C828" t="s">
        <v>1149</v>
      </c>
      <c r="D828" t="s">
        <v>21</v>
      </c>
      <c r="E828" t="s">
        <v>590</v>
      </c>
      <c r="F828" t="s">
        <v>11</v>
      </c>
      <c r="G828" s="1">
        <v>14277</v>
      </c>
      <c r="H828" s="1">
        <v>1085</v>
      </c>
      <c r="I828" t="s">
        <v>1122</v>
      </c>
      <c r="J828" t="s">
        <v>1137</v>
      </c>
      <c r="K828" t="s">
        <v>1145</v>
      </c>
    </row>
    <row r="829" spans="1:11" x14ac:dyDescent="0.3">
      <c r="A829" s="2">
        <v>44586</v>
      </c>
      <c r="B829">
        <v>2022</v>
      </c>
      <c r="C829" t="s">
        <v>1149</v>
      </c>
      <c r="D829" t="s">
        <v>5</v>
      </c>
      <c r="E829" t="s">
        <v>298</v>
      </c>
      <c r="F829" t="s">
        <v>11</v>
      </c>
      <c r="G829" s="1">
        <v>14986</v>
      </c>
      <c r="H829">
        <v>1574</v>
      </c>
      <c r="I829" t="s">
        <v>1167</v>
      </c>
      <c r="J829" t="s">
        <v>1134</v>
      </c>
      <c r="K829" t="s">
        <v>1144</v>
      </c>
    </row>
    <row r="830" spans="1:11" x14ac:dyDescent="0.3">
      <c r="A830" s="2">
        <v>44587</v>
      </c>
      <c r="B830">
        <v>2022</v>
      </c>
      <c r="C830" t="s">
        <v>1149</v>
      </c>
      <c r="D830" t="s">
        <v>5</v>
      </c>
      <c r="E830" t="s">
        <v>689</v>
      </c>
      <c r="F830" t="s">
        <v>13</v>
      </c>
      <c r="G830" s="1">
        <v>5735</v>
      </c>
      <c r="H830" s="1">
        <v>2650</v>
      </c>
      <c r="I830" t="s">
        <v>1122</v>
      </c>
      <c r="J830" t="s">
        <v>1129</v>
      </c>
      <c r="K830" t="s">
        <v>1143</v>
      </c>
    </row>
    <row r="831" spans="1:11" x14ac:dyDescent="0.3">
      <c r="A831" s="2">
        <v>44588</v>
      </c>
      <c r="B831">
        <v>2022</v>
      </c>
      <c r="C831" t="s">
        <v>1149</v>
      </c>
      <c r="D831" t="s">
        <v>5</v>
      </c>
      <c r="E831" t="s">
        <v>525</v>
      </c>
      <c r="F831" t="s">
        <v>404</v>
      </c>
      <c r="G831" s="1">
        <v>12859</v>
      </c>
      <c r="H831">
        <v>3819</v>
      </c>
      <c r="I831" t="s">
        <v>1167</v>
      </c>
      <c r="J831" t="s">
        <v>1133</v>
      </c>
      <c r="K831" t="s">
        <v>1145</v>
      </c>
    </row>
    <row r="832" spans="1:11" x14ac:dyDescent="0.3">
      <c r="A832" s="2">
        <v>44588</v>
      </c>
      <c r="B832">
        <v>2022</v>
      </c>
      <c r="C832" t="s">
        <v>1149</v>
      </c>
      <c r="D832" t="s">
        <v>21</v>
      </c>
      <c r="E832" t="s">
        <v>979</v>
      </c>
      <c r="F832" t="s">
        <v>404</v>
      </c>
      <c r="G832" s="1">
        <v>13248</v>
      </c>
      <c r="H832" s="1">
        <v>5591</v>
      </c>
      <c r="I832" t="s">
        <v>1122</v>
      </c>
      <c r="J832" t="s">
        <v>1124</v>
      </c>
      <c r="K832" t="s">
        <v>1146</v>
      </c>
    </row>
    <row r="833" spans="1:11" x14ac:dyDescent="0.3">
      <c r="A833" s="2">
        <v>44594</v>
      </c>
      <c r="B833">
        <v>2022</v>
      </c>
      <c r="C833" t="s">
        <v>1149</v>
      </c>
      <c r="D833" t="s">
        <v>1158</v>
      </c>
      <c r="E833" t="s">
        <v>919</v>
      </c>
      <c r="F833" t="s">
        <v>7</v>
      </c>
      <c r="G833" s="1">
        <v>8982</v>
      </c>
      <c r="H833" s="1">
        <v>3332</v>
      </c>
      <c r="I833" t="s">
        <v>1122</v>
      </c>
      <c r="J833" t="s">
        <v>1134</v>
      </c>
      <c r="K833" t="s">
        <v>1145</v>
      </c>
    </row>
    <row r="834" spans="1:11" x14ac:dyDescent="0.3">
      <c r="A834" s="2">
        <v>44594</v>
      </c>
      <c r="B834">
        <v>2022</v>
      </c>
      <c r="C834" t="s">
        <v>1149</v>
      </c>
      <c r="D834" t="s">
        <v>21</v>
      </c>
      <c r="E834" t="s">
        <v>372</v>
      </c>
      <c r="F834" t="s">
        <v>7</v>
      </c>
      <c r="G834" s="1">
        <v>13676</v>
      </c>
      <c r="H834">
        <v>5170</v>
      </c>
      <c r="I834" t="s">
        <v>1122</v>
      </c>
      <c r="J834" t="s">
        <v>1137</v>
      </c>
      <c r="K834" t="s">
        <v>1144</v>
      </c>
    </row>
    <row r="835" spans="1:11" x14ac:dyDescent="0.3">
      <c r="A835" s="2">
        <v>44595</v>
      </c>
      <c r="B835">
        <v>2022</v>
      </c>
      <c r="C835" t="s">
        <v>1149</v>
      </c>
      <c r="D835" t="s">
        <v>21</v>
      </c>
      <c r="E835" t="s">
        <v>971</v>
      </c>
      <c r="F835" t="s">
        <v>404</v>
      </c>
      <c r="G835" s="1">
        <v>12055</v>
      </c>
      <c r="H835" s="1">
        <v>2592</v>
      </c>
      <c r="I835" t="s">
        <v>1122</v>
      </c>
      <c r="J835" t="s">
        <v>1139</v>
      </c>
      <c r="K835" t="s">
        <v>1144</v>
      </c>
    </row>
    <row r="836" spans="1:11" x14ac:dyDescent="0.3">
      <c r="A836" s="2">
        <v>44595</v>
      </c>
      <c r="B836">
        <v>2022</v>
      </c>
      <c r="C836" t="s">
        <v>1149</v>
      </c>
      <c r="D836" t="s">
        <v>5</v>
      </c>
      <c r="E836" t="s">
        <v>949</v>
      </c>
      <c r="F836" t="s">
        <v>407</v>
      </c>
      <c r="G836" s="1">
        <v>4759</v>
      </c>
      <c r="H836" s="1">
        <v>1071</v>
      </c>
      <c r="I836" t="s">
        <v>1122</v>
      </c>
      <c r="J836" t="s">
        <v>1132</v>
      </c>
      <c r="K836" t="s">
        <v>1145</v>
      </c>
    </row>
    <row r="837" spans="1:11" x14ac:dyDescent="0.3">
      <c r="A837" s="2">
        <v>44596</v>
      </c>
      <c r="B837">
        <v>2022</v>
      </c>
      <c r="C837" t="s">
        <v>1149</v>
      </c>
      <c r="D837" t="s">
        <v>21</v>
      </c>
      <c r="E837" t="s">
        <v>885</v>
      </c>
      <c r="F837" t="s">
        <v>7</v>
      </c>
      <c r="G837" s="1">
        <v>1675</v>
      </c>
      <c r="H837" s="1">
        <v>647</v>
      </c>
      <c r="I837" t="s">
        <v>1167</v>
      </c>
      <c r="J837" t="s">
        <v>1136</v>
      </c>
      <c r="K837" t="s">
        <v>1143</v>
      </c>
    </row>
    <row r="838" spans="1:11" x14ac:dyDescent="0.3">
      <c r="A838" s="2">
        <v>44596</v>
      </c>
      <c r="B838">
        <v>2022</v>
      </c>
      <c r="C838" t="s">
        <v>1149</v>
      </c>
      <c r="D838" t="s">
        <v>1158</v>
      </c>
      <c r="E838" t="s">
        <v>911</v>
      </c>
      <c r="F838" t="s">
        <v>11</v>
      </c>
      <c r="G838" s="1">
        <v>4677</v>
      </c>
      <c r="H838" s="1">
        <v>692</v>
      </c>
      <c r="I838" t="s">
        <v>1122</v>
      </c>
      <c r="J838" t="s">
        <v>1139</v>
      </c>
      <c r="K838" t="s">
        <v>1145</v>
      </c>
    </row>
    <row r="839" spans="1:11" x14ac:dyDescent="0.3">
      <c r="A839" s="2">
        <v>44599</v>
      </c>
      <c r="B839">
        <v>2022</v>
      </c>
      <c r="C839" t="s">
        <v>1149</v>
      </c>
      <c r="D839" t="s">
        <v>5</v>
      </c>
      <c r="E839" t="s">
        <v>903</v>
      </c>
      <c r="F839" t="s">
        <v>20</v>
      </c>
      <c r="G839" s="1">
        <v>1658</v>
      </c>
      <c r="H839" s="1">
        <v>255</v>
      </c>
      <c r="I839" t="s">
        <v>1122</v>
      </c>
      <c r="J839" t="s">
        <v>1132</v>
      </c>
      <c r="K839" t="s">
        <v>1143</v>
      </c>
    </row>
    <row r="840" spans="1:11" x14ac:dyDescent="0.3">
      <c r="A840" s="2">
        <v>44600</v>
      </c>
      <c r="B840">
        <v>2022</v>
      </c>
      <c r="C840" t="s">
        <v>1149</v>
      </c>
      <c r="D840" t="s">
        <v>54</v>
      </c>
      <c r="E840" t="s">
        <v>457</v>
      </c>
      <c r="F840" t="s">
        <v>404</v>
      </c>
      <c r="G840" s="1">
        <v>11273</v>
      </c>
      <c r="H840">
        <v>1161</v>
      </c>
      <c r="I840" t="s">
        <v>1167</v>
      </c>
      <c r="J840" t="s">
        <v>1137</v>
      </c>
      <c r="K840" t="s">
        <v>1143</v>
      </c>
    </row>
    <row r="841" spans="1:11" x14ac:dyDescent="0.3">
      <c r="A841" s="2">
        <v>44602</v>
      </c>
      <c r="B841">
        <v>2022</v>
      </c>
      <c r="C841" t="s">
        <v>1149</v>
      </c>
      <c r="D841" t="s">
        <v>5</v>
      </c>
      <c r="E841" t="s">
        <v>950</v>
      </c>
      <c r="F841" t="s">
        <v>404</v>
      </c>
      <c r="G841" s="1">
        <v>1570</v>
      </c>
      <c r="H841" s="1">
        <v>374</v>
      </c>
      <c r="I841" t="s">
        <v>1122</v>
      </c>
      <c r="J841" t="s">
        <v>1134</v>
      </c>
      <c r="K841" t="s">
        <v>1145</v>
      </c>
    </row>
    <row r="842" spans="1:11" x14ac:dyDescent="0.3">
      <c r="A842" s="2">
        <v>44604</v>
      </c>
      <c r="B842">
        <v>2022</v>
      </c>
      <c r="C842" t="s">
        <v>1149</v>
      </c>
      <c r="D842" t="s">
        <v>5</v>
      </c>
      <c r="E842" t="s">
        <v>932</v>
      </c>
      <c r="F842" t="s">
        <v>11</v>
      </c>
      <c r="G842" s="1">
        <v>10460</v>
      </c>
      <c r="H842" s="1">
        <v>659</v>
      </c>
      <c r="I842" t="s">
        <v>1122</v>
      </c>
      <c r="J842" t="s">
        <v>1137</v>
      </c>
      <c r="K842" t="s">
        <v>1145</v>
      </c>
    </row>
    <row r="843" spans="1:11" x14ac:dyDescent="0.3">
      <c r="A843" s="2">
        <v>44610</v>
      </c>
      <c r="B843">
        <v>2022</v>
      </c>
      <c r="C843" t="s">
        <v>1149</v>
      </c>
      <c r="D843" t="s">
        <v>54</v>
      </c>
      <c r="E843" t="s">
        <v>1013</v>
      </c>
      <c r="F843" t="s">
        <v>401</v>
      </c>
      <c r="G843" s="1">
        <v>8294</v>
      </c>
      <c r="H843" s="1">
        <v>1568</v>
      </c>
      <c r="I843" t="s">
        <v>1122</v>
      </c>
      <c r="J843" t="s">
        <v>1140</v>
      </c>
      <c r="K843" t="s">
        <v>1143</v>
      </c>
    </row>
    <row r="844" spans="1:11" x14ac:dyDescent="0.3">
      <c r="A844" s="2">
        <v>44611</v>
      </c>
      <c r="B844">
        <v>2022</v>
      </c>
      <c r="C844" t="s">
        <v>1149</v>
      </c>
      <c r="D844" t="s">
        <v>1158</v>
      </c>
      <c r="E844" t="s">
        <v>675</v>
      </c>
      <c r="F844" t="s">
        <v>7</v>
      </c>
      <c r="G844" s="1">
        <v>12364</v>
      </c>
      <c r="H844" s="1">
        <v>5242</v>
      </c>
      <c r="I844" t="s">
        <v>1167</v>
      </c>
      <c r="J844" t="s">
        <v>1124</v>
      </c>
      <c r="K844" t="s">
        <v>1145</v>
      </c>
    </row>
    <row r="845" spans="1:11" x14ac:dyDescent="0.3">
      <c r="A845" s="2">
        <v>44614</v>
      </c>
      <c r="B845">
        <v>2022</v>
      </c>
      <c r="C845" t="s">
        <v>1149</v>
      </c>
      <c r="D845" t="s">
        <v>1158</v>
      </c>
      <c r="E845" t="s">
        <v>73</v>
      </c>
      <c r="F845" t="s">
        <v>13</v>
      </c>
      <c r="G845" s="1">
        <v>14764</v>
      </c>
      <c r="H845">
        <v>3883</v>
      </c>
      <c r="I845" t="s">
        <v>1122</v>
      </c>
      <c r="J845" t="s">
        <v>1137</v>
      </c>
      <c r="K845" t="s">
        <v>1145</v>
      </c>
    </row>
    <row r="846" spans="1:11" x14ac:dyDescent="0.3">
      <c r="A846" s="2">
        <v>44614</v>
      </c>
      <c r="B846">
        <v>2022</v>
      </c>
      <c r="C846" t="s">
        <v>1149</v>
      </c>
      <c r="D846" t="s">
        <v>21</v>
      </c>
      <c r="E846" t="s">
        <v>316</v>
      </c>
      <c r="F846" t="s">
        <v>20</v>
      </c>
      <c r="G846" s="1">
        <v>13084</v>
      </c>
      <c r="H846">
        <v>4972</v>
      </c>
      <c r="I846" t="s">
        <v>1167</v>
      </c>
      <c r="J846" t="s">
        <v>1141</v>
      </c>
      <c r="K846" t="s">
        <v>1143</v>
      </c>
    </row>
    <row r="847" spans="1:11" x14ac:dyDescent="0.3">
      <c r="A847" s="2">
        <v>44617</v>
      </c>
      <c r="B847">
        <v>2022</v>
      </c>
      <c r="C847" t="s">
        <v>1149</v>
      </c>
      <c r="D847" t="s">
        <v>21</v>
      </c>
      <c r="E847" t="s">
        <v>970</v>
      </c>
      <c r="F847" t="s">
        <v>409</v>
      </c>
      <c r="G847" s="1">
        <v>13423</v>
      </c>
      <c r="H847" s="1">
        <v>5128</v>
      </c>
      <c r="I847" t="s">
        <v>1122</v>
      </c>
      <c r="J847" t="s">
        <v>1136</v>
      </c>
      <c r="K847" t="s">
        <v>1144</v>
      </c>
    </row>
    <row r="848" spans="1:11" x14ac:dyDescent="0.3">
      <c r="A848" s="2">
        <v>44622</v>
      </c>
      <c r="B848">
        <v>2022</v>
      </c>
      <c r="C848" t="s">
        <v>1149</v>
      </c>
      <c r="D848" t="s">
        <v>1158</v>
      </c>
      <c r="E848" t="s">
        <v>144</v>
      </c>
      <c r="F848" t="s">
        <v>13</v>
      </c>
      <c r="G848" s="1">
        <v>10365</v>
      </c>
      <c r="H848">
        <v>4198</v>
      </c>
      <c r="I848" t="s">
        <v>1167</v>
      </c>
      <c r="J848" t="s">
        <v>1140</v>
      </c>
      <c r="K848" t="s">
        <v>1145</v>
      </c>
    </row>
    <row r="849" spans="1:11" x14ac:dyDescent="0.3">
      <c r="A849" s="2">
        <v>44623</v>
      </c>
      <c r="B849">
        <v>2022</v>
      </c>
      <c r="C849" t="s">
        <v>1149</v>
      </c>
      <c r="D849" t="s">
        <v>1158</v>
      </c>
      <c r="E849" t="s">
        <v>976</v>
      </c>
      <c r="F849" t="s">
        <v>401</v>
      </c>
      <c r="G849" s="1">
        <v>12083</v>
      </c>
      <c r="H849" s="1">
        <v>3262</v>
      </c>
      <c r="I849" t="s">
        <v>1122</v>
      </c>
      <c r="J849" t="s">
        <v>1134</v>
      </c>
      <c r="K849" t="s">
        <v>1146</v>
      </c>
    </row>
    <row r="850" spans="1:11" x14ac:dyDescent="0.3">
      <c r="A850" s="2">
        <v>44624</v>
      </c>
      <c r="B850">
        <v>2022</v>
      </c>
      <c r="C850" t="s">
        <v>1149</v>
      </c>
      <c r="D850" t="s">
        <v>5</v>
      </c>
      <c r="E850" t="s">
        <v>471</v>
      </c>
      <c r="F850" t="s">
        <v>401</v>
      </c>
      <c r="G850" s="1">
        <v>727</v>
      </c>
      <c r="H850">
        <v>178</v>
      </c>
      <c r="I850" t="s">
        <v>1167</v>
      </c>
      <c r="J850" t="s">
        <v>1132</v>
      </c>
      <c r="K850" t="s">
        <v>1146</v>
      </c>
    </row>
    <row r="851" spans="1:11" x14ac:dyDescent="0.3">
      <c r="A851" s="2">
        <v>44626</v>
      </c>
      <c r="B851">
        <v>2022</v>
      </c>
      <c r="C851" t="s">
        <v>1149</v>
      </c>
      <c r="D851" t="s">
        <v>21</v>
      </c>
      <c r="E851" t="s">
        <v>596</v>
      </c>
      <c r="F851" t="s">
        <v>11</v>
      </c>
      <c r="G851" s="1">
        <v>3005</v>
      </c>
      <c r="H851" s="1">
        <v>676</v>
      </c>
      <c r="I851" t="s">
        <v>1122</v>
      </c>
      <c r="J851" t="s">
        <v>1141</v>
      </c>
      <c r="K851" t="s">
        <v>1145</v>
      </c>
    </row>
    <row r="852" spans="1:11" x14ac:dyDescent="0.3">
      <c r="A852" s="2">
        <v>44627</v>
      </c>
      <c r="B852">
        <v>2022</v>
      </c>
      <c r="C852" t="s">
        <v>1149</v>
      </c>
      <c r="D852" t="s">
        <v>5</v>
      </c>
      <c r="E852" t="s">
        <v>923</v>
      </c>
      <c r="F852" t="s">
        <v>13</v>
      </c>
      <c r="G852" s="1">
        <v>13779</v>
      </c>
      <c r="H852" s="1">
        <v>6862</v>
      </c>
      <c r="I852" t="s">
        <v>1167</v>
      </c>
      <c r="J852" t="s">
        <v>1133</v>
      </c>
      <c r="K852" t="s">
        <v>1144</v>
      </c>
    </row>
    <row r="853" spans="1:11" x14ac:dyDescent="0.3">
      <c r="A853" s="2">
        <v>44629</v>
      </c>
      <c r="B853">
        <v>2022</v>
      </c>
      <c r="C853" t="s">
        <v>1149</v>
      </c>
      <c r="D853" t="s">
        <v>21</v>
      </c>
      <c r="E853" t="s">
        <v>202</v>
      </c>
      <c r="F853" t="s">
        <v>7</v>
      </c>
      <c r="G853" s="1">
        <v>12269</v>
      </c>
      <c r="H853">
        <v>4589</v>
      </c>
      <c r="I853" t="s">
        <v>1122</v>
      </c>
      <c r="J853" t="s">
        <v>1139</v>
      </c>
      <c r="K853" t="s">
        <v>1145</v>
      </c>
    </row>
    <row r="854" spans="1:11" x14ac:dyDescent="0.3">
      <c r="A854" s="2">
        <v>44632</v>
      </c>
      <c r="B854">
        <v>2022</v>
      </c>
      <c r="C854" t="s">
        <v>1149</v>
      </c>
      <c r="D854" t="s">
        <v>21</v>
      </c>
      <c r="E854" t="s">
        <v>309</v>
      </c>
      <c r="F854" t="s">
        <v>7</v>
      </c>
      <c r="G854" s="1">
        <v>9019</v>
      </c>
      <c r="H854">
        <v>4437</v>
      </c>
      <c r="I854" t="s">
        <v>1122</v>
      </c>
      <c r="J854" t="s">
        <v>1134</v>
      </c>
      <c r="K854" t="s">
        <v>1145</v>
      </c>
    </row>
    <row r="855" spans="1:11" x14ac:dyDescent="0.3">
      <c r="A855" s="2">
        <v>44641</v>
      </c>
      <c r="B855">
        <v>2022</v>
      </c>
      <c r="C855" t="s">
        <v>1149</v>
      </c>
      <c r="D855" t="s">
        <v>1158</v>
      </c>
      <c r="E855" t="s">
        <v>265</v>
      </c>
      <c r="F855" t="s">
        <v>13</v>
      </c>
      <c r="G855" s="1">
        <v>5060</v>
      </c>
      <c r="H855">
        <v>1058</v>
      </c>
      <c r="I855" t="s">
        <v>1122</v>
      </c>
      <c r="J855" t="s">
        <v>1136</v>
      </c>
      <c r="K855" t="s">
        <v>1143</v>
      </c>
    </row>
    <row r="856" spans="1:11" x14ac:dyDescent="0.3">
      <c r="A856" s="2">
        <v>44641</v>
      </c>
      <c r="B856">
        <v>2022</v>
      </c>
      <c r="C856" t="s">
        <v>1149</v>
      </c>
      <c r="D856" t="s">
        <v>1158</v>
      </c>
      <c r="E856" t="s">
        <v>786</v>
      </c>
      <c r="F856" t="s">
        <v>13</v>
      </c>
      <c r="G856" s="1">
        <v>11493</v>
      </c>
      <c r="H856" s="1">
        <v>4333</v>
      </c>
      <c r="I856" t="s">
        <v>1122</v>
      </c>
      <c r="J856" t="s">
        <v>1133</v>
      </c>
      <c r="K856" t="s">
        <v>1146</v>
      </c>
    </row>
    <row r="857" spans="1:11" x14ac:dyDescent="0.3">
      <c r="A857" s="2">
        <v>44652</v>
      </c>
      <c r="B857">
        <v>2022</v>
      </c>
      <c r="C857" t="s">
        <v>1150</v>
      </c>
      <c r="D857" t="s">
        <v>5</v>
      </c>
      <c r="E857" t="s">
        <v>394</v>
      </c>
      <c r="F857" t="s">
        <v>7</v>
      </c>
      <c r="G857" s="1">
        <v>3948</v>
      </c>
      <c r="H857">
        <v>221</v>
      </c>
      <c r="I857" t="s">
        <v>1122</v>
      </c>
      <c r="J857" t="s">
        <v>1137</v>
      </c>
      <c r="K857" t="s">
        <v>1146</v>
      </c>
    </row>
    <row r="858" spans="1:11" x14ac:dyDescent="0.3">
      <c r="A858" s="2">
        <v>44653</v>
      </c>
      <c r="B858">
        <v>2022</v>
      </c>
      <c r="C858" t="s">
        <v>1150</v>
      </c>
      <c r="D858" t="s">
        <v>5</v>
      </c>
      <c r="E858" t="s">
        <v>369</v>
      </c>
      <c r="F858" t="s">
        <v>13</v>
      </c>
      <c r="G858" s="1">
        <v>7822</v>
      </c>
      <c r="H858">
        <v>2918</v>
      </c>
      <c r="I858" t="s">
        <v>1122</v>
      </c>
      <c r="J858" t="s">
        <v>1134</v>
      </c>
      <c r="K858" t="s">
        <v>1143</v>
      </c>
    </row>
    <row r="859" spans="1:11" x14ac:dyDescent="0.3">
      <c r="A859" s="2">
        <v>44653</v>
      </c>
      <c r="B859">
        <v>2022</v>
      </c>
      <c r="C859" t="s">
        <v>1150</v>
      </c>
      <c r="D859" t="s">
        <v>21</v>
      </c>
      <c r="E859" t="s">
        <v>295</v>
      </c>
      <c r="F859" t="s">
        <v>13</v>
      </c>
      <c r="G859" s="1">
        <v>7183</v>
      </c>
      <c r="H859">
        <v>2902</v>
      </c>
      <c r="I859" t="s">
        <v>1167</v>
      </c>
      <c r="J859" t="s">
        <v>1132</v>
      </c>
      <c r="K859" t="s">
        <v>1145</v>
      </c>
    </row>
    <row r="860" spans="1:11" x14ac:dyDescent="0.3">
      <c r="A860" s="2">
        <v>44653</v>
      </c>
      <c r="B860">
        <v>2022</v>
      </c>
      <c r="C860" t="s">
        <v>1150</v>
      </c>
      <c r="D860" t="s">
        <v>27</v>
      </c>
      <c r="E860" t="s">
        <v>1119</v>
      </c>
      <c r="F860" t="s">
        <v>13</v>
      </c>
      <c r="G860" s="1">
        <v>9631</v>
      </c>
      <c r="H860" s="1">
        <v>4710</v>
      </c>
      <c r="I860" t="s">
        <v>1167</v>
      </c>
      <c r="J860" t="s">
        <v>1137</v>
      </c>
      <c r="K860" t="s">
        <v>1144</v>
      </c>
    </row>
    <row r="861" spans="1:11" x14ac:dyDescent="0.3">
      <c r="A861" s="2">
        <v>44653</v>
      </c>
      <c r="B861">
        <v>2022</v>
      </c>
      <c r="C861" t="s">
        <v>1150</v>
      </c>
      <c r="D861" t="s">
        <v>1158</v>
      </c>
      <c r="E861" t="s">
        <v>915</v>
      </c>
      <c r="F861" t="s">
        <v>13</v>
      </c>
      <c r="G861" s="1">
        <v>10992</v>
      </c>
      <c r="H861" s="1">
        <v>2451</v>
      </c>
      <c r="I861" t="s">
        <v>1122</v>
      </c>
      <c r="J861" t="s">
        <v>1124</v>
      </c>
      <c r="K861" t="s">
        <v>1143</v>
      </c>
    </row>
    <row r="862" spans="1:11" x14ac:dyDescent="0.3">
      <c r="A862" s="2">
        <v>44654</v>
      </c>
      <c r="B862">
        <v>2022</v>
      </c>
      <c r="C862" t="s">
        <v>1150</v>
      </c>
      <c r="D862" t="s">
        <v>21</v>
      </c>
      <c r="E862" t="s">
        <v>1020</v>
      </c>
      <c r="F862" t="s">
        <v>409</v>
      </c>
      <c r="G862" s="1">
        <v>6054</v>
      </c>
      <c r="H862" s="1">
        <v>424</v>
      </c>
      <c r="I862" t="s">
        <v>1122</v>
      </c>
      <c r="J862" t="s">
        <v>1136</v>
      </c>
      <c r="K862" t="s">
        <v>1143</v>
      </c>
    </row>
    <row r="863" spans="1:11" x14ac:dyDescent="0.3">
      <c r="A863" s="2">
        <v>44655</v>
      </c>
      <c r="B863">
        <v>2022</v>
      </c>
      <c r="C863" t="s">
        <v>1150</v>
      </c>
      <c r="D863" t="s">
        <v>1158</v>
      </c>
      <c r="E863" t="s">
        <v>1096</v>
      </c>
      <c r="F863" t="s">
        <v>401</v>
      </c>
      <c r="G863" s="1">
        <v>13448</v>
      </c>
      <c r="H863" s="1">
        <v>5931</v>
      </c>
      <c r="I863" t="s">
        <v>1122</v>
      </c>
      <c r="J863" t="s">
        <v>1139</v>
      </c>
      <c r="K863" t="s">
        <v>1145</v>
      </c>
    </row>
    <row r="864" spans="1:11" x14ac:dyDescent="0.3">
      <c r="A864" s="2">
        <v>44656</v>
      </c>
      <c r="B864">
        <v>2022</v>
      </c>
      <c r="C864" t="s">
        <v>1150</v>
      </c>
      <c r="D864" t="s">
        <v>1158</v>
      </c>
      <c r="E864" t="s">
        <v>916</v>
      </c>
      <c r="F864" t="s">
        <v>7</v>
      </c>
      <c r="G864" s="1">
        <v>10443</v>
      </c>
      <c r="H864" s="1">
        <v>2245</v>
      </c>
      <c r="I864" t="s">
        <v>1122</v>
      </c>
      <c r="J864" t="s">
        <v>1124</v>
      </c>
      <c r="K864" t="s">
        <v>1145</v>
      </c>
    </row>
    <row r="865" spans="1:11" x14ac:dyDescent="0.3">
      <c r="A865" s="2">
        <v>44657</v>
      </c>
      <c r="B865">
        <v>2022</v>
      </c>
      <c r="C865" t="s">
        <v>1150</v>
      </c>
      <c r="D865" t="s">
        <v>21</v>
      </c>
      <c r="E865" t="s">
        <v>641</v>
      </c>
      <c r="F865" t="s">
        <v>13</v>
      </c>
      <c r="G865" s="1">
        <v>4583</v>
      </c>
      <c r="H865" s="1">
        <v>243</v>
      </c>
      <c r="I865" t="s">
        <v>1122</v>
      </c>
      <c r="J865" t="s">
        <v>1132</v>
      </c>
      <c r="K865" t="s">
        <v>1143</v>
      </c>
    </row>
    <row r="866" spans="1:11" x14ac:dyDescent="0.3">
      <c r="A866" s="2">
        <v>44664</v>
      </c>
      <c r="B866">
        <v>2022</v>
      </c>
      <c r="C866" t="s">
        <v>1150</v>
      </c>
      <c r="D866" t="s">
        <v>27</v>
      </c>
      <c r="E866" t="s">
        <v>437</v>
      </c>
      <c r="F866" t="s">
        <v>419</v>
      </c>
      <c r="G866" s="1">
        <v>3668</v>
      </c>
      <c r="H866">
        <v>910</v>
      </c>
      <c r="I866" t="s">
        <v>1122</v>
      </c>
      <c r="J866" t="s">
        <v>1136</v>
      </c>
      <c r="K866" t="s">
        <v>1145</v>
      </c>
    </row>
    <row r="867" spans="1:11" x14ac:dyDescent="0.3">
      <c r="A867" s="2">
        <v>44664</v>
      </c>
      <c r="B867">
        <v>2022</v>
      </c>
      <c r="C867" t="s">
        <v>1150</v>
      </c>
      <c r="D867" t="s">
        <v>5</v>
      </c>
      <c r="E867" t="s">
        <v>910</v>
      </c>
      <c r="F867" t="s">
        <v>11</v>
      </c>
      <c r="G867" s="1">
        <v>2367</v>
      </c>
      <c r="H867" s="1">
        <v>431</v>
      </c>
      <c r="I867" t="s">
        <v>1122</v>
      </c>
      <c r="J867" t="s">
        <v>1140</v>
      </c>
      <c r="K867" t="s">
        <v>1145</v>
      </c>
    </row>
    <row r="868" spans="1:11" x14ac:dyDescent="0.3">
      <c r="A868" s="2">
        <v>44667</v>
      </c>
      <c r="B868">
        <v>2022</v>
      </c>
      <c r="C868" t="s">
        <v>1150</v>
      </c>
      <c r="D868" t="s">
        <v>27</v>
      </c>
      <c r="E868" t="s">
        <v>734</v>
      </c>
      <c r="F868" t="s">
        <v>11</v>
      </c>
      <c r="G868" s="1">
        <v>5110</v>
      </c>
      <c r="H868" s="1">
        <v>1840</v>
      </c>
      <c r="I868" t="s">
        <v>1122</v>
      </c>
      <c r="J868" t="s">
        <v>1132</v>
      </c>
      <c r="K868" t="s">
        <v>1144</v>
      </c>
    </row>
    <row r="869" spans="1:11" x14ac:dyDescent="0.3">
      <c r="A869" s="2">
        <v>44667</v>
      </c>
      <c r="B869">
        <v>2022</v>
      </c>
      <c r="C869" t="s">
        <v>1150</v>
      </c>
      <c r="D869" t="s">
        <v>1158</v>
      </c>
      <c r="E869" t="s">
        <v>282</v>
      </c>
      <c r="F869" t="s">
        <v>7</v>
      </c>
      <c r="G869" s="1">
        <v>10975</v>
      </c>
      <c r="H869">
        <v>3479</v>
      </c>
      <c r="I869" t="s">
        <v>1122</v>
      </c>
      <c r="J869" t="s">
        <v>1141</v>
      </c>
      <c r="K869" t="s">
        <v>1144</v>
      </c>
    </row>
    <row r="870" spans="1:11" x14ac:dyDescent="0.3">
      <c r="A870" s="2">
        <v>44667</v>
      </c>
      <c r="B870">
        <v>2022</v>
      </c>
      <c r="C870" t="s">
        <v>1150</v>
      </c>
      <c r="D870" t="s">
        <v>54</v>
      </c>
      <c r="E870" t="s">
        <v>601</v>
      </c>
      <c r="F870" t="s">
        <v>7</v>
      </c>
      <c r="G870" s="1">
        <v>1948</v>
      </c>
      <c r="H870" s="1">
        <v>483</v>
      </c>
      <c r="I870" t="s">
        <v>1122</v>
      </c>
      <c r="J870" t="s">
        <v>1137</v>
      </c>
      <c r="K870" t="s">
        <v>1143</v>
      </c>
    </row>
    <row r="871" spans="1:11" x14ac:dyDescent="0.3">
      <c r="A871" s="2">
        <v>44669</v>
      </c>
      <c r="B871">
        <v>2022</v>
      </c>
      <c r="C871" t="s">
        <v>1150</v>
      </c>
      <c r="D871" t="s">
        <v>5</v>
      </c>
      <c r="E871" t="s">
        <v>221</v>
      </c>
      <c r="F871" t="s">
        <v>11</v>
      </c>
      <c r="G871" s="1">
        <v>9015</v>
      </c>
      <c r="H871">
        <v>3768</v>
      </c>
      <c r="I871" t="s">
        <v>1122</v>
      </c>
      <c r="J871" t="s">
        <v>1138</v>
      </c>
      <c r="K871" t="s">
        <v>1143</v>
      </c>
    </row>
    <row r="872" spans="1:11" x14ac:dyDescent="0.3">
      <c r="A872" s="2">
        <v>44674</v>
      </c>
      <c r="B872">
        <v>2022</v>
      </c>
      <c r="C872" t="s">
        <v>1150</v>
      </c>
      <c r="D872" t="s">
        <v>1158</v>
      </c>
      <c r="E872" t="s">
        <v>636</v>
      </c>
      <c r="F872" t="s">
        <v>13</v>
      </c>
      <c r="G872" s="1">
        <v>4166</v>
      </c>
      <c r="H872" s="1">
        <v>1496</v>
      </c>
      <c r="I872" t="s">
        <v>1122</v>
      </c>
      <c r="J872" t="s">
        <v>1132</v>
      </c>
      <c r="K872" t="s">
        <v>1144</v>
      </c>
    </row>
    <row r="873" spans="1:11" x14ac:dyDescent="0.3">
      <c r="A873" s="2">
        <v>44679</v>
      </c>
      <c r="B873">
        <v>2022</v>
      </c>
      <c r="C873" t="s">
        <v>1150</v>
      </c>
      <c r="D873" t="s">
        <v>21</v>
      </c>
      <c r="E873" t="s">
        <v>347</v>
      </c>
      <c r="F873" t="s">
        <v>13</v>
      </c>
      <c r="G873" s="1">
        <v>8751</v>
      </c>
      <c r="H873">
        <v>2030</v>
      </c>
      <c r="I873" t="s">
        <v>1122</v>
      </c>
      <c r="J873" t="s">
        <v>1137</v>
      </c>
      <c r="K873" t="s">
        <v>1143</v>
      </c>
    </row>
    <row r="874" spans="1:11" x14ac:dyDescent="0.3">
      <c r="A874" s="2">
        <v>44679</v>
      </c>
      <c r="B874">
        <v>2022</v>
      </c>
      <c r="C874" t="s">
        <v>1150</v>
      </c>
      <c r="D874" t="s">
        <v>5</v>
      </c>
      <c r="E874" t="s">
        <v>55</v>
      </c>
      <c r="F874" t="s">
        <v>11</v>
      </c>
      <c r="G874" s="1">
        <v>14159</v>
      </c>
      <c r="H874">
        <v>2577</v>
      </c>
      <c r="I874" t="s">
        <v>1122</v>
      </c>
      <c r="J874" t="s">
        <v>1137</v>
      </c>
      <c r="K874" t="s">
        <v>1144</v>
      </c>
    </row>
    <row r="875" spans="1:11" x14ac:dyDescent="0.3">
      <c r="A875" s="2">
        <v>44683</v>
      </c>
      <c r="B875">
        <v>2022</v>
      </c>
      <c r="C875" t="s">
        <v>1150</v>
      </c>
      <c r="D875" t="s">
        <v>1158</v>
      </c>
      <c r="E875" t="s">
        <v>1080</v>
      </c>
      <c r="F875" t="s">
        <v>404</v>
      </c>
      <c r="G875" s="1">
        <v>5490</v>
      </c>
      <c r="H875" s="1">
        <v>505</v>
      </c>
      <c r="I875" t="s">
        <v>1122</v>
      </c>
      <c r="J875" t="s">
        <v>1134</v>
      </c>
      <c r="K875" t="s">
        <v>1143</v>
      </c>
    </row>
    <row r="876" spans="1:11" x14ac:dyDescent="0.3">
      <c r="A876" s="2">
        <v>44684</v>
      </c>
      <c r="B876">
        <v>2022</v>
      </c>
      <c r="C876" t="s">
        <v>1150</v>
      </c>
      <c r="D876" t="s">
        <v>21</v>
      </c>
      <c r="E876" t="s">
        <v>403</v>
      </c>
      <c r="F876" t="s">
        <v>401</v>
      </c>
      <c r="G876" s="1">
        <v>5138</v>
      </c>
      <c r="H876">
        <v>1300</v>
      </c>
      <c r="I876" t="s">
        <v>1122</v>
      </c>
      <c r="J876" t="s">
        <v>1135</v>
      </c>
      <c r="K876" t="s">
        <v>1145</v>
      </c>
    </row>
    <row r="877" spans="1:11" x14ac:dyDescent="0.3">
      <c r="A877" s="2">
        <v>44684</v>
      </c>
      <c r="B877">
        <v>2022</v>
      </c>
      <c r="C877" t="s">
        <v>1150</v>
      </c>
      <c r="D877" t="s">
        <v>21</v>
      </c>
      <c r="E877" t="s">
        <v>439</v>
      </c>
      <c r="F877" t="s">
        <v>404</v>
      </c>
      <c r="G877" s="1">
        <v>11341</v>
      </c>
      <c r="H877">
        <v>953</v>
      </c>
      <c r="I877" t="s">
        <v>1167</v>
      </c>
      <c r="J877" t="s">
        <v>1138</v>
      </c>
      <c r="K877" t="s">
        <v>1146</v>
      </c>
    </row>
    <row r="878" spans="1:11" x14ac:dyDescent="0.3">
      <c r="A878" s="2">
        <v>44686</v>
      </c>
      <c r="B878">
        <v>2022</v>
      </c>
      <c r="C878" t="s">
        <v>1150</v>
      </c>
      <c r="D878" t="s">
        <v>54</v>
      </c>
      <c r="E878" t="s">
        <v>433</v>
      </c>
      <c r="F878" t="s">
        <v>419</v>
      </c>
      <c r="G878" s="1">
        <v>1135</v>
      </c>
      <c r="H878">
        <v>259</v>
      </c>
      <c r="I878" t="s">
        <v>1167</v>
      </c>
      <c r="J878" t="s">
        <v>1138</v>
      </c>
      <c r="K878" t="s">
        <v>1143</v>
      </c>
    </row>
    <row r="879" spans="1:11" x14ac:dyDescent="0.3">
      <c r="A879" s="2">
        <v>44686</v>
      </c>
      <c r="B879">
        <v>2022</v>
      </c>
      <c r="C879" t="s">
        <v>1150</v>
      </c>
      <c r="D879" t="s">
        <v>1158</v>
      </c>
      <c r="E879" t="s">
        <v>17</v>
      </c>
      <c r="F879" t="s">
        <v>13</v>
      </c>
      <c r="G879" s="1">
        <v>572</v>
      </c>
      <c r="H879">
        <v>92</v>
      </c>
      <c r="I879" t="s">
        <v>1122</v>
      </c>
      <c r="J879" t="s">
        <v>1140</v>
      </c>
      <c r="K879" t="s">
        <v>1143</v>
      </c>
    </row>
    <row r="880" spans="1:11" x14ac:dyDescent="0.3">
      <c r="A880" s="2">
        <v>44688</v>
      </c>
      <c r="B880">
        <v>2022</v>
      </c>
      <c r="C880" t="s">
        <v>1150</v>
      </c>
      <c r="D880" t="s">
        <v>21</v>
      </c>
      <c r="E880" t="s">
        <v>852</v>
      </c>
      <c r="F880" t="s">
        <v>20</v>
      </c>
      <c r="G880" s="1">
        <v>4358</v>
      </c>
      <c r="H880" s="1">
        <v>2109</v>
      </c>
      <c r="I880" t="s">
        <v>1122</v>
      </c>
      <c r="J880" t="s">
        <v>1140</v>
      </c>
      <c r="K880" t="s">
        <v>1144</v>
      </c>
    </row>
    <row r="881" spans="1:11" x14ac:dyDescent="0.3">
      <c r="A881" s="2">
        <v>44688</v>
      </c>
      <c r="B881">
        <v>2022</v>
      </c>
      <c r="C881" t="s">
        <v>1150</v>
      </c>
      <c r="D881" t="s">
        <v>1158</v>
      </c>
      <c r="E881" t="s">
        <v>427</v>
      </c>
      <c r="F881" t="s">
        <v>404</v>
      </c>
      <c r="G881" s="1">
        <v>10275</v>
      </c>
      <c r="H881">
        <v>2281</v>
      </c>
      <c r="I881" t="s">
        <v>1122</v>
      </c>
      <c r="J881" t="s">
        <v>1133</v>
      </c>
      <c r="K881" t="s">
        <v>1145</v>
      </c>
    </row>
    <row r="882" spans="1:11" x14ac:dyDescent="0.3">
      <c r="A882" s="2">
        <v>44690</v>
      </c>
      <c r="B882">
        <v>2022</v>
      </c>
      <c r="C882" t="s">
        <v>1150</v>
      </c>
      <c r="D882" t="s">
        <v>21</v>
      </c>
      <c r="E882" t="s">
        <v>395</v>
      </c>
      <c r="F882" t="s">
        <v>20</v>
      </c>
      <c r="G882" s="1">
        <v>3051</v>
      </c>
      <c r="H882">
        <v>1080</v>
      </c>
      <c r="I882" t="s">
        <v>1122</v>
      </c>
      <c r="J882" t="s">
        <v>1134</v>
      </c>
      <c r="K882" t="s">
        <v>1145</v>
      </c>
    </row>
    <row r="883" spans="1:11" x14ac:dyDescent="0.3">
      <c r="A883" s="2">
        <v>44691</v>
      </c>
      <c r="B883">
        <v>2022</v>
      </c>
      <c r="C883" t="s">
        <v>1150</v>
      </c>
      <c r="D883" t="s">
        <v>1158</v>
      </c>
      <c r="E883" t="s">
        <v>29</v>
      </c>
      <c r="F883" t="s">
        <v>13</v>
      </c>
      <c r="G883" s="1">
        <v>511</v>
      </c>
      <c r="H883">
        <v>70</v>
      </c>
      <c r="I883" t="s">
        <v>1122</v>
      </c>
      <c r="J883" t="s">
        <v>1140</v>
      </c>
      <c r="K883" t="s">
        <v>1145</v>
      </c>
    </row>
    <row r="884" spans="1:11" x14ac:dyDescent="0.3">
      <c r="A884" s="2">
        <v>44694</v>
      </c>
      <c r="B884">
        <v>2022</v>
      </c>
      <c r="C884" t="s">
        <v>1150</v>
      </c>
      <c r="D884" t="s">
        <v>21</v>
      </c>
      <c r="E884" t="s">
        <v>362</v>
      </c>
      <c r="F884" t="s">
        <v>13</v>
      </c>
      <c r="G884" s="1">
        <v>3278</v>
      </c>
      <c r="H884">
        <v>1029</v>
      </c>
      <c r="I884" t="s">
        <v>1122</v>
      </c>
      <c r="J884" t="s">
        <v>1134</v>
      </c>
      <c r="K884" t="s">
        <v>1145</v>
      </c>
    </row>
    <row r="885" spans="1:11" x14ac:dyDescent="0.3">
      <c r="A885" s="2">
        <v>44696</v>
      </c>
      <c r="B885">
        <v>2022</v>
      </c>
      <c r="C885" t="s">
        <v>1150</v>
      </c>
      <c r="D885" t="s">
        <v>21</v>
      </c>
      <c r="E885" t="s">
        <v>238</v>
      </c>
      <c r="F885" t="s">
        <v>7</v>
      </c>
      <c r="G885" s="1">
        <v>8221</v>
      </c>
      <c r="H885">
        <v>1669</v>
      </c>
      <c r="I885" t="s">
        <v>1167</v>
      </c>
      <c r="J885" t="s">
        <v>1133</v>
      </c>
      <c r="K885" t="s">
        <v>1145</v>
      </c>
    </row>
    <row r="886" spans="1:11" x14ac:dyDescent="0.3">
      <c r="A886" s="2">
        <v>44696</v>
      </c>
      <c r="B886">
        <v>2022</v>
      </c>
      <c r="C886" t="s">
        <v>1150</v>
      </c>
      <c r="D886" t="s">
        <v>1158</v>
      </c>
      <c r="E886" t="s">
        <v>757</v>
      </c>
      <c r="F886" t="s">
        <v>11</v>
      </c>
      <c r="G886" s="1">
        <v>8280</v>
      </c>
      <c r="H886" s="1">
        <v>3743</v>
      </c>
      <c r="I886" t="s">
        <v>1122</v>
      </c>
      <c r="J886" t="s">
        <v>1138</v>
      </c>
      <c r="K886" t="s">
        <v>1145</v>
      </c>
    </row>
    <row r="887" spans="1:11" x14ac:dyDescent="0.3">
      <c r="A887" s="2">
        <v>44696</v>
      </c>
      <c r="B887">
        <v>2022</v>
      </c>
      <c r="C887" t="s">
        <v>1150</v>
      </c>
      <c r="D887" t="s">
        <v>5</v>
      </c>
      <c r="E887" t="s">
        <v>575</v>
      </c>
      <c r="F887" t="s">
        <v>13</v>
      </c>
      <c r="G887" s="1">
        <v>1922</v>
      </c>
      <c r="H887" s="1">
        <v>613</v>
      </c>
      <c r="I887" t="s">
        <v>1122</v>
      </c>
      <c r="J887" t="s">
        <v>1138</v>
      </c>
      <c r="K887" t="s">
        <v>1144</v>
      </c>
    </row>
    <row r="888" spans="1:11" x14ac:dyDescent="0.3">
      <c r="A888" s="2">
        <v>44699</v>
      </c>
      <c r="B888">
        <v>2022</v>
      </c>
      <c r="C888" t="s">
        <v>1150</v>
      </c>
      <c r="D888" t="s">
        <v>1158</v>
      </c>
      <c r="E888" t="s">
        <v>65</v>
      </c>
      <c r="F888" t="s">
        <v>7</v>
      </c>
      <c r="G888" s="1">
        <v>10468</v>
      </c>
      <c r="H888">
        <v>618</v>
      </c>
      <c r="I888" t="s">
        <v>1122</v>
      </c>
      <c r="J888" t="s">
        <v>1136</v>
      </c>
      <c r="K888" t="s">
        <v>1145</v>
      </c>
    </row>
    <row r="889" spans="1:11" x14ac:dyDescent="0.3">
      <c r="A889" s="2">
        <v>44699</v>
      </c>
      <c r="B889">
        <v>2022</v>
      </c>
      <c r="C889" t="s">
        <v>1150</v>
      </c>
      <c r="D889" t="s">
        <v>27</v>
      </c>
      <c r="E889" t="s">
        <v>787</v>
      </c>
      <c r="F889" t="s">
        <v>11</v>
      </c>
      <c r="G889" s="1">
        <v>4608</v>
      </c>
      <c r="H889" s="1">
        <v>622</v>
      </c>
      <c r="I889" t="s">
        <v>1122</v>
      </c>
      <c r="J889" t="s">
        <v>1136</v>
      </c>
      <c r="K889" t="s">
        <v>1146</v>
      </c>
    </row>
    <row r="890" spans="1:11" x14ac:dyDescent="0.3">
      <c r="A890" s="2">
        <v>44699</v>
      </c>
      <c r="B890">
        <v>2022</v>
      </c>
      <c r="C890" t="s">
        <v>1150</v>
      </c>
      <c r="D890" t="s">
        <v>27</v>
      </c>
      <c r="E890" t="s">
        <v>535</v>
      </c>
      <c r="F890" t="s">
        <v>404</v>
      </c>
      <c r="G890" s="1">
        <v>1464</v>
      </c>
      <c r="H890">
        <v>297</v>
      </c>
      <c r="I890" t="s">
        <v>1167</v>
      </c>
      <c r="J890" t="s">
        <v>1136</v>
      </c>
      <c r="K890" t="s">
        <v>1143</v>
      </c>
    </row>
    <row r="891" spans="1:11" x14ac:dyDescent="0.3">
      <c r="A891" s="2">
        <v>44700</v>
      </c>
      <c r="B891">
        <v>2022</v>
      </c>
      <c r="C891" t="s">
        <v>1150</v>
      </c>
      <c r="D891" t="s">
        <v>1158</v>
      </c>
      <c r="E891" t="s">
        <v>688</v>
      </c>
      <c r="F891" t="s">
        <v>11</v>
      </c>
      <c r="G891" s="1">
        <v>6727</v>
      </c>
      <c r="H891" s="1">
        <v>2872</v>
      </c>
      <c r="I891" t="s">
        <v>1122</v>
      </c>
      <c r="J891" t="s">
        <v>1133</v>
      </c>
      <c r="K891" t="s">
        <v>1145</v>
      </c>
    </row>
    <row r="892" spans="1:11" x14ac:dyDescent="0.3">
      <c r="A892" s="2">
        <v>44702</v>
      </c>
      <c r="B892">
        <v>2022</v>
      </c>
      <c r="C892" t="s">
        <v>1150</v>
      </c>
      <c r="D892" t="s">
        <v>27</v>
      </c>
      <c r="E892" t="s">
        <v>177</v>
      </c>
      <c r="F892" t="s">
        <v>20</v>
      </c>
      <c r="G892" s="1">
        <v>1552</v>
      </c>
      <c r="H892">
        <v>562</v>
      </c>
      <c r="I892" t="s">
        <v>1122</v>
      </c>
      <c r="J892" t="s">
        <v>1133</v>
      </c>
      <c r="K892" t="s">
        <v>1144</v>
      </c>
    </row>
    <row r="893" spans="1:11" x14ac:dyDescent="0.3">
      <c r="A893" s="2">
        <v>44703</v>
      </c>
      <c r="B893">
        <v>2022</v>
      </c>
      <c r="C893" t="s">
        <v>1150</v>
      </c>
      <c r="D893" t="s">
        <v>1158</v>
      </c>
      <c r="E893" t="s">
        <v>484</v>
      </c>
      <c r="F893" t="s">
        <v>404</v>
      </c>
      <c r="G893" s="1">
        <v>6903</v>
      </c>
      <c r="H893">
        <v>3369</v>
      </c>
      <c r="I893" t="s">
        <v>1122</v>
      </c>
      <c r="J893" t="s">
        <v>1129</v>
      </c>
      <c r="K893" t="s">
        <v>1143</v>
      </c>
    </row>
    <row r="894" spans="1:11" x14ac:dyDescent="0.3">
      <c r="A894" s="2">
        <v>44703</v>
      </c>
      <c r="B894">
        <v>2022</v>
      </c>
      <c r="C894" t="s">
        <v>1150</v>
      </c>
      <c r="D894" t="s">
        <v>21</v>
      </c>
      <c r="E894" t="s">
        <v>865</v>
      </c>
      <c r="F894" t="s">
        <v>11</v>
      </c>
      <c r="G894" s="1">
        <v>3248</v>
      </c>
      <c r="H894" s="1">
        <v>799</v>
      </c>
      <c r="I894" t="s">
        <v>1122</v>
      </c>
      <c r="J894" t="s">
        <v>1132</v>
      </c>
      <c r="K894" t="s">
        <v>1145</v>
      </c>
    </row>
    <row r="895" spans="1:11" x14ac:dyDescent="0.3">
      <c r="A895" s="2">
        <v>44704</v>
      </c>
      <c r="B895">
        <v>2022</v>
      </c>
      <c r="C895" t="s">
        <v>1150</v>
      </c>
      <c r="D895" t="s">
        <v>1158</v>
      </c>
      <c r="E895" t="s">
        <v>664</v>
      </c>
      <c r="F895" t="s">
        <v>7</v>
      </c>
      <c r="G895" s="1">
        <v>3871</v>
      </c>
      <c r="H895" s="1">
        <v>1107</v>
      </c>
      <c r="I895" t="s">
        <v>1167</v>
      </c>
      <c r="J895" t="s">
        <v>1133</v>
      </c>
      <c r="K895" t="s">
        <v>1143</v>
      </c>
    </row>
    <row r="896" spans="1:11" x14ac:dyDescent="0.3">
      <c r="A896" s="2">
        <v>44704</v>
      </c>
      <c r="B896">
        <v>2022</v>
      </c>
      <c r="C896" t="s">
        <v>1150</v>
      </c>
      <c r="D896" t="s">
        <v>1158</v>
      </c>
      <c r="E896" t="s">
        <v>874</v>
      </c>
      <c r="F896" t="s">
        <v>13</v>
      </c>
      <c r="G896" s="1">
        <v>10028</v>
      </c>
      <c r="H896" s="1">
        <v>1584</v>
      </c>
      <c r="I896" t="s">
        <v>1167</v>
      </c>
      <c r="J896" t="s">
        <v>1138</v>
      </c>
      <c r="K896" t="s">
        <v>1143</v>
      </c>
    </row>
    <row r="897" spans="1:11" x14ac:dyDescent="0.3">
      <c r="A897" s="2">
        <v>44706</v>
      </c>
      <c r="B897">
        <v>2022</v>
      </c>
      <c r="C897" t="s">
        <v>1150</v>
      </c>
      <c r="D897" t="s">
        <v>5</v>
      </c>
      <c r="E897" t="s">
        <v>747</v>
      </c>
      <c r="F897" t="s">
        <v>7</v>
      </c>
      <c r="G897" s="1">
        <v>11028</v>
      </c>
      <c r="H897" s="1">
        <v>2503</v>
      </c>
      <c r="I897" t="s">
        <v>1167</v>
      </c>
      <c r="J897" t="s">
        <v>1135</v>
      </c>
      <c r="K897" t="s">
        <v>1144</v>
      </c>
    </row>
    <row r="898" spans="1:11" x14ac:dyDescent="0.3">
      <c r="A898" s="2">
        <v>44709</v>
      </c>
      <c r="B898">
        <v>2022</v>
      </c>
      <c r="C898" t="s">
        <v>1150</v>
      </c>
      <c r="D898" t="s">
        <v>1158</v>
      </c>
      <c r="E898" t="s">
        <v>532</v>
      </c>
      <c r="F898" t="s">
        <v>407</v>
      </c>
      <c r="G898" s="1">
        <v>2251</v>
      </c>
      <c r="H898">
        <v>232</v>
      </c>
      <c r="I898" t="s">
        <v>1122</v>
      </c>
      <c r="J898" t="s">
        <v>1138</v>
      </c>
      <c r="K898" t="s">
        <v>1145</v>
      </c>
    </row>
    <row r="899" spans="1:11" x14ac:dyDescent="0.3">
      <c r="A899" s="2">
        <v>44709</v>
      </c>
      <c r="B899">
        <v>2022</v>
      </c>
      <c r="C899" t="s">
        <v>1150</v>
      </c>
      <c r="D899" t="s">
        <v>27</v>
      </c>
      <c r="E899" t="s">
        <v>1046</v>
      </c>
      <c r="F899" t="s">
        <v>401</v>
      </c>
      <c r="G899" s="1">
        <v>10741</v>
      </c>
      <c r="H899" s="1">
        <v>2728</v>
      </c>
      <c r="I899" t="s">
        <v>1167</v>
      </c>
      <c r="J899" t="s">
        <v>1138</v>
      </c>
      <c r="K899" t="s">
        <v>1143</v>
      </c>
    </row>
    <row r="900" spans="1:11" x14ac:dyDescent="0.3">
      <c r="A900" s="2">
        <v>44709</v>
      </c>
      <c r="B900">
        <v>2022</v>
      </c>
      <c r="C900" t="s">
        <v>1150</v>
      </c>
      <c r="D900" t="s">
        <v>1158</v>
      </c>
      <c r="E900" t="s">
        <v>1116</v>
      </c>
      <c r="F900" t="s">
        <v>20</v>
      </c>
      <c r="G900" s="1">
        <v>13394</v>
      </c>
      <c r="H900" s="1">
        <v>3402</v>
      </c>
      <c r="I900" t="s">
        <v>1122</v>
      </c>
      <c r="J900" t="s">
        <v>1129</v>
      </c>
      <c r="K900" t="s">
        <v>1143</v>
      </c>
    </row>
    <row r="901" spans="1:11" x14ac:dyDescent="0.3">
      <c r="A901" s="2">
        <v>44713</v>
      </c>
      <c r="B901">
        <v>2022</v>
      </c>
      <c r="C901" t="s">
        <v>1150</v>
      </c>
      <c r="D901" t="s">
        <v>27</v>
      </c>
      <c r="E901" t="s">
        <v>1009</v>
      </c>
      <c r="F901" t="s">
        <v>409</v>
      </c>
      <c r="G901" s="1">
        <v>11049</v>
      </c>
      <c r="H901" s="1">
        <v>1690</v>
      </c>
      <c r="I901" t="s">
        <v>1122</v>
      </c>
      <c r="J901" t="s">
        <v>1134</v>
      </c>
      <c r="K901" t="s">
        <v>1144</v>
      </c>
    </row>
    <row r="902" spans="1:11" x14ac:dyDescent="0.3">
      <c r="A902" s="2">
        <v>44713</v>
      </c>
      <c r="B902">
        <v>2022</v>
      </c>
      <c r="C902" t="s">
        <v>1150</v>
      </c>
      <c r="D902" t="s">
        <v>5</v>
      </c>
      <c r="E902" t="s">
        <v>533</v>
      </c>
      <c r="F902" t="s">
        <v>401</v>
      </c>
      <c r="G902" s="1">
        <v>9673</v>
      </c>
      <c r="H902">
        <v>3840</v>
      </c>
      <c r="I902" t="s">
        <v>1167</v>
      </c>
      <c r="J902" t="s">
        <v>1139</v>
      </c>
      <c r="K902" t="s">
        <v>1145</v>
      </c>
    </row>
    <row r="903" spans="1:11" x14ac:dyDescent="0.3">
      <c r="A903" s="2">
        <v>44714</v>
      </c>
      <c r="B903">
        <v>2022</v>
      </c>
      <c r="C903" t="s">
        <v>1150</v>
      </c>
      <c r="D903" t="s">
        <v>27</v>
      </c>
      <c r="E903" t="s">
        <v>1038</v>
      </c>
      <c r="F903" t="s">
        <v>419</v>
      </c>
      <c r="G903" s="1">
        <v>14318</v>
      </c>
      <c r="H903" s="1">
        <v>3336</v>
      </c>
      <c r="I903" t="s">
        <v>1167</v>
      </c>
      <c r="J903" t="s">
        <v>1136</v>
      </c>
      <c r="K903" t="s">
        <v>1144</v>
      </c>
    </row>
    <row r="904" spans="1:11" x14ac:dyDescent="0.3">
      <c r="A904" s="2">
        <v>44718</v>
      </c>
      <c r="B904">
        <v>2022</v>
      </c>
      <c r="C904" t="s">
        <v>1150</v>
      </c>
      <c r="D904" t="s">
        <v>54</v>
      </c>
      <c r="E904" t="s">
        <v>384</v>
      </c>
      <c r="F904" t="s">
        <v>11</v>
      </c>
      <c r="G904" s="1">
        <v>11522</v>
      </c>
      <c r="H904">
        <v>3975</v>
      </c>
      <c r="I904" t="s">
        <v>1122</v>
      </c>
      <c r="J904" t="s">
        <v>1139</v>
      </c>
      <c r="K904" t="s">
        <v>1143</v>
      </c>
    </row>
    <row r="905" spans="1:11" x14ac:dyDescent="0.3">
      <c r="A905" s="2">
        <v>44719</v>
      </c>
      <c r="B905">
        <v>2022</v>
      </c>
      <c r="C905" t="s">
        <v>1150</v>
      </c>
      <c r="D905" t="s">
        <v>5</v>
      </c>
      <c r="E905" t="s">
        <v>211</v>
      </c>
      <c r="F905" t="s">
        <v>7</v>
      </c>
      <c r="G905" s="1">
        <v>6103</v>
      </c>
      <c r="H905">
        <v>2911</v>
      </c>
      <c r="I905" t="s">
        <v>1122</v>
      </c>
      <c r="J905" t="s">
        <v>1141</v>
      </c>
      <c r="K905" t="s">
        <v>1146</v>
      </c>
    </row>
    <row r="906" spans="1:11" x14ac:dyDescent="0.3">
      <c r="A906" s="2">
        <v>44721</v>
      </c>
      <c r="B906">
        <v>2022</v>
      </c>
      <c r="C906" t="s">
        <v>1150</v>
      </c>
      <c r="D906" t="s">
        <v>21</v>
      </c>
      <c r="E906" t="s">
        <v>106</v>
      </c>
      <c r="F906" t="s">
        <v>20</v>
      </c>
      <c r="G906" s="1">
        <v>10885</v>
      </c>
      <c r="H906">
        <v>2982</v>
      </c>
      <c r="I906" t="s">
        <v>1167</v>
      </c>
      <c r="J906" t="s">
        <v>1132</v>
      </c>
      <c r="K906" t="s">
        <v>1143</v>
      </c>
    </row>
    <row r="907" spans="1:11" x14ac:dyDescent="0.3">
      <c r="A907" s="2">
        <v>44722</v>
      </c>
      <c r="B907">
        <v>2022</v>
      </c>
      <c r="C907" t="s">
        <v>1150</v>
      </c>
      <c r="D907" t="s">
        <v>21</v>
      </c>
      <c r="E907" t="s">
        <v>572</v>
      </c>
      <c r="F907" t="s">
        <v>13</v>
      </c>
      <c r="G907" s="1">
        <v>5111</v>
      </c>
      <c r="H907" s="1">
        <v>1927</v>
      </c>
      <c r="I907" t="s">
        <v>1167</v>
      </c>
      <c r="J907" t="s">
        <v>1137</v>
      </c>
      <c r="K907" t="s">
        <v>1143</v>
      </c>
    </row>
    <row r="908" spans="1:11" x14ac:dyDescent="0.3">
      <c r="A908" s="2">
        <v>44722</v>
      </c>
      <c r="B908">
        <v>2022</v>
      </c>
      <c r="C908" t="s">
        <v>1150</v>
      </c>
      <c r="D908" t="s">
        <v>5</v>
      </c>
      <c r="E908" t="s">
        <v>1087</v>
      </c>
      <c r="F908" t="s">
        <v>404</v>
      </c>
      <c r="G908" s="1">
        <v>11612</v>
      </c>
      <c r="H908" s="1">
        <v>3135</v>
      </c>
      <c r="I908" t="s">
        <v>1122</v>
      </c>
      <c r="J908" t="s">
        <v>1128</v>
      </c>
      <c r="K908" t="s">
        <v>1145</v>
      </c>
    </row>
    <row r="909" spans="1:11" x14ac:dyDescent="0.3">
      <c r="A909" s="2">
        <v>44723</v>
      </c>
      <c r="B909">
        <v>2022</v>
      </c>
      <c r="C909" t="s">
        <v>1150</v>
      </c>
      <c r="D909" t="s">
        <v>1158</v>
      </c>
      <c r="E909" t="s">
        <v>1015</v>
      </c>
      <c r="F909" t="s">
        <v>409</v>
      </c>
      <c r="G909" s="1">
        <v>7579</v>
      </c>
      <c r="H909" s="1">
        <v>2069</v>
      </c>
      <c r="I909" t="s">
        <v>1122</v>
      </c>
      <c r="J909" t="s">
        <v>1136</v>
      </c>
      <c r="K909" t="s">
        <v>1143</v>
      </c>
    </row>
    <row r="910" spans="1:11" x14ac:dyDescent="0.3">
      <c r="A910" s="2">
        <v>44726</v>
      </c>
      <c r="B910">
        <v>2022</v>
      </c>
      <c r="C910" t="s">
        <v>1150</v>
      </c>
      <c r="D910" t="s">
        <v>21</v>
      </c>
      <c r="E910" t="s">
        <v>559</v>
      </c>
      <c r="F910" t="s">
        <v>7</v>
      </c>
      <c r="G910" s="1">
        <v>13700</v>
      </c>
      <c r="H910" s="1">
        <v>1123</v>
      </c>
      <c r="I910" t="s">
        <v>1122</v>
      </c>
      <c r="J910" t="s">
        <v>1127</v>
      </c>
      <c r="K910" t="s">
        <v>1144</v>
      </c>
    </row>
    <row r="911" spans="1:11" x14ac:dyDescent="0.3">
      <c r="A911" s="2">
        <v>44726</v>
      </c>
      <c r="B911">
        <v>2022</v>
      </c>
      <c r="C911" t="s">
        <v>1150</v>
      </c>
      <c r="D911" t="s">
        <v>1158</v>
      </c>
      <c r="E911" t="s">
        <v>179</v>
      </c>
      <c r="F911" t="s">
        <v>7</v>
      </c>
      <c r="G911" s="1">
        <v>13553</v>
      </c>
      <c r="H911">
        <v>4960</v>
      </c>
      <c r="I911" t="s">
        <v>1122</v>
      </c>
      <c r="J911" t="s">
        <v>1133</v>
      </c>
      <c r="K911" t="s">
        <v>1145</v>
      </c>
    </row>
    <row r="912" spans="1:11" x14ac:dyDescent="0.3">
      <c r="A912" s="2">
        <v>44728</v>
      </c>
      <c r="B912">
        <v>2022</v>
      </c>
      <c r="C912" t="s">
        <v>1150</v>
      </c>
      <c r="D912" t="s">
        <v>1158</v>
      </c>
      <c r="E912" t="s">
        <v>725</v>
      </c>
      <c r="F912" t="s">
        <v>7</v>
      </c>
      <c r="G912" s="1">
        <v>7034</v>
      </c>
      <c r="H912" s="1">
        <v>2715</v>
      </c>
      <c r="I912" t="s">
        <v>1122</v>
      </c>
      <c r="J912" t="s">
        <v>1134</v>
      </c>
      <c r="K912" t="s">
        <v>1143</v>
      </c>
    </row>
    <row r="913" spans="1:11" x14ac:dyDescent="0.3">
      <c r="A913" s="2">
        <v>44729</v>
      </c>
      <c r="B913">
        <v>2022</v>
      </c>
      <c r="C913" t="s">
        <v>1150</v>
      </c>
      <c r="D913" t="s">
        <v>21</v>
      </c>
      <c r="E913" t="s">
        <v>573</v>
      </c>
      <c r="F913" t="s">
        <v>13</v>
      </c>
      <c r="G913" s="1">
        <v>11081</v>
      </c>
      <c r="H913" s="1">
        <v>4931</v>
      </c>
      <c r="I913" t="s">
        <v>1122</v>
      </c>
      <c r="J913" t="s">
        <v>1126</v>
      </c>
      <c r="K913" t="s">
        <v>1144</v>
      </c>
    </row>
    <row r="914" spans="1:11" x14ac:dyDescent="0.3">
      <c r="A914" s="2">
        <v>44729</v>
      </c>
      <c r="B914">
        <v>2022</v>
      </c>
      <c r="C914" t="s">
        <v>1150</v>
      </c>
      <c r="D914" t="s">
        <v>27</v>
      </c>
      <c r="E914" t="s">
        <v>246</v>
      </c>
      <c r="F914" t="s">
        <v>7</v>
      </c>
      <c r="G914" s="1">
        <v>9509</v>
      </c>
      <c r="H914">
        <v>2368</v>
      </c>
      <c r="I914" t="s">
        <v>1167</v>
      </c>
      <c r="J914" t="s">
        <v>1136</v>
      </c>
      <c r="K914" t="s">
        <v>1145</v>
      </c>
    </row>
    <row r="915" spans="1:11" x14ac:dyDescent="0.3">
      <c r="A915" s="2">
        <v>44732</v>
      </c>
      <c r="B915">
        <v>2022</v>
      </c>
      <c r="C915" t="s">
        <v>1150</v>
      </c>
      <c r="D915" t="s">
        <v>1158</v>
      </c>
      <c r="E915" t="s">
        <v>16</v>
      </c>
      <c r="F915" t="s">
        <v>11</v>
      </c>
      <c r="G915" s="1">
        <v>11999</v>
      </c>
      <c r="H915">
        <v>4152</v>
      </c>
      <c r="I915" t="s">
        <v>1122</v>
      </c>
      <c r="J915" t="s">
        <v>1138</v>
      </c>
      <c r="K915" t="s">
        <v>1145</v>
      </c>
    </row>
    <row r="916" spans="1:11" x14ac:dyDescent="0.3">
      <c r="A916" s="2">
        <v>44736</v>
      </c>
      <c r="B916">
        <v>2022</v>
      </c>
      <c r="C916" t="s">
        <v>1150</v>
      </c>
      <c r="D916" t="s">
        <v>5</v>
      </c>
      <c r="E916" t="s">
        <v>1110</v>
      </c>
      <c r="F916" t="s">
        <v>11</v>
      </c>
      <c r="G916" s="1">
        <v>3548</v>
      </c>
      <c r="H916" s="1">
        <v>1511</v>
      </c>
      <c r="I916" t="s">
        <v>1122</v>
      </c>
      <c r="J916" t="s">
        <v>1134</v>
      </c>
      <c r="K916" t="s">
        <v>1144</v>
      </c>
    </row>
    <row r="917" spans="1:11" x14ac:dyDescent="0.3">
      <c r="A917" s="2">
        <v>44737</v>
      </c>
      <c r="B917">
        <v>2022</v>
      </c>
      <c r="C917" t="s">
        <v>1150</v>
      </c>
      <c r="D917" t="s">
        <v>21</v>
      </c>
      <c r="E917" t="s">
        <v>1047</v>
      </c>
      <c r="F917" t="s">
        <v>404</v>
      </c>
      <c r="G917" s="1">
        <v>2367</v>
      </c>
      <c r="H917" s="1">
        <v>436</v>
      </c>
      <c r="I917" t="s">
        <v>1167</v>
      </c>
      <c r="J917" t="s">
        <v>1138</v>
      </c>
      <c r="K917" t="s">
        <v>1143</v>
      </c>
    </row>
    <row r="918" spans="1:11" x14ac:dyDescent="0.3">
      <c r="A918" s="2">
        <v>44737</v>
      </c>
      <c r="B918">
        <v>2022</v>
      </c>
      <c r="C918" t="s">
        <v>1150</v>
      </c>
      <c r="D918" t="s">
        <v>5</v>
      </c>
      <c r="E918" t="s">
        <v>209</v>
      </c>
      <c r="F918" t="s">
        <v>11</v>
      </c>
      <c r="G918" s="1">
        <v>2153</v>
      </c>
      <c r="H918">
        <v>676</v>
      </c>
      <c r="I918" t="s">
        <v>1122</v>
      </c>
      <c r="J918" t="s">
        <v>1134</v>
      </c>
      <c r="K918" t="s">
        <v>1143</v>
      </c>
    </row>
    <row r="919" spans="1:11" x14ac:dyDescent="0.3">
      <c r="A919" s="2">
        <v>44738</v>
      </c>
      <c r="B919">
        <v>2022</v>
      </c>
      <c r="C919" t="s">
        <v>1150</v>
      </c>
      <c r="D919" t="s">
        <v>1158</v>
      </c>
      <c r="E919" t="s">
        <v>1070</v>
      </c>
      <c r="F919" t="s">
        <v>409</v>
      </c>
      <c r="G919" s="1">
        <v>6936</v>
      </c>
      <c r="H919" s="1">
        <v>506</v>
      </c>
      <c r="I919" t="s">
        <v>1167</v>
      </c>
      <c r="J919" t="s">
        <v>1135</v>
      </c>
      <c r="K919" t="s">
        <v>1145</v>
      </c>
    </row>
    <row r="920" spans="1:11" x14ac:dyDescent="0.3">
      <c r="A920" s="2">
        <v>44739</v>
      </c>
      <c r="B920">
        <v>2022</v>
      </c>
      <c r="C920" t="s">
        <v>1150</v>
      </c>
      <c r="D920" t="s">
        <v>1158</v>
      </c>
      <c r="E920" t="s">
        <v>526</v>
      </c>
      <c r="F920" t="s">
        <v>419</v>
      </c>
      <c r="G920" s="1">
        <v>11402</v>
      </c>
      <c r="H920">
        <v>696</v>
      </c>
      <c r="I920" t="s">
        <v>1122</v>
      </c>
      <c r="J920" t="s">
        <v>1136</v>
      </c>
      <c r="K920" t="s">
        <v>1143</v>
      </c>
    </row>
    <row r="921" spans="1:11" x14ac:dyDescent="0.3">
      <c r="A921" s="2">
        <v>44739</v>
      </c>
      <c r="B921">
        <v>2022</v>
      </c>
      <c r="C921" t="s">
        <v>1150</v>
      </c>
      <c r="D921" t="s">
        <v>5</v>
      </c>
      <c r="E921" t="s">
        <v>835</v>
      </c>
      <c r="F921" t="s">
        <v>11</v>
      </c>
      <c r="G921" s="1">
        <v>983</v>
      </c>
      <c r="H921" s="1">
        <v>137</v>
      </c>
      <c r="I921" t="s">
        <v>1167</v>
      </c>
      <c r="J921" t="s">
        <v>1137</v>
      </c>
      <c r="K921" t="s">
        <v>1145</v>
      </c>
    </row>
    <row r="922" spans="1:11" x14ac:dyDescent="0.3">
      <c r="A922" s="2">
        <v>44745</v>
      </c>
      <c r="B922">
        <v>2022</v>
      </c>
      <c r="C922" t="s">
        <v>1151</v>
      </c>
      <c r="D922" t="s">
        <v>21</v>
      </c>
      <c r="E922" t="s">
        <v>667</v>
      </c>
      <c r="F922" t="s">
        <v>7</v>
      </c>
      <c r="G922" s="1">
        <v>13186</v>
      </c>
      <c r="H922" s="1">
        <v>5723</v>
      </c>
      <c r="I922" t="s">
        <v>1122</v>
      </c>
      <c r="J922" t="s">
        <v>1137</v>
      </c>
      <c r="K922" t="s">
        <v>1145</v>
      </c>
    </row>
    <row r="923" spans="1:11" x14ac:dyDescent="0.3">
      <c r="A923" s="2">
        <v>44746</v>
      </c>
      <c r="B923">
        <v>2022</v>
      </c>
      <c r="C923" t="s">
        <v>1151</v>
      </c>
      <c r="D923" t="s">
        <v>5</v>
      </c>
      <c r="E923" t="s">
        <v>584</v>
      </c>
      <c r="F923" t="s">
        <v>20</v>
      </c>
      <c r="G923" s="1">
        <v>5996</v>
      </c>
      <c r="H923" s="1">
        <v>2434</v>
      </c>
      <c r="I923" t="s">
        <v>1167</v>
      </c>
      <c r="J923" t="s">
        <v>1137</v>
      </c>
      <c r="K923" t="s">
        <v>1143</v>
      </c>
    </row>
    <row r="924" spans="1:11" x14ac:dyDescent="0.3">
      <c r="A924" s="2">
        <v>44746</v>
      </c>
      <c r="B924">
        <v>2022</v>
      </c>
      <c r="C924" t="s">
        <v>1151</v>
      </c>
      <c r="D924" t="s">
        <v>21</v>
      </c>
      <c r="E924" t="s">
        <v>249</v>
      </c>
      <c r="F924" t="s">
        <v>11</v>
      </c>
      <c r="G924" s="1">
        <v>6793</v>
      </c>
      <c r="H924">
        <v>1888</v>
      </c>
      <c r="I924" t="s">
        <v>1122</v>
      </c>
      <c r="J924" t="s">
        <v>1134</v>
      </c>
      <c r="K924" t="s">
        <v>1145</v>
      </c>
    </row>
    <row r="925" spans="1:11" x14ac:dyDescent="0.3">
      <c r="A925" s="2">
        <v>44746</v>
      </c>
      <c r="B925">
        <v>2022</v>
      </c>
      <c r="C925" t="s">
        <v>1151</v>
      </c>
      <c r="D925" t="s">
        <v>5</v>
      </c>
      <c r="E925" t="s">
        <v>854</v>
      </c>
      <c r="F925" t="s">
        <v>7</v>
      </c>
      <c r="G925" s="1">
        <v>14524</v>
      </c>
      <c r="H925" s="1">
        <v>1351</v>
      </c>
      <c r="I925" t="s">
        <v>1122</v>
      </c>
      <c r="J925" t="s">
        <v>1132</v>
      </c>
      <c r="K925" t="s">
        <v>1143</v>
      </c>
    </row>
    <row r="926" spans="1:11" x14ac:dyDescent="0.3">
      <c r="A926" s="2">
        <v>44747</v>
      </c>
      <c r="B926">
        <v>2022</v>
      </c>
      <c r="C926" t="s">
        <v>1151</v>
      </c>
      <c r="D926" t="s">
        <v>1158</v>
      </c>
      <c r="E926" t="s">
        <v>895</v>
      </c>
      <c r="F926" t="s">
        <v>20</v>
      </c>
      <c r="G926" s="1">
        <v>5204</v>
      </c>
      <c r="H926" s="1">
        <v>1452</v>
      </c>
      <c r="I926" t="s">
        <v>1167</v>
      </c>
      <c r="J926" t="s">
        <v>1134</v>
      </c>
      <c r="K926" t="s">
        <v>1144</v>
      </c>
    </row>
    <row r="927" spans="1:11" x14ac:dyDescent="0.3">
      <c r="A927" s="2">
        <v>44747</v>
      </c>
      <c r="B927">
        <v>2022</v>
      </c>
      <c r="C927" t="s">
        <v>1151</v>
      </c>
      <c r="D927" t="s">
        <v>1158</v>
      </c>
      <c r="E927" t="s">
        <v>352</v>
      </c>
      <c r="F927" t="s">
        <v>13</v>
      </c>
      <c r="G927" s="1">
        <v>680</v>
      </c>
      <c r="H927">
        <v>61</v>
      </c>
      <c r="I927" t="s">
        <v>1122</v>
      </c>
      <c r="J927" t="s">
        <v>1129</v>
      </c>
      <c r="K927" t="s">
        <v>1143</v>
      </c>
    </row>
    <row r="928" spans="1:11" x14ac:dyDescent="0.3">
      <c r="A928" s="2">
        <v>44747</v>
      </c>
      <c r="B928">
        <v>2022</v>
      </c>
      <c r="C928" t="s">
        <v>1151</v>
      </c>
      <c r="D928" t="s">
        <v>5</v>
      </c>
      <c r="E928" t="s">
        <v>89</v>
      </c>
      <c r="F928" t="s">
        <v>13</v>
      </c>
      <c r="G928" s="1">
        <v>13084</v>
      </c>
      <c r="H928">
        <v>1819</v>
      </c>
      <c r="I928" t="s">
        <v>1122</v>
      </c>
      <c r="J928" t="s">
        <v>1137</v>
      </c>
      <c r="K928" t="s">
        <v>1145</v>
      </c>
    </row>
    <row r="929" spans="1:11" x14ac:dyDescent="0.3">
      <c r="A929" s="2">
        <v>44748</v>
      </c>
      <c r="B929">
        <v>2022</v>
      </c>
      <c r="C929" t="s">
        <v>1151</v>
      </c>
      <c r="D929" t="s">
        <v>54</v>
      </c>
      <c r="E929" t="s">
        <v>368</v>
      </c>
      <c r="F929" t="s">
        <v>13</v>
      </c>
      <c r="G929" s="1">
        <v>5241</v>
      </c>
      <c r="H929">
        <v>1635</v>
      </c>
      <c r="I929" t="s">
        <v>1122</v>
      </c>
      <c r="J929" t="s">
        <v>1127</v>
      </c>
      <c r="K929" t="s">
        <v>1143</v>
      </c>
    </row>
    <row r="930" spans="1:11" x14ac:dyDescent="0.3">
      <c r="A930" s="2">
        <v>44749</v>
      </c>
      <c r="B930">
        <v>2022</v>
      </c>
      <c r="C930" t="s">
        <v>1151</v>
      </c>
      <c r="D930" t="s">
        <v>1158</v>
      </c>
      <c r="E930" t="s">
        <v>473</v>
      </c>
      <c r="F930" t="s">
        <v>401</v>
      </c>
      <c r="G930" s="1">
        <v>9059</v>
      </c>
      <c r="H930">
        <v>4013</v>
      </c>
      <c r="I930" t="s">
        <v>1122</v>
      </c>
      <c r="J930" t="s">
        <v>1140</v>
      </c>
      <c r="K930" t="s">
        <v>1145</v>
      </c>
    </row>
    <row r="931" spans="1:11" x14ac:dyDescent="0.3">
      <c r="A931" s="2">
        <v>44750</v>
      </c>
      <c r="B931">
        <v>2022</v>
      </c>
      <c r="C931" t="s">
        <v>1151</v>
      </c>
      <c r="D931" t="s">
        <v>1158</v>
      </c>
      <c r="E931" t="s">
        <v>683</v>
      </c>
      <c r="F931" t="s">
        <v>13</v>
      </c>
      <c r="G931" s="1">
        <v>5553</v>
      </c>
      <c r="H931" s="1">
        <v>439</v>
      </c>
      <c r="I931" t="s">
        <v>1122</v>
      </c>
      <c r="J931" t="s">
        <v>1136</v>
      </c>
      <c r="K931" t="s">
        <v>1144</v>
      </c>
    </row>
    <row r="932" spans="1:11" x14ac:dyDescent="0.3">
      <c r="A932" s="2">
        <v>44750</v>
      </c>
      <c r="B932">
        <v>2022</v>
      </c>
      <c r="C932" t="s">
        <v>1151</v>
      </c>
      <c r="D932" t="s">
        <v>1158</v>
      </c>
      <c r="E932" t="s">
        <v>332</v>
      </c>
      <c r="F932" t="s">
        <v>7</v>
      </c>
      <c r="G932" s="1">
        <v>5275</v>
      </c>
      <c r="H932">
        <v>1187</v>
      </c>
      <c r="I932" t="s">
        <v>1122</v>
      </c>
      <c r="J932" t="s">
        <v>1127</v>
      </c>
      <c r="K932" t="s">
        <v>1144</v>
      </c>
    </row>
    <row r="933" spans="1:11" x14ac:dyDescent="0.3">
      <c r="A933" s="2">
        <v>44752</v>
      </c>
      <c r="B933">
        <v>2022</v>
      </c>
      <c r="C933" t="s">
        <v>1151</v>
      </c>
      <c r="D933" t="s">
        <v>27</v>
      </c>
      <c r="E933" t="s">
        <v>576</v>
      </c>
      <c r="F933" t="s">
        <v>7</v>
      </c>
      <c r="G933" s="1">
        <v>6812</v>
      </c>
      <c r="H933" s="1">
        <v>2738</v>
      </c>
      <c r="I933" t="s">
        <v>1167</v>
      </c>
      <c r="J933" t="s">
        <v>1127</v>
      </c>
      <c r="K933" t="s">
        <v>1145</v>
      </c>
    </row>
    <row r="934" spans="1:11" x14ac:dyDescent="0.3">
      <c r="A934" s="2">
        <v>44752</v>
      </c>
      <c r="B934">
        <v>2022</v>
      </c>
      <c r="C934" t="s">
        <v>1151</v>
      </c>
      <c r="D934" t="s">
        <v>5</v>
      </c>
      <c r="E934" t="s">
        <v>863</v>
      </c>
      <c r="F934" t="s">
        <v>20</v>
      </c>
      <c r="G934" s="1">
        <v>5104</v>
      </c>
      <c r="H934" s="1">
        <v>1148</v>
      </c>
      <c r="I934" t="s">
        <v>1122</v>
      </c>
      <c r="J934" t="s">
        <v>1137</v>
      </c>
      <c r="K934" t="s">
        <v>1143</v>
      </c>
    </row>
    <row r="935" spans="1:11" x14ac:dyDescent="0.3">
      <c r="A935" s="2">
        <v>44752</v>
      </c>
      <c r="B935">
        <v>2022</v>
      </c>
      <c r="C935" t="s">
        <v>1151</v>
      </c>
      <c r="D935" t="s">
        <v>21</v>
      </c>
      <c r="E935" t="s">
        <v>862</v>
      </c>
      <c r="F935" t="s">
        <v>7</v>
      </c>
      <c r="G935" s="1">
        <v>2845</v>
      </c>
      <c r="H935" s="1">
        <v>208</v>
      </c>
      <c r="I935" t="s">
        <v>1122</v>
      </c>
      <c r="J935" t="s">
        <v>1137</v>
      </c>
      <c r="K935" t="s">
        <v>1145</v>
      </c>
    </row>
    <row r="936" spans="1:11" x14ac:dyDescent="0.3">
      <c r="A936" s="2">
        <v>44753</v>
      </c>
      <c r="B936">
        <v>2022</v>
      </c>
      <c r="C936" t="s">
        <v>1151</v>
      </c>
      <c r="D936" t="s">
        <v>21</v>
      </c>
      <c r="E936" t="s">
        <v>116</v>
      </c>
      <c r="F936" t="s">
        <v>11</v>
      </c>
      <c r="G936" s="1">
        <v>9478</v>
      </c>
      <c r="H936">
        <v>2929</v>
      </c>
      <c r="I936" t="s">
        <v>1122</v>
      </c>
      <c r="J936" t="s">
        <v>1129</v>
      </c>
      <c r="K936" t="s">
        <v>1143</v>
      </c>
    </row>
    <row r="937" spans="1:11" x14ac:dyDescent="0.3">
      <c r="A937" s="2">
        <v>44754</v>
      </c>
      <c r="B937">
        <v>2022</v>
      </c>
      <c r="C937" t="s">
        <v>1151</v>
      </c>
      <c r="D937" t="s">
        <v>1158</v>
      </c>
      <c r="E937" t="s">
        <v>769</v>
      </c>
      <c r="F937" t="s">
        <v>11</v>
      </c>
      <c r="G937" s="1">
        <v>2417</v>
      </c>
      <c r="H937" s="1">
        <v>300</v>
      </c>
      <c r="I937" t="s">
        <v>1122</v>
      </c>
      <c r="J937" t="s">
        <v>1136</v>
      </c>
      <c r="K937" t="s">
        <v>1146</v>
      </c>
    </row>
    <row r="938" spans="1:11" x14ac:dyDescent="0.3">
      <c r="A938" s="2">
        <v>44754</v>
      </c>
      <c r="B938">
        <v>2022</v>
      </c>
      <c r="C938" t="s">
        <v>1151</v>
      </c>
      <c r="D938" t="s">
        <v>21</v>
      </c>
      <c r="E938" t="s">
        <v>844</v>
      </c>
      <c r="F938" t="s">
        <v>13</v>
      </c>
      <c r="G938" s="1">
        <v>11858</v>
      </c>
      <c r="H938" s="1">
        <v>4530</v>
      </c>
      <c r="I938" t="s">
        <v>1122</v>
      </c>
      <c r="J938" t="s">
        <v>1137</v>
      </c>
      <c r="K938" t="s">
        <v>1144</v>
      </c>
    </row>
    <row r="939" spans="1:11" x14ac:dyDescent="0.3">
      <c r="A939" s="2">
        <v>44755</v>
      </c>
      <c r="B939">
        <v>2022</v>
      </c>
      <c r="C939" t="s">
        <v>1151</v>
      </c>
      <c r="D939" t="s">
        <v>5</v>
      </c>
      <c r="E939" t="s">
        <v>88</v>
      </c>
      <c r="F939" t="s">
        <v>13</v>
      </c>
      <c r="G939" s="1">
        <v>8506</v>
      </c>
      <c r="H939">
        <v>1642</v>
      </c>
      <c r="I939" t="s">
        <v>1122</v>
      </c>
      <c r="J939" t="s">
        <v>1137</v>
      </c>
      <c r="K939" t="s">
        <v>1143</v>
      </c>
    </row>
    <row r="940" spans="1:11" x14ac:dyDescent="0.3">
      <c r="A940" s="2">
        <v>44758</v>
      </c>
      <c r="B940">
        <v>2022</v>
      </c>
      <c r="C940" t="s">
        <v>1151</v>
      </c>
      <c r="D940" t="s">
        <v>1158</v>
      </c>
      <c r="E940" t="s">
        <v>44</v>
      </c>
      <c r="F940" t="s">
        <v>11</v>
      </c>
      <c r="G940" s="1">
        <v>14454</v>
      </c>
      <c r="H940">
        <v>7198</v>
      </c>
      <c r="I940" t="s">
        <v>1122</v>
      </c>
      <c r="J940" t="s">
        <v>1130</v>
      </c>
      <c r="K940" t="s">
        <v>1143</v>
      </c>
    </row>
    <row r="941" spans="1:11" x14ac:dyDescent="0.3">
      <c r="A941" s="2">
        <v>44759</v>
      </c>
      <c r="B941">
        <v>2022</v>
      </c>
      <c r="C941" t="s">
        <v>1151</v>
      </c>
      <c r="D941" t="s">
        <v>1158</v>
      </c>
      <c r="E941" t="s">
        <v>851</v>
      </c>
      <c r="F941" t="s">
        <v>11</v>
      </c>
      <c r="G941" s="1">
        <v>11445</v>
      </c>
      <c r="H941" s="1">
        <v>1969</v>
      </c>
      <c r="I941" t="s">
        <v>1122</v>
      </c>
      <c r="J941" t="s">
        <v>1136</v>
      </c>
      <c r="K941" t="s">
        <v>1143</v>
      </c>
    </row>
    <row r="942" spans="1:11" x14ac:dyDescent="0.3">
      <c r="A942" s="2">
        <v>44764</v>
      </c>
      <c r="B942">
        <v>2022</v>
      </c>
      <c r="C942" t="s">
        <v>1151</v>
      </c>
      <c r="D942" t="s">
        <v>5</v>
      </c>
      <c r="E942" t="s">
        <v>61</v>
      </c>
      <c r="F942" t="s">
        <v>20</v>
      </c>
      <c r="G942" s="1">
        <v>6554</v>
      </c>
      <c r="H942">
        <v>655</v>
      </c>
      <c r="I942" t="s">
        <v>1122</v>
      </c>
      <c r="J942" t="s">
        <v>1130</v>
      </c>
      <c r="K942" t="s">
        <v>1143</v>
      </c>
    </row>
    <row r="943" spans="1:11" x14ac:dyDescent="0.3">
      <c r="A943" s="2">
        <v>44764</v>
      </c>
      <c r="B943">
        <v>2022</v>
      </c>
      <c r="C943" t="s">
        <v>1151</v>
      </c>
      <c r="D943" t="s">
        <v>5</v>
      </c>
      <c r="E943" t="s">
        <v>172</v>
      </c>
      <c r="F943" t="s">
        <v>7</v>
      </c>
      <c r="G943" s="1">
        <v>8172</v>
      </c>
      <c r="H943">
        <v>2460</v>
      </c>
      <c r="I943" t="s">
        <v>1122</v>
      </c>
      <c r="J943" t="s">
        <v>1136</v>
      </c>
      <c r="K943" t="s">
        <v>1143</v>
      </c>
    </row>
    <row r="944" spans="1:11" x14ac:dyDescent="0.3">
      <c r="A944" s="2">
        <v>44764</v>
      </c>
      <c r="B944">
        <v>2022</v>
      </c>
      <c r="C944" t="s">
        <v>1151</v>
      </c>
      <c r="D944" t="s">
        <v>21</v>
      </c>
      <c r="E944" t="s">
        <v>981</v>
      </c>
      <c r="F944" t="s">
        <v>419</v>
      </c>
      <c r="G944" s="1">
        <v>8841</v>
      </c>
      <c r="H944" s="1">
        <v>2316</v>
      </c>
      <c r="I944" t="s">
        <v>1122</v>
      </c>
      <c r="J944" t="s">
        <v>1136</v>
      </c>
      <c r="K944" t="s">
        <v>1144</v>
      </c>
    </row>
    <row r="945" spans="1:11" x14ac:dyDescent="0.3">
      <c r="A945" s="2">
        <v>44767</v>
      </c>
      <c r="B945">
        <v>2022</v>
      </c>
      <c r="C945" t="s">
        <v>1151</v>
      </c>
      <c r="D945" t="s">
        <v>21</v>
      </c>
      <c r="E945" t="s">
        <v>396</v>
      </c>
      <c r="F945" t="s">
        <v>11</v>
      </c>
      <c r="G945" s="1">
        <v>9716</v>
      </c>
      <c r="H945">
        <v>4392</v>
      </c>
      <c r="I945" t="s">
        <v>1167</v>
      </c>
      <c r="J945" t="s">
        <v>1129</v>
      </c>
      <c r="K945" t="s">
        <v>1143</v>
      </c>
    </row>
    <row r="946" spans="1:11" x14ac:dyDescent="0.3">
      <c r="A946" s="2">
        <v>44770</v>
      </c>
      <c r="B946">
        <v>2022</v>
      </c>
      <c r="C946" t="s">
        <v>1151</v>
      </c>
      <c r="D946" t="s">
        <v>21</v>
      </c>
      <c r="E946" t="s">
        <v>96</v>
      </c>
      <c r="F946" t="s">
        <v>13</v>
      </c>
      <c r="G946" s="1">
        <v>14517</v>
      </c>
      <c r="H946">
        <v>3411</v>
      </c>
      <c r="I946" t="s">
        <v>1122</v>
      </c>
      <c r="J946" t="s">
        <v>1136</v>
      </c>
      <c r="K946" t="s">
        <v>1143</v>
      </c>
    </row>
    <row r="947" spans="1:11" x14ac:dyDescent="0.3">
      <c r="A947" s="2">
        <v>44775</v>
      </c>
      <c r="B947">
        <v>2022</v>
      </c>
      <c r="C947" t="s">
        <v>1151</v>
      </c>
      <c r="D947" t="s">
        <v>21</v>
      </c>
      <c r="E947" t="s">
        <v>1078</v>
      </c>
      <c r="F947" t="s">
        <v>407</v>
      </c>
      <c r="G947" s="1">
        <v>4270</v>
      </c>
      <c r="H947" s="1">
        <v>1559</v>
      </c>
      <c r="I947" t="s">
        <v>1122</v>
      </c>
      <c r="J947" t="s">
        <v>1135</v>
      </c>
      <c r="K947" t="s">
        <v>1144</v>
      </c>
    </row>
    <row r="948" spans="1:11" x14ac:dyDescent="0.3">
      <c r="A948" s="2">
        <v>44777</v>
      </c>
      <c r="B948">
        <v>2022</v>
      </c>
      <c r="C948" t="s">
        <v>1151</v>
      </c>
      <c r="D948" t="s">
        <v>54</v>
      </c>
      <c r="E948" t="s">
        <v>879</v>
      </c>
      <c r="F948" t="s">
        <v>11</v>
      </c>
      <c r="G948" s="1">
        <v>12898</v>
      </c>
      <c r="H948" s="1">
        <v>3108</v>
      </c>
      <c r="I948" t="s">
        <v>1122</v>
      </c>
      <c r="J948" t="s">
        <v>1132</v>
      </c>
      <c r="K948" t="s">
        <v>1145</v>
      </c>
    </row>
    <row r="949" spans="1:11" x14ac:dyDescent="0.3">
      <c r="A949" s="2">
        <v>44777</v>
      </c>
      <c r="B949">
        <v>2022</v>
      </c>
      <c r="C949" t="s">
        <v>1151</v>
      </c>
      <c r="D949" t="s">
        <v>1158</v>
      </c>
      <c r="E949" t="s">
        <v>651</v>
      </c>
      <c r="F949" t="s">
        <v>20</v>
      </c>
      <c r="G949" s="1">
        <v>5610</v>
      </c>
      <c r="H949" s="1">
        <v>1010</v>
      </c>
      <c r="I949" t="s">
        <v>1122</v>
      </c>
      <c r="J949" t="s">
        <v>1136</v>
      </c>
      <c r="K949" t="s">
        <v>1143</v>
      </c>
    </row>
    <row r="950" spans="1:11" x14ac:dyDescent="0.3">
      <c r="A950" s="2">
        <v>44778</v>
      </c>
      <c r="B950">
        <v>2022</v>
      </c>
      <c r="C950" t="s">
        <v>1151</v>
      </c>
      <c r="D950" t="s">
        <v>1158</v>
      </c>
      <c r="E950" t="s">
        <v>631</v>
      </c>
      <c r="F950" t="s">
        <v>11</v>
      </c>
      <c r="G950" s="1">
        <v>12521</v>
      </c>
      <c r="H950" s="1">
        <v>5284</v>
      </c>
      <c r="I950" t="s">
        <v>1167</v>
      </c>
      <c r="J950" t="s">
        <v>1139</v>
      </c>
      <c r="K950" t="s">
        <v>1145</v>
      </c>
    </row>
    <row r="951" spans="1:11" x14ac:dyDescent="0.3">
      <c r="A951" s="2">
        <v>44778</v>
      </c>
      <c r="B951">
        <v>2022</v>
      </c>
      <c r="C951" t="s">
        <v>1151</v>
      </c>
      <c r="D951" t="s">
        <v>5</v>
      </c>
      <c r="E951" t="s">
        <v>423</v>
      </c>
      <c r="F951" t="s">
        <v>419</v>
      </c>
      <c r="G951" s="1">
        <v>10195</v>
      </c>
      <c r="H951">
        <v>3211</v>
      </c>
      <c r="I951" t="s">
        <v>1122</v>
      </c>
      <c r="J951" t="s">
        <v>1137</v>
      </c>
      <c r="K951" t="s">
        <v>1146</v>
      </c>
    </row>
    <row r="952" spans="1:11" x14ac:dyDescent="0.3">
      <c r="A952" s="2">
        <v>44779</v>
      </c>
      <c r="B952">
        <v>2022</v>
      </c>
      <c r="C952" t="s">
        <v>1151</v>
      </c>
      <c r="D952" t="s">
        <v>21</v>
      </c>
      <c r="E952" t="s">
        <v>1066</v>
      </c>
      <c r="F952" t="s">
        <v>419</v>
      </c>
      <c r="G952" s="1">
        <v>11062</v>
      </c>
      <c r="H952" s="1">
        <v>597</v>
      </c>
      <c r="I952" t="s">
        <v>1167</v>
      </c>
      <c r="J952" t="s">
        <v>1137</v>
      </c>
      <c r="K952" t="s">
        <v>1143</v>
      </c>
    </row>
    <row r="953" spans="1:11" x14ac:dyDescent="0.3">
      <c r="A953" s="2">
        <v>44779</v>
      </c>
      <c r="B953">
        <v>2022</v>
      </c>
      <c r="C953" t="s">
        <v>1151</v>
      </c>
      <c r="D953" t="s">
        <v>21</v>
      </c>
      <c r="E953" t="s">
        <v>37</v>
      </c>
      <c r="F953" t="s">
        <v>11</v>
      </c>
      <c r="G953" s="1">
        <v>10957</v>
      </c>
      <c r="H953">
        <v>3923</v>
      </c>
      <c r="I953" t="s">
        <v>1122</v>
      </c>
      <c r="J953" t="s">
        <v>1139</v>
      </c>
      <c r="K953" t="s">
        <v>1143</v>
      </c>
    </row>
    <row r="954" spans="1:11" x14ac:dyDescent="0.3">
      <c r="A954" s="2">
        <v>44779</v>
      </c>
      <c r="B954">
        <v>2022</v>
      </c>
      <c r="C954" t="s">
        <v>1151</v>
      </c>
      <c r="D954" t="s">
        <v>54</v>
      </c>
      <c r="E954" t="s">
        <v>679</v>
      </c>
      <c r="F954" t="s">
        <v>7</v>
      </c>
      <c r="G954" s="1">
        <v>2626</v>
      </c>
      <c r="H954" s="1">
        <v>733</v>
      </c>
      <c r="I954" t="s">
        <v>1122</v>
      </c>
      <c r="J954" t="s">
        <v>1138</v>
      </c>
      <c r="K954" t="s">
        <v>1145</v>
      </c>
    </row>
    <row r="955" spans="1:11" x14ac:dyDescent="0.3">
      <c r="A955" s="2">
        <v>44781</v>
      </c>
      <c r="B955">
        <v>2022</v>
      </c>
      <c r="C955" t="s">
        <v>1151</v>
      </c>
      <c r="D955" t="s">
        <v>1158</v>
      </c>
      <c r="E955" t="s">
        <v>693</v>
      </c>
      <c r="F955" t="s">
        <v>11</v>
      </c>
      <c r="G955" s="1">
        <v>4299</v>
      </c>
      <c r="H955" s="1">
        <v>645</v>
      </c>
      <c r="I955" t="s">
        <v>1122</v>
      </c>
      <c r="J955" t="s">
        <v>1137</v>
      </c>
      <c r="K955" t="s">
        <v>1145</v>
      </c>
    </row>
    <row r="956" spans="1:11" x14ac:dyDescent="0.3">
      <c r="A956" s="2">
        <v>44784</v>
      </c>
      <c r="B956">
        <v>2022</v>
      </c>
      <c r="C956" t="s">
        <v>1151</v>
      </c>
      <c r="D956" t="s">
        <v>27</v>
      </c>
      <c r="E956" t="s">
        <v>502</v>
      </c>
      <c r="F956" t="s">
        <v>404</v>
      </c>
      <c r="G956" s="1">
        <v>2569</v>
      </c>
      <c r="H956">
        <v>306</v>
      </c>
      <c r="I956" t="s">
        <v>1122</v>
      </c>
      <c r="J956" t="s">
        <v>1136</v>
      </c>
      <c r="K956" t="s">
        <v>1144</v>
      </c>
    </row>
    <row r="957" spans="1:11" x14ac:dyDescent="0.3">
      <c r="A957" s="2">
        <v>44786</v>
      </c>
      <c r="B957">
        <v>2022</v>
      </c>
      <c r="C957" t="s">
        <v>1151</v>
      </c>
      <c r="D957" t="s">
        <v>5</v>
      </c>
      <c r="E957" t="s">
        <v>832</v>
      </c>
      <c r="F957" t="s">
        <v>11</v>
      </c>
      <c r="G957" s="1">
        <v>1615</v>
      </c>
      <c r="H957" s="1">
        <v>401</v>
      </c>
      <c r="I957" t="s">
        <v>1122</v>
      </c>
      <c r="J957" t="s">
        <v>1137</v>
      </c>
      <c r="K957" t="s">
        <v>1144</v>
      </c>
    </row>
    <row r="958" spans="1:11" x14ac:dyDescent="0.3">
      <c r="A958" s="2">
        <v>44787</v>
      </c>
      <c r="B958">
        <v>2022</v>
      </c>
      <c r="C958" t="s">
        <v>1151</v>
      </c>
      <c r="D958" t="s">
        <v>21</v>
      </c>
      <c r="E958" t="s">
        <v>996</v>
      </c>
      <c r="F958" t="s">
        <v>409</v>
      </c>
      <c r="G958" s="1">
        <v>12157</v>
      </c>
      <c r="H958" s="1">
        <v>3440</v>
      </c>
      <c r="I958" t="s">
        <v>1167</v>
      </c>
      <c r="J958" t="s">
        <v>1138</v>
      </c>
      <c r="K958" t="s">
        <v>1143</v>
      </c>
    </row>
    <row r="959" spans="1:11" x14ac:dyDescent="0.3">
      <c r="A959" s="2">
        <v>44791</v>
      </c>
      <c r="B959">
        <v>2022</v>
      </c>
      <c r="C959" t="s">
        <v>1151</v>
      </c>
      <c r="D959" t="s">
        <v>27</v>
      </c>
      <c r="E959" t="s">
        <v>475</v>
      </c>
      <c r="F959" t="s">
        <v>409</v>
      </c>
      <c r="G959" s="1">
        <v>8778</v>
      </c>
      <c r="H959">
        <v>3362</v>
      </c>
      <c r="I959" t="s">
        <v>1122</v>
      </c>
      <c r="J959" t="s">
        <v>1138</v>
      </c>
      <c r="K959" t="s">
        <v>1143</v>
      </c>
    </row>
    <row r="960" spans="1:11" x14ac:dyDescent="0.3">
      <c r="A960" s="2">
        <v>44792</v>
      </c>
      <c r="B960">
        <v>2022</v>
      </c>
      <c r="C960" t="s">
        <v>1151</v>
      </c>
      <c r="D960" t="s">
        <v>5</v>
      </c>
      <c r="E960" t="s">
        <v>554</v>
      </c>
      <c r="F960" t="s">
        <v>401</v>
      </c>
      <c r="G960" s="1">
        <v>14707</v>
      </c>
      <c r="H960">
        <v>5221</v>
      </c>
      <c r="I960" t="s">
        <v>1122</v>
      </c>
      <c r="J960" t="s">
        <v>1139</v>
      </c>
      <c r="K960" t="s">
        <v>1143</v>
      </c>
    </row>
    <row r="961" spans="1:11" x14ac:dyDescent="0.3">
      <c r="A961" s="2">
        <v>44792</v>
      </c>
      <c r="B961">
        <v>2022</v>
      </c>
      <c r="C961" t="s">
        <v>1151</v>
      </c>
      <c r="D961" t="s">
        <v>1158</v>
      </c>
      <c r="E961" t="s">
        <v>545</v>
      </c>
      <c r="F961" t="s">
        <v>419</v>
      </c>
      <c r="G961" s="1">
        <v>3311</v>
      </c>
      <c r="H961">
        <v>1550</v>
      </c>
      <c r="I961" t="s">
        <v>1122</v>
      </c>
      <c r="J961" t="s">
        <v>1135</v>
      </c>
      <c r="K961" t="s">
        <v>1143</v>
      </c>
    </row>
    <row r="962" spans="1:11" x14ac:dyDescent="0.3">
      <c r="A962" s="2">
        <v>44793</v>
      </c>
      <c r="B962">
        <v>2022</v>
      </c>
      <c r="C962" t="s">
        <v>1151</v>
      </c>
      <c r="D962" t="s">
        <v>21</v>
      </c>
      <c r="E962" t="s">
        <v>343</v>
      </c>
      <c r="F962" t="s">
        <v>20</v>
      </c>
      <c r="G962" s="1">
        <v>5546</v>
      </c>
      <c r="H962">
        <v>2740</v>
      </c>
      <c r="I962" t="s">
        <v>1167</v>
      </c>
      <c r="J962" t="s">
        <v>1138</v>
      </c>
      <c r="K962" t="s">
        <v>1145</v>
      </c>
    </row>
    <row r="963" spans="1:11" x14ac:dyDescent="0.3">
      <c r="A963" s="2">
        <v>44795</v>
      </c>
      <c r="B963">
        <v>2022</v>
      </c>
      <c r="C963" t="s">
        <v>1151</v>
      </c>
      <c r="D963" t="s">
        <v>21</v>
      </c>
      <c r="E963" t="s">
        <v>301</v>
      </c>
      <c r="F963" t="s">
        <v>20</v>
      </c>
      <c r="G963" s="1">
        <v>11852</v>
      </c>
      <c r="H963">
        <v>1233</v>
      </c>
      <c r="I963" t="s">
        <v>1122</v>
      </c>
      <c r="J963" t="s">
        <v>1139</v>
      </c>
      <c r="K963" t="s">
        <v>1144</v>
      </c>
    </row>
    <row r="964" spans="1:11" x14ac:dyDescent="0.3">
      <c r="A964" s="2">
        <v>44796</v>
      </c>
      <c r="B964">
        <v>2022</v>
      </c>
      <c r="C964" t="s">
        <v>1151</v>
      </c>
      <c r="D964" t="s">
        <v>54</v>
      </c>
      <c r="E964" t="s">
        <v>36</v>
      </c>
      <c r="F964" t="s">
        <v>11</v>
      </c>
      <c r="G964" s="1">
        <v>9218</v>
      </c>
      <c r="H964">
        <v>3641</v>
      </c>
      <c r="I964" t="s">
        <v>1122</v>
      </c>
      <c r="J964" t="s">
        <v>1139</v>
      </c>
      <c r="K964" t="s">
        <v>1145</v>
      </c>
    </row>
    <row r="965" spans="1:11" x14ac:dyDescent="0.3">
      <c r="A965" s="2">
        <v>44798</v>
      </c>
      <c r="B965">
        <v>2022</v>
      </c>
      <c r="C965" t="s">
        <v>1151</v>
      </c>
      <c r="D965" t="s">
        <v>1158</v>
      </c>
      <c r="E965" t="s">
        <v>12</v>
      </c>
      <c r="F965" t="s">
        <v>13</v>
      </c>
      <c r="G965" s="1">
        <v>13307</v>
      </c>
      <c r="H965">
        <v>5456</v>
      </c>
      <c r="I965" t="s">
        <v>1122</v>
      </c>
      <c r="J965" t="s">
        <v>1135</v>
      </c>
      <c r="K965" t="s">
        <v>1143</v>
      </c>
    </row>
    <row r="966" spans="1:11" x14ac:dyDescent="0.3">
      <c r="A966" s="2">
        <v>44805</v>
      </c>
      <c r="B966">
        <v>2022</v>
      </c>
      <c r="C966" t="s">
        <v>1151</v>
      </c>
      <c r="D966" t="s">
        <v>21</v>
      </c>
      <c r="E966" t="s">
        <v>522</v>
      </c>
      <c r="F966" t="s">
        <v>401</v>
      </c>
      <c r="G966" s="1">
        <v>8613</v>
      </c>
      <c r="H966">
        <v>4031</v>
      </c>
      <c r="I966" t="s">
        <v>1122</v>
      </c>
      <c r="J966" t="s">
        <v>1140</v>
      </c>
      <c r="K966" t="s">
        <v>1146</v>
      </c>
    </row>
    <row r="967" spans="1:11" x14ac:dyDescent="0.3">
      <c r="A967" s="2">
        <v>44806</v>
      </c>
      <c r="B967">
        <v>2022</v>
      </c>
      <c r="C967" t="s">
        <v>1151</v>
      </c>
      <c r="D967" t="s">
        <v>21</v>
      </c>
      <c r="E967" t="s">
        <v>521</v>
      </c>
      <c r="F967" t="s">
        <v>419</v>
      </c>
      <c r="G967" s="1">
        <v>14319</v>
      </c>
      <c r="H967">
        <v>6286</v>
      </c>
      <c r="I967" t="s">
        <v>1122</v>
      </c>
      <c r="J967" t="s">
        <v>1136</v>
      </c>
      <c r="K967" t="s">
        <v>1143</v>
      </c>
    </row>
    <row r="968" spans="1:11" x14ac:dyDescent="0.3">
      <c r="A968" s="2">
        <v>44806</v>
      </c>
      <c r="B968">
        <v>2022</v>
      </c>
      <c r="C968" t="s">
        <v>1151</v>
      </c>
      <c r="D968" t="s">
        <v>27</v>
      </c>
      <c r="E968" t="s">
        <v>257</v>
      </c>
      <c r="F968" t="s">
        <v>20</v>
      </c>
      <c r="G968" s="1">
        <v>2556</v>
      </c>
      <c r="H968">
        <v>230</v>
      </c>
      <c r="I968" t="s">
        <v>1167</v>
      </c>
      <c r="J968" t="s">
        <v>1135</v>
      </c>
      <c r="K968" t="s">
        <v>1145</v>
      </c>
    </row>
    <row r="969" spans="1:11" x14ac:dyDescent="0.3">
      <c r="A969" s="2">
        <v>44807</v>
      </c>
      <c r="B969">
        <v>2022</v>
      </c>
      <c r="C969" t="s">
        <v>1151</v>
      </c>
      <c r="D969" t="s">
        <v>54</v>
      </c>
      <c r="E969" t="s">
        <v>128</v>
      </c>
      <c r="F969" t="s">
        <v>11</v>
      </c>
      <c r="G969" s="1">
        <v>3549</v>
      </c>
      <c r="H969">
        <v>1040</v>
      </c>
      <c r="I969" t="s">
        <v>1122</v>
      </c>
      <c r="J969" t="s">
        <v>1136</v>
      </c>
      <c r="K969" t="s">
        <v>1143</v>
      </c>
    </row>
    <row r="970" spans="1:11" x14ac:dyDescent="0.3">
      <c r="A970" s="2">
        <v>44809</v>
      </c>
      <c r="B970">
        <v>2022</v>
      </c>
      <c r="C970" t="s">
        <v>1151</v>
      </c>
      <c r="D970" t="s">
        <v>1158</v>
      </c>
      <c r="E970" t="s">
        <v>438</v>
      </c>
      <c r="F970" t="s">
        <v>401</v>
      </c>
      <c r="G970" s="1">
        <v>14211</v>
      </c>
      <c r="H970">
        <v>3553</v>
      </c>
      <c r="I970" t="s">
        <v>1122</v>
      </c>
      <c r="J970" t="s">
        <v>1126</v>
      </c>
      <c r="K970" t="s">
        <v>1143</v>
      </c>
    </row>
    <row r="971" spans="1:11" x14ac:dyDescent="0.3">
      <c r="A971" s="2">
        <v>44809</v>
      </c>
      <c r="B971">
        <v>2022</v>
      </c>
      <c r="C971" t="s">
        <v>1151</v>
      </c>
      <c r="D971" t="s">
        <v>1158</v>
      </c>
      <c r="E971" t="s">
        <v>1040</v>
      </c>
      <c r="F971" t="s">
        <v>419</v>
      </c>
      <c r="G971" s="1">
        <v>13288</v>
      </c>
      <c r="H971" s="1">
        <v>771</v>
      </c>
      <c r="I971" t="s">
        <v>1122</v>
      </c>
      <c r="J971" t="s">
        <v>1132</v>
      </c>
      <c r="K971" t="s">
        <v>1143</v>
      </c>
    </row>
    <row r="972" spans="1:11" x14ac:dyDescent="0.3">
      <c r="A972" s="2">
        <v>44811</v>
      </c>
      <c r="B972">
        <v>2022</v>
      </c>
      <c r="C972" t="s">
        <v>1151</v>
      </c>
      <c r="D972" t="s">
        <v>1158</v>
      </c>
      <c r="E972" t="s">
        <v>773</v>
      </c>
      <c r="F972" t="s">
        <v>20</v>
      </c>
      <c r="G972" s="1">
        <v>8681</v>
      </c>
      <c r="H972" s="1">
        <v>3906</v>
      </c>
      <c r="I972" t="s">
        <v>1122</v>
      </c>
      <c r="J972" t="s">
        <v>1139</v>
      </c>
      <c r="K972" t="s">
        <v>1143</v>
      </c>
    </row>
    <row r="973" spans="1:11" x14ac:dyDescent="0.3">
      <c r="A973" s="2">
        <v>44812</v>
      </c>
      <c r="B973">
        <v>2022</v>
      </c>
      <c r="C973" t="s">
        <v>1151</v>
      </c>
      <c r="D973" t="s">
        <v>5</v>
      </c>
      <c r="E973" t="s">
        <v>834</v>
      </c>
      <c r="F973" t="s">
        <v>13</v>
      </c>
      <c r="G973" s="1">
        <v>5308</v>
      </c>
      <c r="H973" s="1">
        <v>2606</v>
      </c>
      <c r="I973" t="s">
        <v>1122</v>
      </c>
      <c r="J973" t="s">
        <v>1137</v>
      </c>
      <c r="K973" t="s">
        <v>1143</v>
      </c>
    </row>
    <row r="974" spans="1:11" x14ac:dyDescent="0.3">
      <c r="A974" s="2">
        <v>44814</v>
      </c>
      <c r="B974">
        <v>2022</v>
      </c>
      <c r="C974" t="s">
        <v>1151</v>
      </c>
      <c r="D974" t="s">
        <v>21</v>
      </c>
      <c r="E974" t="s">
        <v>410</v>
      </c>
      <c r="F974" t="s">
        <v>409</v>
      </c>
      <c r="G974" s="1">
        <v>6619</v>
      </c>
      <c r="H974">
        <v>2661</v>
      </c>
      <c r="I974" t="s">
        <v>1122</v>
      </c>
      <c r="J974" t="s">
        <v>1138</v>
      </c>
      <c r="K974" t="s">
        <v>1146</v>
      </c>
    </row>
    <row r="975" spans="1:11" x14ac:dyDescent="0.3">
      <c r="A975" s="2">
        <v>44816</v>
      </c>
      <c r="B975">
        <v>2022</v>
      </c>
      <c r="C975" t="s">
        <v>1151</v>
      </c>
      <c r="D975" t="s">
        <v>5</v>
      </c>
      <c r="E975" t="s">
        <v>151</v>
      </c>
      <c r="F975" t="s">
        <v>7</v>
      </c>
      <c r="G975" s="1">
        <v>2397</v>
      </c>
      <c r="H975">
        <v>297</v>
      </c>
      <c r="I975" t="s">
        <v>1167</v>
      </c>
      <c r="J975" t="s">
        <v>1137</v>
      </c>
      <c r="K975" t="s">
        <v>1145</v>
      </c>
    </row>
    <row r="976" spans="1:11" x14ac:dyDescent="0.3">
      <c r="A976" s="2">
        <v>44817</v>
      </c>
      <c r="B976">
        <v>2022</v>
      </c>
      <c r="C976" t="s">
        <v>1151</v>
      </c>
      <c r="D976" t="s">
        <v>1158</v>
      </c>
      <c r="E976" t="s">
        <v>806</v>
      </c>
      <c r="F976" t="s">
        <v>13</v>
      </c>
      <c r="G976" s="1">
        <v>1843</v>
      </c>
      <c r="H976" s="1">
        <v>258</v>
      </c>
      <c r="I976" t="s">
        <v>1122</v>
      </c>
      <c r="J976" t="s">
        <v>1134</v>
      </c>
      <c r="K976" t="s">
        <v>1144</v>
      </c>
    </row>
    <row r="977" spans="1:11" x14ac:dyDescent="0.3">
      <c r="A977" s="2">
        <v>44818</v>
      </c>
      <c r="B977">
        <v>2022</v>
      </c>
      <c r="C977" t="s">
        <v>1151</v>
      </c>
      <c r="D977" t="s">
        <v>21</v>
      </c>
      <c r="E977" t="s">
        <v>656</v>
      </c>
      <c r="F977" t="s">
        <v>13</v>
      </c>
      <c r="G977" s="1">
        <v>675</v>
      </c>
      <c r="H977" s="1">
        <v>136</v>
      </c>
      <c r="I977" t="s">
        <v>1167</v>
      </c>
      <c r="J977" t="s">
        <v>1129</v>
      </c>
      <c r="K977" t="s">
        <v>1145</v>
      </c>
    </row>
    <row r="978" spans="1:11" x14ac:dyDescent="0.3">
      <c r="A978" s="2">
        <v>44819</v>
      </c>
      <c r="B978">
        <v>2022</v>
      </c>
      <c r="C978" t="s">
        <v>1151</v>
      </c>
      <c r="D978" t="s">
        <v>5</v>
      </c>
      <c r="E978" t="s">
        <v>563</v>
      </c>
      <c r="F978" t="s">
        <v>7</v>
      </c>
      <c r="G978" s="1">
        <v>3923</v>
      </c>
      <c r="H978" s="1">
        <v>1416</v>
      </c>
      <c r="I978" t="s">
        <v>1122</v>
      </c>
      <c r="J978" t="s">
        <v>1139</v>
      </c>
      <c r="K978" t="s">
        <v>1145</v>
      </c>
    </row>
    <row r="979" spans="1:11" x14ac:dyDescent="0.3">
      <c r="A979" s="2">
        <v>44822</v>
      </c>
      <c r="B979">
        <v>2022</v>
      </c>
      <c r="C979" t="s">
        <v>1151</v>
      </c>
      <c r="D979" t="s">
        <v>21</v>
      </c>
      <c r="E979" t="s">
        <v>138</v>
      </c>
      <c r="F979" t="s">
        <v>13</v>
      </c>
      <c r="G979" s="1">
        <v>14792</v>
      </c>
      <c r="H979">
        <v>902</v>
      </c>
      <c r="I979" t="s">
        <v>1167</v>
      </c>
      <c r="J979" t="s">
        <v>1134</v>
      </c>
      <c r="K979" t="s">
        <v>1145</v>
      </c>
    </row>
    <row r="980" spans="1:11" x14ac:dyDescent="0.3">
      <c r="A980" s="2">
        <v>44822</v>
      </c>
      <c r="B980">
        <v>2022</v>
      </c>
      <c r="C980" t="s">
        <v>1151</v>
      </c>
      <c r="D980" t="s">
        <v>5</v>
      </c>
      <c r="E980" t="s">
        <v>161</v>
      </c>
      <c r="F980" t="s">
        <v>13</v>
      </c>
      <c r="G980" s="1">
        <v>8224</v>
      </c>
      <c r="H980">
        <v>3841</v>
      </c>
      <c r="I980" t="s">
        <v>1122</v>
      </c>
      <c r="J980" t="s">
        <v>1134</v>
      </c>
      <c r="K980" t="s">
        <v>1145</v>
      </c>
    </row>
    <row r="981" spans="1:11" x14ac:dyDescent="0.3">
      <c r="A981" s="2">
        <v>44823</v>
      </c>
      <c r="B981">
        <v>2022</v>
      </c>
      <c r="C981" t="s">
        <v>1151</v>
      </c>
      <c r="D981" t="s">
        <v>21</v>
      </c>
      <c r="E981" t="s">
        <v>220</v>
      </c>
      <c r="F981" t="s">
        <v>11</v>
      </c>
      <c r="G981" s="1">
        <v>5338</v>
      </c>
      <c r="H981">
        <v>747</v>
      </c>
      <c r="I981" t="s">
        <v>1122</v>
      </c>
      <c r="J981" t="s">
        <v>1139</v>
      </c>
      <c r="K981" t="s">
        <v>1144</v>
      </c>
    </row>
    <row r="982" spans="1:11" x14ac:dyDescent="0.3">
      <c r="A982" s="2">
        <v>44824</v>
      </c>
      <c r="B982">
        <v>2022</v>
      </c>
      <c r="C982" t="s">
        <v>1151</v>
      </c>
      <c r="D982" t="s">
        <v>21</v>
      </c>
      <c r="E982" t="s">
        <v>304</v>
      </c>
      <c r="F982" t="s">
        <v>20</v>
      </c>
      <c r="G982" s="1">
        <v>6744</v>
      </c>
      <c r="H982">
        <v>1605</v>
      </c>
      <c r="I982" t="s">
        <v>1167</v>
      </c>
      <c r="J982" t="s">
        <v>1134</v>
      </c>
      <c r="K982" t="s">
        <v>1144</v>
      </c>
    </row>
    <row r="983" spans="1:11" x14ac:dyDescent="0.3">
      <c r="A983" s="2">
        <v>44826</v>
      </c>
      <c r="B983">
        <v>2022</v>
      </c>
      <c r="C983" t="s">
        <v>1151</v>
      </c>
      <c r="D983" t="s">
        <v>1158</v>
      </c>
      <c r="E983" t="s">
        <v>210</v>
      </c>
      <c r="F983" t="s">
        <v>7</v>
      </c>
      <c r="G983" s="1">
        <v>14742</v>
      </c>
      <c r="H983">
        <v>2889</v>
      </c>
      <c r="I983" t="s">
        <v>1122</v>
      </c>
      <c r="J983" t="s">
        <v>1126</v>
      </c>
      <c r="K983" t="s">
        <v>1143</v>
      </c>
    </row>
    <row r="984" spans="1:11" x14ac:dyDescent="0.3">
      <c r="A984" s="2">
        <v>44828</v>
      </c>
      <c r="B984">
        <v>2022</v>
      </c>
      <c r="C984" t="s">
        <v>1151</v>
      </c>
      <c r="D984" t="s">
        <v>21</v>
      </c>
      <c r="E984" t="s">
        <v>537</v>
      </c>
      <c r="F984" t="s">
        <v>419</v>
      </c>
      <c r="G984" s="1">
        <v>5954</v>
      </c>
      <c r="H984">
        <v>2155</v>
      </c>
      <c r="I984" t="s">
        <v>1122</v>
      </c>
      <c r="J984" t="s">
        <v>1132</v>
      </c>
      <c r="K984" t="s">
        <v>1144</v>
      </c>
    </row>
    <row r="985" spans="1:11" x14ac:dyDescent="0.3">
      <c r="A985" s="2">
        <v>44829</v>
      </c>
      <c r="B985">
        <v>2022</v>
      </c>
      <c r="C985" t="s">
        <v>1151</v>
      </c>
      <c r="D985" t="s">
        <v>21</v>
      </c>
      <c r="E985" t="s">
        <v>749</v>
      </c>
      <c r="F985" t="s">
        <v>13</v>
      </c>
      <c r="G985" s="1">
        <v>7625</v>
      </c>
      <c r="H985" s="1">
        <v>3477</v>
      </c>
      <c r="I985" t="s">
        <v>1122</v>
      </c>
      <c r="J985" t="s">
        <v>1136</v>
      </c>
      <c r="K985" t="s">
        <v>1146</v>
      </c>
    </row>
    <row r="986" spans="1:11" x14ac:dyDescent="0.3">
      <c r="A986" s="2">
        <v>44836</v>
      </c>
      <c r="B986">
        <v>2022</v>
      </c>
      <c r="C986" t="s">
        <v>1152</v>
      </c>
      <c r="D986" t="s">
        <v>5</v>
      </c>
      <c r="E986" t="s">
        <v>1028</v>
      </c>
      <c r="F986" t="s">
        <v>401</v>
      </c>
      <c r="G986" s="1">
        <v>8686</v>
      </c>
      <c r="H986" s="1">
        <v>1112</v>
      </c>
      <c r="I986" t="s">
        <v>1122</v>
      </c>
      <c r="J986" t="s">
        <v>1134</v>
      </c>
      <c r="K986" t="s">
        <v>1146</v>
      </c>
    </row>
    <row r="987" spans="1:11" x14ac:dyDescent="0.3">
      <c r="A987" s="2">
        <v>44836</v>
      </c>
      <c r="B987">
        <v>2022</v>
      </c>
      <c r="C987" t="s">
        <v>1152</v>
      </c>
      <c r="D987" t="s">
        <v>54</v>
      </c>
      <c r="E987" t="s">
        <v>1109</v>
      </c>
      <c r="F987" t="s">
        <v>11</v>
      </c>
      <c r="G987" s="1">
        <v>1734</v>
      </c>
      <c r="H987" s="1">
        <v>265</v>
      </c>
      <c r="I987" t="s">
        <v>1122</v>
      </c>
      <c r="J987" t="s">
        <v>1128</v>
      </c>
      <c r="K987" t="s">
        <v>1144</v>
      </c>
    </row>
    <row r="988" spans="1:11" x14ac:dyDescent="0.3">
      <c r="A988" s="2">
        <v>44836</v>
      </c>
      <c r="B988">
        <v>2022</v>
      </c>
      <c r="C988" t="s">
        <v>1152</v>
      </c>
      <c r="D988" t="s">
        <v>1158</v>
      </c>
      <c r="E988" t="s">
        <v>508</v>
      </c>
      <c r="F988" t="s">
        <v>419</v>
      </c>
      <c r="G988" s="1">
        <v>9164</v>
      </c>
      <c r="H988">
        <v>1796</v>
      </c>
      <c r="I988" t="s">
        <v>1122</v>
      </c>
      <c r="J988" t="s">
        <v>1136</v>
      </c>
      <c r="K988" t="s">
        <v>1144</v>
      </c>
    </row>
    <row r="989" spans="1:11" x14ac:dyDescent="0.3">
      <c r="A989" s="2">
        <v>44837</v>
      </c>
      <c r="B989">
        <v>2022</v>
      </c>
      <c r="C989" t="s">
        <v>1152</v>
      </c>
      <c r="D989" t="s">
        <v>5</v>
      </c>
      <c r="E989" t="s">
        <v>408</v>
      </c>
      <c r="F989" t="s">
        <v>404</v>
      </c>
      <c r="G989" s="1">
        <v>10382</v>
      </c>
      <c r="H989">
        <v>1672</v>
      </c>
      <c r="I989" t="s">
        <v>1122</v>
      </c>
      <c r="J989" t="s">
        <v>1137</v>
      </c>
      <c r="K989" t="s">
        <v>1145</v>
      </c>
    </row>
    <row r="990" spans="1:11" x14ac:dyDescent="0.3">
      <c r="A990" s="2">
        <v>44840</v>
      </c>
      <c r="B990">
        <v>2022</v>
      </c>
      <c r="C990" t="s">
        <v>1152</v>
      </c>
      <c r="D990" t="s">
        <v>21</v>
      </c>
      <c r="E990" t="s">
        <v>930</v>
      </c>
      <c r="F990" t="s">
        <v>7</v>
      </c>
      <c r="G990" s="1">
        <v>5023</v>
      </c>
      <c r="H990" s="1">
        <v>2501</v>
      </c>
      <c r="I990" t="s">
        <v>1122</v>
      </c>
      <c r="J990" t="s">
        <v>1138</v>
      </c>
      <c r="K990" t="s">
        <v>1143</v>
      </c>
    </row>
    <row r="991" spans="1:11" x14ac:dyDescent="0.3">
      <c r="A991" s="2">
        <v>44841</v>
      </c>
      <c r="B991">
        <v>2022</v>
      </c>
      <c r="C991" t="s">
        <v>1152</v>
      </c>
      <c r="D991" t="s">
        <v>21</v>
      </c>
      <c r="E991" t="s">
        <v>1090</v>
      </c>
      <c r="F991" t="s">
        <v>409</v>
      </c>
      <c r="G991" s="1">
        <v>3780</v>
      </c>
      <c r="H991" s="1">
        <v>1251</v>
      </c>
      <c r="I991" t="s">
        <v>1122</v>
      </c>
      <c r="J991" t="s">
        <v>1136</v>
      </c>
      <c r="K991" t="s">
        <v>1144</v>
      </c>
    </row>
    <row r="992" spans="1:11" x14ac:dyDescent="0.3">
      <c r="A992" s="2">
        <v>44842</v>
      </c>
      <c r="B992">
        <v>2022</v>
      </c>
      <c r="C992" t="s">
        <v>1152</v>
      </c>
      <c r="D992" t="s">
        <v>1158</v>
      </c>
      <c r="E992" t="s">
        <v>323</v>
      </c>
      <c r="F992" t="s">
        <v>7</v>
      </c>
      <c r="G992" s="1">
        <v>12789</v>
      </c>
      <c r="H992">
        <v>2558</v>
      </c>
      <c r="I992" t="s">
        <v>1122</v>
      </c>
      <c r="J992" t="s">
        <v>1138</v>
      </c>
      <c r="K992" t="s">
        <v>1145</v>
      </c>
    </row>
    <row r="993" spans="1:11" x14ac:dyDescent="0.3">
      <c r="A993" s="2">
        <v>44843</v>
      </c>
      <c r="B993">
        <v>2022</v>
      </c>
      <c r="C993" t="s">
        <v>1152</v>
      </c>
      <c r="D993" t="s">
        <v>27</v>
      </c>
      <c r="E993" t="s">
        <v>10</v>
      </c>
      <c r="F993" t="s">
        <v>11</v>
      </c>
      <c r="G993" s="1">
        <v>13867</v>
      </c>
      <c r="H993">
        <v>5727</v>
      </c>
      <c r="I993" t="s">
        <v>1167</v>
      </c>
      <c r="J993" t="s">
        <v>1139</v>
      </c>
      <c r="K993" t="s">
        <v>1143</v>
      </c>
    </row>
    <row r="994" spans="1:11" x14ac:dyDescent="0.3">
      <c r="A994" s="2">
        <v>44844</v>
      </c>
      <c r="B994">
        <v>2022</v>
      </c>
      <c r="C994" t="s">
        <v>1152</v>
      </c>
      <c r="D994" t="s">
        <v>5</v>
      </c>
      <c r="E994" t="s">
        <v>100</v>
      </c>
      <c r="F994" t="s">
        <v>11</v>
      </c>
      <c r="G994" s="1">
        <v>1328</v>
      </c>
      <c r="H994">
        <v>574</v>
      </c>
      <c r="I994" t="s">
        <v>1122</v>
      </c>
      <c r="J994" t="s">
        <v>1138</v>
      </c>
      <c r="K994" t="s">
        <v>1144</v>
      </c>
    </row>
    <row r="995" spans="1:11" x14ac:dyDescent="0.3">
      <c r="A995" s="2">
        <v>44845</v>
      </c>
      <c r="B995">
        <v>2022</v>
      </c>
      <c r="C995" t="s">
        <v>1152</v>
      </c>
      <c r="D995" t="s">
        <v>54</v>
      </c>
      <c r="E995" t="s">
        <v>349</v>
      </c>
      <c r="F995" t="s">
        <v>11</v>
      </c>
      <c r="G995" s="1">
        <v>9998</v>
      </c>
      <c r="H995">
        <v>2539</v>
      </c>
      <c r="I995" t="s">
        <v>1122</v>
      </c>
      <c r="J995" t="s">
        <v>1139</v>
      </c>
      <c r="K995" t="s">
        <v>1145</v>
      </c>
    </row>
    <row r="996" spans="1:11" x14ac:dyDescent="0.3">
      <c r="A996" s="2">
        <v>44845</v>
      </c>
      <c r="B996">
        <v>2022</v>
      </c>
      <c r="C996" t="s">
        <v>1152</v>
      </c>
      <c r="D996" t="s">
        <v>21</v>
      </c>
      <c r="E996" t="s">
        <v>411</v>
      </c>
      <c r="F996" t="s">
        <v>409</v>
      </c>
      <c r="G996" s="1">
        <v>12300</v>
      </c>
      <c r="H996">
        <v>5683</v>
      </c>
      <c r="I996" t="s">
        <v>1122</v>
      </c>
      <c r="J996" t="s">
        <v>1136</v>
      </c>
      <c r="K996" t="s">
        <v>1145</v>
      </c>
    </row>
    <row r="997" spans="1:11" x14ac:dyDescent="0.3">
      <c r="A997" s="2">
        <v>44848</v>
      </c>
      <c r="B997">
        <v>2022</v>
      </c>
      <c r="C997" t="s">
        <v>1152</v>
      </c>
      <c r="D997" t="s">
        <v>21</v>
      </c>
      <c r="E997" t="s">
        <v>588</v>
      </c>
      <c r="F997" t="s">
        <v>20</v>
      </c>
      <c r="G997" s="1">
        <v>3970</v>
      </c>
      <c r="H997" s="1">
        <v>1612</v>
      </c>
      <c r="I997" t="s">
        <v>1122</v>
      </c>
      <c r="J997" t="s">
        <v>1139</v>
      </c>
      <c r="K997" t="s">
        <v>1143</v>
      </c>
    </row>
    <row r="998" spans="1:11" x14ac:dyDescent="0.3">
      <c r="A998" s="2">
        <v>44848</v>
      </c>
      <c r="B998">
        <v>2022</v>
      </c>
      <c r="C998" t="s">
        <v>1152</v>
      </c>
      <c r="D998" t="s">
        <v>1158</v>
      </c>
      <c r="E998" t="s">
        <v>325</v>
      </c>
      <c r="F998" t="s">
        <v>11</v>
      </c>
      <c r="G998" s="1">
        <v>5582</v>
      </c>
      <c r="H998">
        <v>391</v>
      </c>
      <c r="I998" t="s">
        <v>1122</v>
      </c>
      <c r="J998" t="s">
        <v>1137</v>
      </c>
      <c r="K998" t="s">
        <v>1145</v>
      </c>
    </row>
    <row r="999" spans="1:11" x14ac:dyDescent="0.3">
      <c r="A999" s="2">
        <v>44848</v>
      </c>
      <c r="B999">
        <v>2022</v>
      </c>
      <c r="C999" t="s">
        <v>1152</v>
      </c>
      <c r="D999" t="s">
        <v>5</v>
      </c>
      <c r="E999" t="s">
        <v>52</v>
      </c>
      <c r="F999" t="s">
        <v>11</v>
      </c>
      <c r="G999" s="1">
        <v>12855</v>
      </c>
      <c r="H999">
        <v>3085</v>
      </c>
      <c r="I999" t="s">
        <v>1167</v>
      </c>
      <c r="J999" t="s">
        <v>1140</v>
      </c>
      <c r="K999" t="s">
        <v>1143</v>
      </c>
    </row>
    <row r="1000" spans="1:11" x14ac:dyDescent="0.3">
      <c r="A1000" s="2">
        <v>44857</v>
      </c>
      <c r="B1000">
        <v>2022</v>
      </c>
      <c r="C1000" t="s">
        <v>1152</v>
      </c>
      <c r="D1000" t="s">
        <v>54</v>
      </c>
      <c r="E1000" t="s">
        <v>168</v>
      </c>
      <c r="F1000" t="s">
        <v>13</v>
      </c>
      <c r="G1000" s="1">
        <v>9556</v>
      </c>
      <c r="H1000">
        <v>2322</v>
      </c>
      <c r="I1000" t="s">
        <v>1167</v>
      </c>
      <c r="J1000" t="s">
        <v>1136</v>
      </c>
      <c r="K1000" t="s">
        <v>1143</v>
      </c>
    </row>
    <row r="1001" spans="1:11" x14ac:dyDescent="0.3">
      <c r="A1001" s="2">
        <v>44858</v>
      </c>
      <c r="B1001">
        <v>2022</v>
      </c>
      <c r="C1001" t="s">
        <v>1152</v>
      </c>
      <c r="D1001" t="s">
        <v>1158</v>
      </c>
      <c r="E1001" t="s">
        <v>1113</v>
      </c>
      <c r="F1001" t="s">
        <v>11</v>
      </c>
      <c r="G1001" s="1">
        <v>2904</v>
      </c>
      <c r="H1001" s="1">
        <v>947</v>
      </c>
      <c r="I1001" t="s">
        <v>1122</v>
      </c>
      <c r="J1001" t="s">
        <v>1129</v>
      </c>
      <c r="K1001" t="s">
        <v>1145</v>
      </c>
    </row>
    <row r="1002" spans="1:11" x14ac:dyDescent="0.3">
      <c r="A1002" s="2">
        <v>44859</v>
      </c>
      <c r="B1002">
        <v>2022</v>
      </c>
      <c r="C1002" t="s">
        <v>1152</v>
      </c>
      <c r="D1002" t="s">
        <v>5</v>
      </c>
      <c r="E1002" t="s">
        <v>490</v>
      </c>
      <c r="F1002" t="s">
        <v>404</v>
      </c>
      <c r="G1002" s="1">
        <v>14084</v>
      </c>
      <c r="H1002">
        <v>1591</v>
      </c>
      <c r="I1002" t="s">
        <v>1122</v>
      </c>
      <c r="J1002" t="s">
        <v>1136</v>
      </c>
      <c r="K1002" t="s">
        <v>1145</v>
      </c>
    </row>
    <row r="1003" spans="1:11" x14ac:dyDescent="0.3">
      <c r="A1003" s="2">
        <v>44860</v>
      </c>
      <c r="B1003">
        <v>2022</v>
      </c>
      <c r="C1003" t="s">
        <v>1152</v>
      </c>
      <c r="D1003" t="s">
        <v>54</v>
      </c>
      <c r="E1003" t="s">
        <v>654</v>
      </c>
      <c r="F1003" t="s">
        <v>20</v>
      </c>
      <c r="G1003" s="1">
        <v>14375</v>
      </c>
      <c r="H1003" s="1">
        <v>3536</v>
      </c>
      <c r="I1003" t="s">
        <v>1122</v>
      </c>
      <c r="J1003" t="s">
        <v>1140</v>
      </c>
      <c r="K1003" t="s">
        <v>1143</v>
      </c>
    </row>
    <row r="1004" spans="1:11" x14ac:dyDescent="0.3">
      <c r="A1004" s="2">
        <v>44861</v>
      </c>
      <c r="B1004">
        <v>2022</v>
      </c>
      <c r="C1004" t="s">
        <v>1152</v>
      </c>
      <c r="D1004" t="s">
        <v>21</v>
      </c>
      <c r="E1004" t="s">
        <v>422</v>
      </c>
      <c r="F1004" t="s">
        <v>401</v>
      </c>
      <c r="G1004" s="1">
        <v>6797</v>
      </c>
      <c r="H1004">
        <v>2488</v>
      </c>
      <c r="I1004" t="s">
        <v>1122</v>
      </c>
      <c r="J1004" t="s">
        <v>1135</v>
      </c>
      <c r="K1004" t="s">
        <v>1143</v>
      </c>
    </row>
    <row r="1005" spans="1:11" x14ac:dyDescent="0.3">
      <c r="A1005" s="2">
        <v>44862</v>
      </c>
      <c r="B1005">
        <v>2022</v>
      </c>
      <c r="C1005" t="s">
        <v>1152</v>
      </c>
      <c r="D1005" t="s">
        <v>27</v>
      </c>
      <c r="E1005" t="s">
        <v>91</v>
      </c>
      <c r="F1005" t="s">
        <v>13</v>
      </c>
      <c r="G1005" s="1">
        <v>13451</v>
      </c>
      <c r="H1005">
        <v>1399</v>
      </c>
      <c r="I1005" t="s">
        <v>1167</v>
      </c>
      <c r="J1005" t="s">
        <v>1136</v>
      </c>
      <c r="K1005" t="s">
        <v>1145</v>
      </c>
    </row>
    <row r="1006" spans="1:11" x14ac:dyDescent="0.3">
      <c r="A1006" s="2">
        <v>44866</v>
      </c>
      <c r="B1006">
        <v>2022</v>
      </c>
      <c r="C1006" t="s">
        <v>1152</v>
      </c>
      <c r="D1006" t="s">
        <v>1158</v>
      </c>
      <c r="E1006" t="s">
        <v>617</v>
      </c>
      <c r="F1006" t="s">
        <v>20</v>
      </c>
      <c r="G1006" s="1">
        <v>14921</v>
      </c>
      <c r="H1006" s="1">
        <v>6013</v>
      </c>
      <c r="I1006" t="s">
        <v>1122</v>
      </c>
      <c r="J1006" t="s">
        <v>1138</v>
      </c>
      <c r="K1006" t="s">
        <v>1143</v>
      </c>
    </row>
    <row r="1007" spans="1:11" x14ac:dyDescent="0.3">
      <c r="A1007" s="2">
        <v>44866</v>
      </c>
      <c r="B1007">
        <v>2022</v>
      </c>
      <c r="C1007" t="s">
        <v>1152</v>
      </c>
      <c r="D1007" t="s">
        <v>21</v>
      </c>
      <c r="E1007" t="s">
        <v>228</v>
      </c>
      <c r="F1007" t="s">
        <v>20</v>
      </c>
      <c r="G1007" s="1">
        <v>6810</v>
      </c>
      <c r="H1007">
        <v>463</v>
      </c>
      <c r="I1007" t="s">
        <v>1167</v>
      </c>
      <c r="J1007" t="s">
        <v>1137</v>
      </c>
      <c r="K1007" t="s">
        <v>1145</v>
      </c>
    </row>
    <row r="1008" spans="1:11" x14ac:dyDescent="0.3">
      <c r="A1008" s="2">
        <v>44867</v>
      </c>
      <c r="B1008">
        <v>2022</v>
      </c>
      <c r="C1008" t="s">
        <v>1152</v>
      </c>
      <c r="D1008" t="s">
        <v>21</v>
      </c>
      <c r="E1008" t="s">
        <v>552</v>
      </c>
      <c r="F1008" t="s">
        <v>401</v>
      </c>
      <c r="G1008" s="1">
        <v>2326</v>
      </c>
      <c r="H1008">
        <v>754</v>
      </c>
      <c r="I1008" t="s">
        <v>1122</v>
      </c>
      <c r="J1008" t="s">
        <v>1134</v>
      </c>
      <c r="K1008" t="s">
        <v>1144</v>
      </c>
    </row>
    <row r="1009" spans="1:11" x14ac:dyDescent="0.3">
      <c r="A1009" s="2">
        <v>44867</v>
      </c>
      <c r="B1009">
        <v>2022</v>
      </c>
      <c r="C1009" t="s">
        <v>1152</v>
      </c>
      <c r="D1009" t="s">
        <v>1158</v>
      </c>
      <c r="E1009" t="s">
        <v>1032</v>
      </c>
      <c r="F1009" t="s">
        <v>407</v>
      </c>
      <c r="G1009" s="1">
        <v>11444</v>
      </c>
      <c r="H1009" s="1">
        <v>3548</v>
      </c>
      <c r="I1009" t="s">
        <v>1122</v>
      </c>
      <c r="J1009" t="s">
        <v>1140</v>
      </c>
      <c r="K1009" t="s">
        <v>1144</v>
      </c>
    </row>
    <row r="1010" spans="1:11" x14ac:dyDescent="0.3">
      <c r="A1010" s="2">
        <v>44868</v>
      </c>
      <c r="B1010">
        <v>2022</v>
      </c>
      <c r="C1010" t="s">
        <v>1152</v>
      </c>
      <c r="D1010" t="s">
        <v>5</v>
      </c>
      <c r="E1010" t="s">
        <v>784</v>
      </c>
      <c r="F1010" t="s">
        <v>20</v>
      </c>
      <c r="G1010" s="1">
        <v>5020</v>
      </c>
      <c r="H1010" s="1">
        <v>2048</v>
      </c>
      <c r="I1010" t="s">
        <v>1122</v>
      </c>
      <c r="J1010" t="s">
        <v>1137</v>
      </c>
      <c r="K1010" t="s">
        <v>1143</v>
      </c>
    </row>
    <row r="1011" spans="1:11" x14ac:dyDescent="0.3">
      <c r="A1011" s="2">
        <v>44868</v>
      </c>
      <c r="B1011">
        <v>2022</v>
      </c>
      <c r="C1011" t="s">
        <v>1152</v>
      </c>
      <c r="D1011" t="s">
        <v>1158</v>
      </c>
      <c r="E1011" t="s">
        <v>386</v>
      </c>
      <c r="F1011" t="s">
        <v>7</v>
      </c>
      <c r="G1011" s="1">
        <v>6094</v>
      </c>
      <c r="H1011">
        <v>1335</v>
      </c>
      <c r="I1011" t="s">
        <v>1122</v>
      </c>
      <c r="J1011" t="s">
        <v>1137</v>
      </c>
      <c r="K1011" t="s">
        <v>1146</v>
      </c>
    </row>
    <row r="1012" spans="1:11" x14ac:dyDescent="0.3">
      <c r="A1012" s="2">
        <v>44873</v>
      </c>
      <c r="B1012">
        <v>2022</v>
      </c>
      <c r="C1012" t="s">
        <v>1152</v>
      </c>
      <c r="D1012" t="s">
        <v>27</v>
      </c>
      <c r="E1012" t="s">
        <v>86</v>
      </c>
      <c r="F1012" t="s">
        <v>11</v>
      </c>
      <c r="G1012" s="1">
        <v>7188</v>
      </c>
      <c r="H1012">
        <v>906</v>
      </c>
      <c r="I1012" t="s">
        <v>1167</v>
      </c>
      <c r="J1012" t="s">
        <v>1139</v>
      </c>
      <c r="K1012" t="s">
        <v>1146</v>
      </c>
    </row>
    <row r="1013" spans="1:11" x14ac:dyDescent="0.3">
      <c r="A1013" s="2">
        <v>44875</v>
      </c>
      <c r="B1013">
        <v>2022</v>
      </c>
      <c r="C1013" t="s">
        <v>1152</v>
      </c>
      <c r="D1013" t="s">
        <v>27</v>
      </c>
      <c r="E1013" t="s">
        <v>830</v>
      </c>
      <c r="F1013" t="s">
        <v>11</v>
      </c>
      <c r="G1013" s="1">
        <v>2710</v>
      </c>
      <c r="H1013" s="1">
        <v>157</v>
      </c>
      <c r="I1013" t="s">
        <v>1122</v>
      </c>
      <c r="J1013" t="s">
        <v>1134</v>
      </c>
      <c r="K1013" t="s">
        <v>1145</v>
      </c>
    </row>
    <row r="1014" spans="1:11" x14ac:dyDescent="0.3">
      <c r="A1014" s="2">
        <v>44876</v>
      </c>
      <c r="B1014">
        <v>2022</v>
      </c>
      <c r="C1014" t="s">
        <v>1152</v>
      </c>
      <c r="D1014" t="s">
        <v>54</v>
      </c>
      <c r="E1014" t="s">
        <v>1118</v>
      </c>
      <c r="F1014" t="s">
        <v>7</v>
      </c>
      <c r="G1014" s="1">
        <v>5926</v>
      </c>
      <c r="H1014" s="1">
        <v>510</v>
      </c>
      <c r="I1014" t="s">
        <v>1167</v>
      </c>
      <c r="J1014" t="s">
        <v>1136</v>
      </c>
      <c r="K1014" t="s">
        <v>1144</v>
      </c>
    </row>
    <row r="1015" spans="1:11" x14ac:dyDescent="0.3">
      <c r="A1015" s="2">
        <v>44876</v>
      </c>
      <c r="B1015">
        <v>2022</v>
      </c>
      <c r="C1015" t="s">
        <v>1152</v>
      </c>
      <c r="D1015" t="s">
        <v>21</v>
      </c>
      <c r="E1015" t="s">
        <v>684</v>
      </c>
      <c r="F1015" t="s">
        <v>20</v>
      </c>
      <c r="G1015" s="1">
        <v>928</v>
      </c>
      <c r="H1015" s="1">
        <v>73</v>
      </c>
      <c r="I1015" t="s">
        <v>1122</v>
      </c>
      <c r="J1015" t="s">
        <v>1132</v>
      </c>
      <c r="K1015" t="s">
        <v>1145</v>
      </c>
    </row>
    <row r="1016" spans="1:11" x14ac:dyDescent="0.3">
      <c r="A1016" s="2">
        <v>44877</v>
      </c>
      <c r="B1016">
        <v>2022</v>
      </c>
      <c r="C1016" t="s">
        <v>1152</v>
      </c>
      <c r="D1016" t="s">
        <v>1158</v>
      </c>
      <c r="E1016" t="s">
        <v>153</v>
      </c>
      <c r="F1016" t="s">
        <v>13</v>
      </c>
      <c r="G1016" s="1">
        <v>13253</v>
      </c>
      <c r="H1016">
        <v>1498</v>
      </c>
      <c r="I1016" t="s">
        <v>1122</v>
      </c>
      <c r="J1016" t="s">
        <v>1133</v>
      </c>
      <c r="K1016" t="s">
        <v>1144</v>
      </c>
    </row>
    <row r="1017" spans="1:11" x14ac:dyDescent="0.3">
      <c r="A1017" s="2">
        <v>44878</v>
      </c>
      <c r="B1017">
        <v>2022</v>
      </c>
      <c r="C1017" t="s">
        <v>1152</v>
      </c>
      <c r="D1017" t="s">
        <v>1158</v>
      </c>
      <c r="E1017" t="s">
        <v>986</v>
      </c>
      <c r="F1017" t="s">
        <v>404</v>
      </c>
      <c r="G1017" s="1">
        <v>3853</v>
      </c>
      <c r="H1017" s="1">
        <v>975</v>
      </c>
      <c r="I1017" t="s">
        <v>1122</v>
      </c>
      <c r="J1017" t="s">
        <v>1139</v>
      </c>
      <c r="K1017" t="s">
        <v>1143</v>
      </c>
    </row>
    <row r="1018" spans="1:11" x14ac:dyDescent="0.3">
      <c r="A1018" s="2">
        <v>44878</v>
      </c>
      <c r="B1018">
        <v>2022</v>
      </c>
      <c r="C1018" t="s">
        <v>1152</v>
      </c>
      <c r="D1018" t="s">
        <v>1158</v>
      </c>
      <c r="E1018" t="s">
        <v>894</v>
      </c>
      <c r="F1018" t="s">
        <v>11</v>
      </c>
      <c r="G1018" s="1">
        <v>8966</v>
      </c>
      <c r="H1018" s="1">
        <v>4133</v>
      </c>
      <c r="I1018" t="s">
        <v>1122</v>
      </c>
      <c r="J1018" t="s">
        <v>1137</v>
      </c>
      <c r="K1018" t="s">
        <v>1145</v>
      </c>
    </row>
    <row r="1019" spans="1:11" x14ac:dyDescent="0.3">
      <c r="A1019" s="2">
        <v>44879</v>
      </c>
      <c r="B1019">
        <v>2022</v>
      </c>
      <c r="C1019" t="s">
        <v>1152</v>
      </c>
      <c r="D1019" t="s">
        <v>1158</v>
      </c>
      <c r="E1019" t="s">
        <v>1011</v>
      </c>
      <c r="F1019" t="s">
        <v>401</v>
      </c>
      <c r="G1019" s="1">
        <v>12396</v>
      </c>
      <c r="H1019" s="1">
        <v>1227</v>
      </c>
      <c r="I1019" t="s">
        <v>1122</v>
      </c>
      <c r="J1019" t="s">
        <v>1137</v>
      </c>
      <c r="K1019" t="s">
        <v>1144</v>
      </c>
    </row>
    <row r="1020" spans="1:11" x14ac:dyDescent="0.3">
      <c r="A1020" s="2">
        <v>44881</v>
      </c>
      <c r="B1020">
        <v>2022</v>
      </c>
      <c r="C1020" t="s">
        <v>1152</v>
      </c>
      <c r="D1020" t="s">
        <v>27</v>
      </c>
      <c r="E1020" t="s">
        <v>762</v>
      </c>
      <c r="F1020" t="s">
        <v>11</v>
      </c>
      <c r="G1020" s="1">
        <v>14758</v>
      </c>
      <c r="H1020" s="1">
        <v>3409</v>
      </c>
      <c r="I1020" t="s">
        <v>1122</v>
      </c>
      <c r="J1020" t="s">
        <v>1137</v>
      </c>
      <c r="K1020" t="s">
        <v>1144</v>
      </c>
    </row>
    <row r="1021" spans="1:11" x14ac:dyDescent="0.3">
      <c r="A1021" s="2">
        <v>44882</v>
      </c>
      <c r="B1021">
        <v>2022</v>
      </c>
      <c r="C1021" t="s">
        <v>1152</v>
      </c>
      <c r="D1021" t="s">
        <v>5</v>
      </c>
      <c r="E1021" t="s">
        <v>907</v>
      </c>
      <c r="F1021" t="s">
        <v>13</v>
      </c>
      <c r="G1021" s="1">
        <v>4131</v>
      </c>
      <c r="H1021" s="1">
        <v>942</v>
      </c>
      <c r="I1021" t="s">
        <v>1122</v>
      </c>
      <c r="J1021" t="s">
        <v>1137</v>
      </c>
      <c r="K1021" t="s">
        <v>1143</v>
      </c>
    </row>
    <row r="1022" spans="1:11" x14ac:dyDescent="0.3">
      <c r="A1022" s="2">
        <v>44882</v>
      </c>
      <c r="B1022">
        <v>2022</v>
      </c>
      <c r="C1022" t="s">
        <v>1152</v>
      </c>
      <c r="D1022" t="s">
        <v>27</v>
      </c>
      <c r="E1022" t="s">
        <v>713</v>
      </c>
      <c r="F1022" t="s">
        <v>13</v>
      </c>
      <c r="G1022" s="1">
        <v>7658</v>
      </c>
      <c r="H1022" s="1">
        <v>3216</v>
      </c>
      <c r="I1022" t="s">
        <v>1122</v>
      </c>
      <c r="J1022" t="s">
        <v>1132</v>
      </c>
      <c r="K1022" t="s">
        <v>1144</v>
      </c>
    </row>
    <row r="1023" spans="1:11" x14ac:dyDescent="0.3">
      <c r="A1023" s="2">
        <v>44882</v>
      </c>
      <c r="B1023">
        <v>2022</v>
      </c>
      <c r="C1023" t="s">
        <v>1152</v>
      </c>
      <c r="D1023" t="s">
        <v>5</v>
      </c>
      <c r="E1023" t="s">
        <v>222</v>
      </c>
      <c r="F1023" t="s">
        <v>13</v>
      </c>
      <c r="G1023" s="1">
        <v>13403</v>
      </c>
      <c r="H1023">
        <v>2439</v>
      </c>
      <c r="I1023" t="s">
        <v>1122</v>
      </c>
      <c r="J1023" t="s">
        <v>1140</v>
      </c>
      <c r="K1023" t="s">
        <v>1143</v>
      </c>
    </row>
    <row r="1024" spans="1:11" x14ac:dyDescent="0.3">
      <c r="A1024" s="2">
        <v>44883</v>
      </c>
      <c r="B1024">
        <v>2022</v>
      </c>
      <c r="C1024" t="s">
        <v>1152</v>
      </c>
      <c r="D1024" t="s">
        <v>21</v>
      </c>
      <c r="E1024" t="s">
        <v>428</v>
      </c>
      <c r="F1024" t="s">
        <v>409</v>
      </c>
      <c r="G1024" s="1">
        <v>11686</v>
      </c>
      <c r="H1024">
        <v>5656</v>
      </c>
      <c r="I1024" t="s">
        <v>1167</v>
      </c>
      <c r="J1024" t="s">
        <v>1136</v>
      </c>
      <c r="K1024" t="s">
        <v>1143</v>
      </c>
    </row>
    <row r="1025" spans="1:11" x14ac:dyDescent="0.3">
      <c r="A1025" s="2">
        <v>44884</v>
      </c>
      <c r="B1025">
        <v>2022</v>
      </c>
      <c r="C1025" t="s">
        <v>1152</v>
      </c>
      <c r="D1025" t="s">
        <v>5</v>
      </c>
      <c r="E1025" t="s">
        <v>613</v>
      </c>
      <c r="F1025" t="s">
        <v>13</v>
      </c>
      <c r="G1025" s="1">
        <v>2921</v>
      </c>
      <c r="H1025" s="1">
        <v>295</v>
      </c>
      <c r="I1025" t="s">
        <v>1122</v>
      </c>
      <c r="J1025" t="s">
        <v>1139</v>
      </c>
      <c r="K1025" t="s">
        <v>1145</v>
      </c>
    </row>
    <row r="1026" spans="1:11" x14ac:dyDescent="0.3">
      <c r="A1026" s="2">
        <v>44884</v>
      </c>
      <c r="B1026">
        <v>2022</v>
      </c>
      <c r="C1026" t="s">
        <v>1152</v>
      </c>
      <c r="D1026" t="s">
        <v>5</v>
      </c>
      <c r="E1026" t="s">
        <v>227</v>
      </c>
      <c r="F1026" t="s">
        <v>11</v>
      </c>
      <c r="G1026" s="1">
        <v>9275</v>
      </c>
      <c r="H1026">
        <v>3896</v>
      </c>
      <c r="I1026" t="s">
        <v>1122</v>
      </c>
      <c r="J1026" t="s">
        <v>1134</v>
      </c>
      <c r="K1026" t="s">
        <v>1145</v>
      </c>
    </row>
    <row r="1027" spans="1:11" x14ac:dyDescent="0.3">
      <c r="A1027" s="2">
        <v>44885</v>
      </c>
      <c r="B1027">
        <v>2022</v>
      </c>
      <c r="C1027" t="s">
        <v>1152</v>
      </c>
      <c r="D1027" t="s">
        <v>1158</v>
      </c>
      <c r="E1027" t="s">
        <v>176</v>
      </c>
      <c r="F1027" t="s">
        <v>7</v>
      </c>
      <c r="G1027" s="1">
        <v>13629</v>
      </c>
      <c r="H1027">
        <v>2549</v>
      </c>
      <c r="I1027" t="s">
        <v>1122</v>
      </c>
      <c r="J1027" t="s">
        <v>1133</v>
      </c>
      <c r="K1027" t="s">
        <v>1145</v>
      </c>
    </row>
    <row r="1028" spans="1:11" x14ac:dyDescent="0.3">
      <c r="A1028" s="2">
        <v>44885</v>
      </c>
      <c r="B1028">
        <v>2022</v>
      </c>
      <c r="C1028" t="s">
        <v>1152</v>
      </c>
      <c r="D1028" t="s">
        <v>5</v>
      </c>
      <c r="E1028" t="s">
        <v>244</v>
      </c>
      <c r="F1028" t="s">
        <v>13</v>
      </c>
      <c r="G1028" s="1">
        <v>14702</v>
      </c>
      <c r="H1028">
        <v>7175</v>
      </c>
      <c r="I1028" t="s">
        <v>1122</v>
      </c>
      <c r="J1028" t="s">
        <v>1134</v>
      </c>
      <c r="K1028" t="s">
        <v>1144</v>
      </c>
    </row>
    <row r="1029" spans="1:11" x14ac:dyDescent="0.3">
      <c r="A1029" s="2">
        <v>44886</v>
      </c>
      <c r="B1029">
        <v>2022</v>
      </c>
      <c r="C1029" t="s">
        <v>1152</v>
      </c>
      <c r="D1029" t="s">
        <v>1158</v>
      </c>
      <c r="E1029" t="s">
        <v>609</v>
      </c>
      <c r="F1029" t="s">
        <v>13</v>
      </c>
      <c r="G1029" s="1">
        <v>5233</v>
      </c>
      <c r="H1029" s="1">
        <v>2339</v>
      </c>
      <c r="I1029" t="s">
        <v>1122</v>
      </c>
      <c r="J1029" t="s">
        <v>1134</v>
      </c>
      <c r="K1029" t="s">
        <v>1145</v>
      </c>
    </row>
    <row r="1030" spans="1:11" x14ac:dyDescent="0.3">
      <c r="A1030" s="2">
        <v>44887</v>
      </c>
      <c r="B1030">
        <v>2022</v>
      </c>
      <c r="C1030" t="s">
        <v>1152</v>
      </c>
      <c r="D1030" t="s">
        <v>5</v>
      </c>
      <c r="E1030" t="s">
        <v>195</v>
      </c>
      <c r="F1030" t="s">
        <v>7</v>
      </c>
      <c r="G1030" s="1">
        <v>11673</v>
      </c>
      <c r="H1030">
        <v>3957</v>
      </c>
      <c r="I1030" t="s">
        <v>1122</v>
      </c>
      <c r="J1030" t="s">
        <v>1137</v>
      </c>
      <c r="K1030" t="s">
        <v>1145</v>
      </c>
    </row>
    <row r="1031" spans="1:11" x14ac:dyDescent="0.3">
      <c r="A1031" s="2">
        <v>44889</v>
      </c>
      <c r="B1031">
        <v>2022</v>
      </c>
      <c r="C1031" t="s">
        <v>1152</v>
      </c>
      <c r="D1031" t="s">
        <v>21</v>
      </c>
      <c r="E1031" t="s">
        <v>47</v>
      </c>
      <c r="F1031" t="s">
        <v>13</v>
      </c>
      <c r="G1031" s="1">
        <v>9565</v>
      </c>
      <c r="H1031">
        <v>3539</v>
      </c>
      <c r="I1031" t="s">
        <v>1122</v>
      </c>
      <c r="J1031" t="s">
        <v>1136</v>
      </c>
      <c r="K1031" t="s">
        <v>1145</v>
      </c>
    </row>
    <row r="1032" spans="1:11" x14ac:dyDescent="0.3">
      <c r="A1032" s="2">
        <v>44890</v>
      </c>
      <c r="B1032">
        <v>2022</v>
      </c>
      <c r="C1032" t="s">
        <v>1152</v>
      </c>
      <c r="D1032" t="s">
        <v>1158</v>
      </c>
      <c r="E1032" t="s">
        <v>459</v>
      </c>
      <c r="F1032" t="s">
        <v>401</v>
      </c>
      <c r="G1032" s="1">
        <v>10221</v>
      </c>
      <c r="H1032">
        <v>4947</v>
      </c>
      <c r="I1032" t="s">
        <v>1167</v>
      </c>
      <c r="J1032" t="s">
        <v>1136</v>
      </c>
      <c r="K1032" t="s">
        <v>1143</v>
      </c>
    </row>
    <row r="1033" spans="1:11" x14ac:dyDescent="0.3">
      <c r="A1033" s="2">
        <v>44890</v>
      </c>
      <c r="B1033">
        <v>2022</v>
      </c>
      <c r="C1033" t="s">
        <v>1152</v>
      </c>
      <c r="D1033" t="s">
        <v>21</v>
      </c>
      <c r="E1033" t="s">
        <v>300</v>
      </c>
      <c r="F1033" t="s">
        <v>20</v>
      </c>
      <c r="G1033" s="1">
        <v>602</v>
      </c>
      <c r="H1033">
        <v>168</v>
      </c>
      <c r="I1033" t="s">
        <v>1122</v>
      </c>
      <c r="J1033" t="s">
        <v>1136</v>
      </c>
      <c r="K1033" t="s">
        <v>1145</v>
      </c>
    </row>
    <row r="1034" spans="1:11" x14ac:dyDescent="0.3">
      <c r="A1034" s="2">
        <v>44893</v>
      </c>
      <c r="B1034">
        <v>2022</v>
      </c>
      <c r="C1034" t="s">
        <v>1152</v>
      </c>
      <c r="D1034" t="s">
        <v>27</v>
      </c>
      <c r="E1034" t="s">
        <v>888</v>
      </c>
      <c r="F1034" t="s">
        <v>20</v>
      </c>
      <c r="G1034" s="1">
        <v>11572</v>
      </c>
      <c r="H1034" s="1">
        <v>787</v>
      </c>
      <c r="I1034" t="s">
        <v>1122</v>
      </c>
      <c r="J1034" t="s">
        <v>1133</v>
      </c>
      <c r="K1034" t="s">
        <v>1143</v>
      </c>
    </row>
    <row r="1035" spans="1:11" x14ac:dyDescent="0.3">
      <c r="A1035" s="2">
        <v>44896</v>
      </c>
      <c r="B1035">
        <v>2022</v>
      </c>
      <c r="C1035" t="s">
        <v>1152</v>
      </c>
      <c r="D1035" t="s">
        <v>21</v>
      </c>
      <c r="E1035" t="s">
        <v>499</v>
      </c>
      <c r="F1035" t="s">
        <v>404</v>
      </c>
      <c r="G1035" s="1">
        <v>6385</v>
      </c>
      <c r="H1035">
        <v>351</v>
      </c>
      <c r="I1035" t="s">
        <v>1167</v>
      </c>
      <c r="J1035" t="s">
        <v>1133</v>
      </c>
      <c r="K1035" t="s">
        <v>1145</v>
      </c>
    </row>
    <row r="1036" spans="1:11" x14ac:dyDescent="0.3">
      <c r="A1036" s="2">
        <v>44899</v>
      </c>
      <c r="B1036">
        <v>2022</v>
      </c>
      <c r="C1036" t="s">
        <v>1152</v>
      </c>
      <c r="D1036" t="s">
        <v>5</v>
      </c>
      <c r="E1036" t="s">
        <v>867</v>
      </c>
      <c r="F1036" t="s">
        <v>7</v>
      </c>
      <c r="G1036" s="1">
        <v>1876</v>
      </c>
      <c r="H1036" s="1">
        <v>750</v>
      </c>
      <c r="I1036" t="s">
        <v>1122</v>
      </c>
      <c r="J1036" t="s">
        <v>1138</v>
      </c>
      <c r="K1036" t="s">
        <v>1145</v>
      </c>
    </row>
    <row r="1037" spans="1:11" x14ac:dyDescent="0.3">
      <c r="A1037" s="2">
        <v>44900</v>
      </c>
      <c r="B1037">
        <v>2022</v>
      </c>
      <c r="C1037" t="s">
        <v>1152</v>
      </c>
      <c r="D1037" t="s">
        <v>21</v>
      </c>
      <c r="E1037" t="s">
        <v>764</v>
      </c>
      <c r="F1037" t="s">
        <v>13</v>
      </c>
      <c r="G1037" s="1">
        <v>2596</v>
      </c>
      <c r="H1037" s="1">
        <v>1083</v>
      </c>
      <c r="I1037" t="s">
        <v>1167</v>
      </c>
      <c r="J1037" t="s">
        <v>1138</v>
      </c>
      <c r="K1037" t="s">
        <v>1143</v>
      </c>
    </row>
    <row r="1038" spans="1:11" x14ac:dyDescent="0.3">
      <c r="A1038" s="2">
        <v>44900</v>
      </c>
      <c r="B1038">
        <v>2022</v>
      </c>
      <c r="C1038" t="s">
        <v>1152</v>
      </c>
      <c r="D1038" t="s">
        <v>1158</v>
      </c>
      <c r="E1038" t="s">
        <v>205</v>
      </c>
      <c r="F1038" t="s">
        <v>13</v>
      </c>
      <c r="G1038" s="1">
        <v>14233</v>
      </c>
      <c r="H1038">
        <v>4270</v>
      </c>
      <c r="I1038" t="s">
        <v>1122</v>
      </c>
      <c r="J1038" t="s">
        <v>1132</v>
      </c>
      <c r="K1038" t="s">
        <v>1145</v>
      </c>
    </row>
    <row r="1039" spans="1:11" x14ac:dyDescent="0.3">
      <c r="A1039" s="2">
        <v>44901</v>
      </c>
      <c r="B1039">
        <v>2022</v>
      </c>
      <c r="C1039" t="s">
        <v>1152</v>
      </c>
      <c r="D1039" t="s">
        <v>27</v>
      </c>
      <c r="E1039" t="s">
        <v>78</v>
      </c>
      <c r="F1039" t="s">
        <v>11</v>
      </c>
      <c r="G1039" s="1">
        <v>7030</v>
      </c>
      <c r="H1039">
        <v>1518</v>
      </c>
      <c r="I1039" t="s">
        <v>1167</v>
      </c>
      <c r="J1039" t="s">
        <v>1137</v>
      </c>
      <c r="K1039" t="s">
        <v>1143</v>
      </c>
    </row>
    <row r="1040" spans="1:11" x14ac:dyDescent="0.3">
      <c r="A1040" s="2">
        <v>44904</v>
      </c>
      <c r="B1040">
        <v>2022</v>
      </c>
      <c r="C1040" t="s">
        <v>1152</v>
      </c>
      <c r="D1040" t="s">
        <v>5</v>
      </c>
      <c r="E1040" t="s">
        <v>953</v>
      </c>
      <c r="F1040" t="s">
        <v>409</v>
      </c>
      <c r="G1040" s="1">
        <v>12419</v>
      </c>
      <c r="H1040" s="1">
        <v>3825</v>
      </c>
      <c r="I1040" t="s">
        <v>1167</v>
      </c>
      <c r="J1040" t="s">
        <v>1137</v>
      </c>
      <c r="K1040" t="s">
        <v>1145</v>
      </c>
    </row>
    <row r="1041" spans="1:11" x14ac:dyDescent="0.3">
      <c r="A1041" s="2">
        <v>44905</v>
      </c>
      <c r="B1041">
        <v>2022</v>
      </c>
      <c r="C1041" t="s">
        <v>1152</v>
      </c>
      <c r="D1041" t="s">
        <v>1158</v>
      </c>
      <c r="E1041" t="s">
        <v>405</v>
      </c>
      <c r="F1041" t="s">
        <v>404</v>
      </c>
      <c r="G1041" s="1">
        <v>14068</v>
      </c>
      <c r="H1041">
        <v>6682</v>
      </c>
      <c r="I1041" t="s">
        <v>1122</v>
      </c>
      <c r="J1041" t="s">
        <v>1127</v>
      </c>
      <c r="K1041" t="s">
        <v>1145</v>
      </c>
    </row>
    <row r="1042" spans="1:11" x14ac:dyDescent="0.3">
      <c r="A1042" s="2">
        <v>44905</v>
      </c>
      <c r="B1042">
        <v>2022</v>
      </c>
      <c r="C1042" t="s">
        <v>1152</v>
      </c>
      <c r="D1042" t="s">
        <v>1158</v>
      </c>
      <c r="E1042" t="s">
        <v>861</v>
      </c>
      <c r="F1042" t="s">
        <v>20</v>
      </c>
      <c r="G1042" s="1">
        <v>6055</v>
      </c>
      <c r="H1042" s="1">
        <v>1653</v>
      </c>
      <c r="I1042" t="s">
        <v>1122</v>
      </c>
      <c r="J1042" t="s">
        <v>1127</v>
      </c>
      <c r="K1042" t="s">
        <v>1145</v>
      </c>
    </row>
    <row r="1043" spans="1:11" x14ac:dyDescent="0.3">
      <c r="A1043" s="2">
        <v>44906</v>
      </c>
      <c r="B1043">
        <v>2022</v>
      </c>
      <c r="C1043" t="s">
        <v>1152</v>
      </c>
      <c r="D1043" t="s">
        <v>1158</v>
      </c>
      <c r="E1043" t="s">
        <v>627</v>
      </c>
      <c r="F1043" t="s">
        <v>11</v>
      </c>
      <c r="G1043" s="1">
        <v>1923</v>
      </c>
      <c r="H1043" s="1">
        <v>773</v>
      </c>
      <c r="I1043" t="s">
        <v>1122</v>
      </c>
      <c r="J1043" t="s">
        <v>1138</v>
      </c>
      <c r="K1043" t="s">
        <v>1144</v>
      </c>
    </row>
    <row r="1044" spans="1:11" x14ac:dyDescent="0.3">
      <c r="A1044" s="2">
        <v>44907</v>
      </c>
      <c r="B1044">
        <v>2022</v>
      </c>
      <c r="C1044" t="s">
        <v>1152</v>
      </c>
      <c r="D1044" t="s">
        <v>27</v>
      </c>
      <c r="E1044" t="s">
        <v>831</v>
      </c>
      <c r="F1044" t="s">
        <v>7</v>
      </c>
      <c r="G1044" s="1">
        <v>5950</v>
      </c>
      <c r="H1044" s="1">
        <v>750</v>
      </c>
      <c r="I1044" t="s">
        <v>1122</v>
      </c>
      <c r="J1044" t="s">
        <v>1136</v>
      </c>
      <c r="K1044" t="s">
        <v>1145</v>
      </c>
    </row>
    <row r="1045" spans="1:11" x14ac:dyDescent="0.3">
      <c r="A1045" s="2">
        <v>44908</v>
      </c>
      <c r="B1045">
        <v>2022</v>
      </c>
      <c r="C1045" t="s">
        <v>1152</v>
      </c>
      <c r="D1045" t="s">
        <v>21</v>
      </c>
      <c r="E1045" t="s">
        <v>814</v>
      </c>
      <c r="F1045" t="s">
        <v>13</v>
      </c>
      <c r="G1045" s="1">
        <v>1592</v>
      </c>
      <c r="H1045" s="1">
        <v>350</v>
      </c>
      <c r="I1045" t="s">
        <v>1122</v>
      </c>
      <c r="J1045" t="s">
        <v>1136</v>
      </c>
      <c r="K1045" t="s">
        <v>1143</v>
      </c>
    </row>
    <row r="1046" spans="1:11" x14ac:dyDescent="0.3">
      <c r="A1046" s="2">
        <v>44910</v>
      </c>
      <c r="B1046">
        <v>2022</v>
      </c>
      <c r="C1046" t="s">
        <v>1152</v>
      </c>
      <c r="D1046" t="s">
        <v>1158</v>
      </c>
      <c r="E1046" t="s">
        <v>1089</v>
      </c>
      <c r="F1046" t="s">
        <v>404</v>
      </c>
      <c r="G1046" s="1">
        <v>2435</v>
      </c>
      <c r="H1046" s="1">
        <v>441</v>
      </c>
      <c r="I1046" t="s">
        <v>1122</v>
      </c>
      <c r="J1046" t="s">
        <v>1140</v>
      </c>
      <c r="K1046" t="s">
        <v>1143</v>
      </c>
    </row>
    <row r="1047" spans="1:11" x14ac:dyDescent="0.3">
      <c r="A1047" s="2">
        <v>44910</v>
      </c>
      <c r="B1047">
        <v>2022</v>
      </c>
      <c r="C1047" t="s">
        <v>1152</v>
      </c>
      <c r="D1047" t="s">
        <v>21</v>
      </c>
      <c r="E1047" t="s">
        <v>199</v>
      </c>
      <c r="F1047" t="s">
        <v>7</v>
      </c>
      <c r="G1047" s="1">
        <v>10377</v>
      </c>
      <c r="H1047">
        <v>2625</v>
      </c>
      <c r="I1047" t="s">
        <v>1122</v>
      </c>
      <c r="J1047" t="s">
        <v>1140</v>
      </c>
      <c r="K1047" t="s">
        <v>1143</v>
      </c>
    </row>
    <row r="1048" spans="1:11" x14ac:dyDescent="0.3">
      <c r="A1048" s="2">
        <v>44912</v>
      </c>
      <c r="B1048">
        <v>2022</v>
      </c>
      <c r="C1048" t="s">
        <v>1152</v>
      </c>
      <c r="D1048" t="s">
        <v>27</v>
      </c>
      <c r="E1048" t="s">
        <v>783</v>
      </c>
      <c r="F1048" t="s">
        <v>7</v>
      </c>
      <c r="G1048" s="1">
        <v>1829</v>
      </c>
      <c r="H1048" s="1">
        <v>803</v>
      </c>
      <c r="I1048" t="s">
        <v>1122</v>
      </c>
      <c r="J1048" t="s">
        <v>1138</v>
      </c>
      <c r="K1048" t="s">
        <v>1144</v>
      </c>
    </row>
    <row r="1049" spans="1:11" x14ac:dyDescent="0.3">
      <c r="A1049" s="2">
        <v>44912</v>
      </c>
      <c r="B1049">
        <v>2022</v>
      </c>
      <c r="C1049" t="s">
        <v>1152</v>
      </c>
      <c r="D1049" t="s">
        <v>5</v>
      </c>
      <c r="E1049" t="s">
        <v>778</v>
      </c>
      <c r="F1049" t="s">
        <v>20</v>
      </c>
      <c r="G1049" s="1">
        <v>8367</v>
      </c>
      <c r="H1049" s="1">
        <v>1732</v>
      </c>
      <c r="I1049" t="s">
        <v>1122</v>
      </c>
      <c r="J1049" t="s">
        <v>1134</v>
      </c>
      <c r="K1049" t="s">
        <v>1145</v>
      </c>
    </row>
    <row r="1050" spans="1:11" x14ac:dyDescent="0.3">
      <c r="A1050" s="2">
        <v>44913</v>
      </c>
      <c r="B1050">
        <v>2022</v>
      </c>
      <c r="C1050" t="s">
        <v>1152</v>
      </c>
      <c r="D1050" t="s">
        <v>1158</v>
      </c>
      <c r="E1050" t="s">
        <v>540</v>
      </c>
      <c r="F1050" t="s">
        <v>404</v>
      </c>
      <c r="G1050" s="1">
        <v>2754</v>
      </c>
      <c r="H1050">
        <v>912</v>
      </c>
      <c r="I1050" t="s">
        <v>1122</v>
      </c>
      <c r="J1050" t="s">
        <v>1137</v>
      </c>
      <c r="K1050" t="s">
        <v>1145</v>
      </c>
    </row>
    <row r="1051" spans="1:11" x14ac:dyDescent="0.3">
      <c r="A1051" s="2">
        <v>44916</v>
      </c>
      <c r="B1051">
        <v>2022</v>
      </c>
      <c r="C1051" t="s">
        <v>1152</v>
      </c>
      <c r="D1051" t="s">
        <v>1158</v>
      </c>
      <c r="E1051" t="s">
        <v>431</v>
      </c>
      <c r="F1051" t="s">
        <v>404</v>
      </c>
      <c r="G1051" s="1">
        <v>2673</v>
      </c>
      <c r="H1051">
        <v>198</v>
      </c>
      <c r="I1051" t="s">
        <v>1122</v>
      </c>
      <c r="J1051" t="s">
        <v>1127</v>
      </c>
      <c r="K1051" t="s">
        <v>1144</v>
      </c>
    </row>
    <row r="1052" spans="1:11" x14ac:dyDescent="0.3">
      <c r="A1052" s="2">
        <v>44920</v>
      </c>
      <c r="B1052">
        <v>2022</v>
      </c>
      <c r="C1052" t="s">
        <v>1152</v>
      </c>
      <c r="D1052" t="s">
        <v>21</v>
      </c>
      <c r="E1052" t="s">
        <v>972</v>
      </c>
      <c r="F1052" t="s">
        <v>404</v>
      </c>
      <c r="G1052" s="1">
        <v>12866</v>
      </c>
      <c r="H1052" s="1">
        <v>4387</v>
      </c>
      <c r="I1052" t="s">
        <v>1122</v>
      </c>
      <c r="J1052" t="s">
        <v>1133</v>
      </c>
      <c r="K1052" t="s">
        <v>1145</v>
      </c>
    </row>
    <row r="1053" spans="1:11" x14ac:dyDescent="0.3">
      <c r="A1053" s="2">
        <v>44921</v>
      </c>
      <c r="B1053">
        <v>2022</v>
      </c>
      <c r="C1053" t="s">
        <v>1152</v>
      </c>
      <c r="D1053" t="s">
        <v>54</v>
      </c>
      <c r="E1053" t="s">
        <v>271</v>
      </c>
      <c r="F1053" t="s">
        <v>11</v>
      </c>
      <c r="G1053" s="1">
        <v>3648</v>
      </c>
      <c r="H1053">
        <v>1565</v>
      </c>
      <c r="I1053" t="s">
        <v>1122</v>
      </c>
      <c r="J1053" t="s">
        <v>1140</v>
      </c>
      <c r="K1053" t="s">
        <v>1145</v>
      </c>
    </row>
    <row r="1054" spans="1:11" x14ac:dyDescent="0.3">
      <c r="A1054" s="2">
        <v>44922</v>
      </c>
      <c r="B1054">
        <v>2022</v>
      </c>
      <c r="C1054" t="s">
        <v>1152</v>
      </c>
      <c r="D1054" t="s">
        <v>54</v>
      </c>
      <c r="E1054" t="s">
        <v>181</v>
      </c>
      <c r="F1054" t="s">
        <v>11</v>
      </c>
      <c r="G1054" s="1">
        <v>11263</v>
      </c>
      <c r="H1054">
        <v>1656</v>
      </c>
      <c r="I1054" t="s">
        <v>1122</v>
      </c>
      <c r="J1054" t="s">
        <v>1141</v>
      </c>
      <c r="K1054" t="s">
        <v>1146</v>
      </c>
    </row>
    <row r="1055" spans="1:11" x14ac:dyDescent="0.3">
      <c r="A1055" s="2">
        <v>44922</v>
      </c>
      <c r="B1055">
        <v>2022</v>
      </c>
      <c r="C1055" t="s">
        <v>1152</v>
      </c>
      <c r="D1055" t="s">
        <v>1158</v>
      </c>
      <c r="E1055" t="s">
        <v>1027</v>
      </c>
      <c r="F1055" t="s">
        <v>407</v>
      </c>
      <c r="G1055" s="1">
        <v>14080</v>
      </c>
      <c r="H1055" s="1">
        <v>6941</v>
      </c>
      <c r="I1055" t="s">
        <v>1122</v>
      </c>
      <c r="J1055" t="s">
        <v>1134</v>
      </c>
      <c r="K1055" t="s">
        <v>1143</v>
      </c>
    </row>
    <row r="1056" spans="1:11" x14ac:dyDescent="0.3">
      <c r="A1056" s="2">
        <v>44922</v>
      </c>
      <c r="B1056">
        <v>2022</v>
      </c>
      <c r="C1056" t="s">
        <v>1152</v>
      </c>
      <c r="D1056" t="s">
        <v>5</v>
      </c>
      <c r="E1056" t="s">
        <v>201</v>
      </c>
      <c r="F1056" t="s">
        <v>20</v>
      </c>
      <c r="G1056" s="1">
        <v>11037</v>
      </c>
      <c r="H1056">
        <v>4459</v>
      </c>
      <c r="I1056" t="s">
        <v>1122</v>
      </c>
      <c r="J1056" t="s">
        <v>1136</v>
      </c>
      <c r="K1056" t="s">
        <v>1144</v>
      </c>
    </row>
    <row r="1057" spans="1:11" x14ac:dyDescent="0.3">
      <c r="A1057" s="2">
        <v>44922</v>
      </c>
      <c r="B1057">
        <v>2022</v>
      </c>
      <c r="C1057" t="s">
        <v>1152</v>
      </c>
      <c r="D1057" t="s">
        <v>1158</v>
      </c>
      <c r="E1057" t="s">
        <v>442</v>
      </c>
      <c r="F1057" t="s">
        <v>407</v>
      </c>
      <c r="G1057" s="1">
        <v>11035</v>
      </c>
      <c r="H1057">
        <v>552</v>
      </c>
      <c r="I1057" t="s">
        <v>1167</v>
      </c>
      <c r="J1057" t="s">
        <v>1134</v>
      </c>
      <c r="K1057" t="s">
        <v>1145</v>
      </c>
    </row>
    <row r="1058" spans="1:11" x14ac:dyDescent="0.3">
      <c r="A1058" s="2">
        <v>44923</v>
      </c>
      <c r="B1058">
        <v>2022</v>
      </c>
      <c r="C1058" t="s">
        <v>1152</v>
      </c>
      <c r="D1058" t="s">
        <v>1158</v>
      </c>
      <c r="E1058" t="s">
        <v>989</v>
      </c>
      <c r="F1058" t="s">
        <v>407</v>
      </c>
      <c r="G1058" s="1">
        <v>11333</v>
      </c>
      <c r="H1058" s="1">
        <v>4635</v>
      </c>
      <c r="I1058" t="s">
        <v>1122</v>
      </c>
      <c r="J1058" t="s">
        <v>1129</v>
      </c>
      <c r="K1058" t="s">
        <v>1143</v>
      </c>
    </row>
    <row r="1059" spans="1:11" x14ac:dyDescent="0.3">
      <c r="A1059" s="2">
        <v>44930</v>
      </c>
      <c r="B1059">
        <v>2023</v>
      </c>
      <c r="C1059" t="s">
        <v>1149</v>
      </c>
      <c r="D1059" t="s">
        <v>21</v>
      </c>
      <c r="E1059" t="s">
        <v>346</v>
      </c>
      <c r="F1059" t="s">
        <v>7</v>
      </c>
      <c r="G1059" s="1">
        <v>14318</v>
      </c>
      <c r="H1059">
        <v>7145</v>
      </c>
      <c r="I1059" t="s">
        <v>1167</v>
      </c>
      <c r="J1059" t="s">
        <v>1135</v>
      </c>
      <c r="K1059" t="s">
        <v>1145</v>
      </c>
    </row>
    <row r="1060" spans="1:11" x14ac:dyDescent="0.3">
      <c r="A1060" s="2">
        <v>44930</v>
      </c>
      <c r="B1060">
        <v>2023</v>
      </c>
      <c r="C1060" t="s">
        <v>1149</v>
      </c>
      <c r="D1060" t="s">
        <v>1158</v>
      </c>
      <c r="E1060" t="s">
        <v>366</v>
      </c>
      <c r="F1060" t="s">
        <v>11</v>
      </c>
      <c r="G1060" s="1">
        <v>5066</v>
      </c>
      <c r="H1060">
        <v>319</v>
      </c>
      <c r="I1060" t="s">
        <v>1122</v>
      </c>
      <c r="J1060" t="s">
        <v>1132</v>
      </c>
      <c r="K1060" t="s">
        <v>1146</v>
      </c>
    </row>
    <row r="1061" spans="1:11" x14ac:dyDescent="0.3">
      <c r="A1061" s="2">
        <v>44932</v>
      </c>
      <c r="B1061">
        <v>2023</v>
      </c>
      <c r="C1061" t="s">
        <v>1149</v>
      </c>
      <c r="D1061" t="s">
        <v>1158</v>
      </c>
      <c r="E1061" t="s">
        <v>48</v>
      </c>
      <c r="F1061" t="s">
        <v>11</v>
      </c>
      <c r="G1061" s="1">
        <v>2814</v>
      </c>
      <c r="H1061">
        <v>878</v>
      </c>
      <c r="I1061" t="s">
        <v>1122</v>
      </c>
      <c r="J1061" t="s">
        <v>1134</v>
      </c>
      <c r="K1061" t="s">
        <v>1145</v>
      </c>
    </row>
    <row r="1062" spans="1:11" x14ac:dyDescent="0.3">
      <c r="A1062" s="2">
        <v>44933</v>
      </c>
      <c r="B1062">
        <v>2023</v>
      </c>
      <c r="C1062" t="s">
        <v>1149</v>
      </c>
      <c r="D1062" t="s">
        <v>1158</v>
      </c>
      <c r="E1062" t="s">
        <v>149</v>
      </c>
      <c r="F1062" t="s">
        <v>13</v>
      </c>
      <c r="G1062" s="1">
        <v>12617</v>
      </c>
      <c r="H1062">
        <v>1060</v>
      </c>
      <c r="I1062" t="s">
        <v>1122</v>
      </c>
      <c r="J1062" t="s">
        <v>1130</v>
      </c>
      <c r="K1062" t="s">
        <v>1145</v>
      </c>
    </row>
    <row r="1063" spans="1:11" x14ac:dyDescent="0.3">
      <c r="A1063" s="2">
        <v>44935</v>
      </c>
      <c r="B1063">
        <v>2023</v>
      </c>
      <c r="C1063" t="s">
        <v>1149</v>
      </c>
      <c r="D1063" t="s">
        <v>21</v>
      </c>
      <c r="E1063" t="s">
        <v>254</v>
      </c>
      <c r="F1063" t="s">
        <v>11</v>
      </c>
      <c r="G1063" s="1">
        <v>4944</v>
      </c>
      <c r="H1063">
        <v>455</v>
      </c>
      <c r="I1063" t="s">
        <v>1167</v>
      </c>
      <c r="J1063" t="s">
        <v>1127</v>
      </c>
      <c r="K1063" t="s">
        <v>1146</v>
      </c>
    </row>
    <row r="1064" spans="1:11" x14ac:dyDescent="0.3">
      <c r="A1064" s="2">
        <v>44937</v>
      </c>
      <c r="B1064">
        <v>2023</v>
      </c>
      <c r="C1064" t="s">
        <v>1149</v>
      </c>
      <c r="D1064" t="s">
        <v>5</v>
      </c>
      <c r="E1064" t="s">
        <v>793</v>
      </c>
      <c r="F1064" t="s">
        <v>20</v>
      </c>
      <c r="G1064" s="1">
        <v>6915</v>
      </c>
      <c r="H1064" s="1">
        <v>2911</v>
      </c>
      <c r="I1064" t="s">
        <v>1122</v>
      </c>
      <c r="J1064" t="s">
        <v>1127</v>
      </c>
      <c r="K1064" t="s">
        <v>1146</v>
      </c>
    </row>
    <row r="1065" spans="1:11" x14ac:dyDescent="0.3">
      <c r="A1065" s="2">
        <v>44939</v>
      </c>
      <c r="B1065">
        <v>2023</v>
      </c>
      <c r="C1065" t="s">
        <v>1149</v>
      </c>
      <c r="D1065" t="s">
        <v>27</v>
      </c>
      <c r="E1065" t="s">
        <v>625</v>
      </c>
      <c r="F1065" t="s">
        <v>20</v>
      </c>
      <c r="G1065" s="1">
        <v>11755</v>
      </c>
      <c r="H1065" s="1">
        <v>3703</v>
      </c>
      <c r="I1065" t="s">
        <v>1122</v>
      </c>
      <c r="J1065" t="s">
        <v>1130</v>
      </c>
      <c r="K1065" t="s">
        <v>1144</v>
      </c>
    </row>
    <row r="1066" spans="1:11" x14ac:dyDescent="0.3">
      <c r="A1066" s="2">
        <v>44939</v>
      </c>
      <c r="B1066">
        <v>2023</v>
      </c>
      <c r="C1066" t="s">
        <v>1149</v>
      </c>
      <c r="D1066" t="s">
        <v>5</v>
      </c>
      <c r="E1066" t="s">
        <v>610</v>
      </c>
      <c r="F1066" t="s">
        <v>7</v>
      </c>
      <c r="G1066" s="1">
        <v>1515</v>
      </c>
      <c r="H1066" s="1">
        <v>168</v>
      </c>
      <c r="I1066" t="s">
        <v>1122</v>
      </c>
      <c r="J1066" t="s">
        <v>1136</v>
      </c>
      <c r="K1066" t="s">
        <v>1145</v>
      </c>
    </row>
    <row r="1067" spans="1:11" x14ac:dyDescent="0.3">
      <c r="A1067" s="2">
        <v>44939</v>
      </c>
      <c r="B1067">
        <v>2023</v>
      </c>
      <c r="C1067" t="s">
        <v>1149</v>
      </c>
      <c r="D1067" t="s">
        <v>5</v>
      </c>
      <c r="E1067" t="s">
        <v>154</v>
      </c>
      <c r="F1067" t="s">
        <v>13</v>
      </c>
      <c r="G1067" s="1">
        <v>12154</v>
      </c>
      <c r="H1067">
        <v>2005</v>
      </c>
      <c r="I1067" t="s">
        <v>1122</v>
      </c>
      <c r="J1067" t="s">
        <v>1137</v>
      </c>
      <c r="K1067" t="s">
        <v>1145</v>
      </c>
    </row>
    <row r="1068" spans="1:11" x14ac:dyDescent="0.3">
      <c r="A1068" s="2">
        <v>44941</v>
      </c>
      <c r="B1068">
        <v>2023</v>
      </c>
      <c r="C1068" t="s">
        <v>1149</v>
      </c>
      <c r="D1068" t="s">
        <v>5</v>
      </c>
      <c r="E1068" t="s">
        <v>481</v>
      </c>
      <c r="F1068" t="s">
        <v>419</v>
      </c>
      <c r="G1068" s="1">
        <v>11395</v>
      </c>
      <c r="H1068">
        <v>2325</v>
      </c>
      <c r="I1068" t="s">
        <v>1122</v>
      </c>
      <c r="J1068" t="s">
        <v>1137</v>
      </c>
      <c r="K1068" t="s">
        <v>1144</v>
      </c>
    </row>
    <row r="1069" spans="1:11" x14ac:dyDescent="0.3">
      <c r="A1069" s="2">
        <v>44942</v>
      </c>
      <c r="B1069">
        <v>2023</v>
      </c>
      <c r="C1069" t="s">
        <v>1149</v>
      </c>
      <c r="D1069" t="s">
        <v>5</v>
      </c>
      <c r="E1069" t="s">
        <v>335</v>
      </c>
      <c r="F1069" t="s">
        <v>11</v>
      </c>
      <c r="G1069" s="1">
        <v>13096</v>
      </c>
      <c r="H1069">
        <v>5134</v>
      </c>
      <c r="I1069" t="s">
        <v>1122</v>
      </c>
      <c r="J1069" t="s">
        <v>1134</v>
      </c>
      <c r="K1069" t="s">
        <v>1144</v>
      </c>
    </row>
    <row r="1070" spans="1:11" x14ac:dyDescent="0.3">
      <c r="A1070" s="2">
        <v>44944</v>
      </c>
      <c r="B1070">
        <v>2023</v>
      </c>
      <c r="C1070" t="s">
        <v>1149</v>
      </c>
      <c r="D1070" t="s">
        <v>21</v>
      </c>
      <c r="E1070" t="s">
        <v>124</v>
      </c>
      <c r="F1070" t="s">
        <v>11</v>
      </c>
      <c r="G1070" s="1">
        <v>9026</v>
      </c>
      <c r="H1070">
        <v>3818</v>
      </c>
      <c r="I1070" t="s">
        <v>1122</v>
      </c>
      <c r="J1070" t="s">
        <v>1137</v>
      </c>
      <c r="K1070" t="s">
        <v>1146</v>
      </c>
    </row>
    <row r="1071" spans="1:11" x14ac:dyDescent="0.3">
      <c r="A1071" s="2">
        <v>44948</v>
      </c>
      <c r="B1071">
        <v>2023</v>
      </c>
      <c r="C1071" t="s">
        <v>1149</v>
      </c>
      <c r="D1071" t="s">
        <v>1158</v>
      </c>
      <c r="E1071" t="s">
        <v>557</v>
      </c>
      <c r="F1071" t="s">
        <v>409</v>
      </c>
      <c r="G1071" s="1">
        <v>5382</v>
      </c>
      <c r="H1071">
        <v>2632</v>
      </c>
      <c r="I1071" t="s">
        <v>1122</v>
      </c>
      <c r="J1071" t="s">
        <v>1132</v>
      </c>
      <c r="K1071" t="s">
        <v>1145</v>
      </c>
    </row>
    <row r="1072" spans="1:11" x14ac:dyDescent="0.3">
      <c r="A1072" s="2">
        <v>44953</v>
      </c>
      <c r="B1072">
        <v>2023</v>
      </c>
      <c r="C1072" t="s">
        <v>1149</v>
      </c>
      <c r="D1072" t="s">
        <v>21</v>
      </c>
      <c r="E1072" t="s">
        <v>292</v>
      </c>
      <c r="F1072" t="s">
        <v>20</v>
      </c>
      <c r="G1072" s="1">
        <v>4502</v>
      </c>
      <c r="H1072">
        <v>1071</v>
      </c>
      <c r="I1072" t="s">
        <v>1167</v>
      </c>
      <c r="J1072" t="s">
        <v>1127</v>
      </c>
      <c r="K1072" t="s">
        <v>1143</v>
      </c>
    </row>
    <row r="1073" spans="1:11" x14ac:dyDescent="0.3">
      <c r="A1073" s="2">
        <v>44959</v>
      </c>
      <c r="B1073">
        <v>2023</v>
      </c>
      <c r="C1073" t="s">
        <v>1149</v>
      </c>
      <c r="D1073" t="s">
        <v>5</v>
      </c>
      <c r="E1073" t="s">
        <v>318</v>
      </c>
      <c r="F1073" t="s">
        <v>20</v>
      </c>
      <c r="G1073" s="1">
        <v>896</v>
      </c>
      <c r="H1073">
        <v>320</v>
      </c>
      <c r="I1073" t="s">
        <v>1167</v>
      </c>
      <c r="J1073" t="s">
        <v>1135</v>
      </c>
      <c r="K1073" t="s">
        <v>1145</v>
      </c>
    </row>
    <row r="1074" spans="1:11" x14ac:dyDescent="0.3">
      <c r="A1074" s="2">
        <v>44960</v>
      </c>
      <c r="B1074">
        <v>2023</v>
      </c>
      <c r="C1074" t="s">
        <v>1149</v>
      </c>
      <c r="D1074" t="s">
        <v>27</v>
      </c>
      <c r="E1074" t="s">
        <v>344</v>
      </c>
      <c r="F1074" t="s">
        <v>7</v>
      </c>
      <c r="G1074" s="1">
        <v>12299</v>
      </c>
      <c r="H1074">
        <v>3628</v>
      </c>
      <c r="I1074" t="s">
        <v>1122</v>
      </c>
      <c r="J1074" t="s">
        <v>1137</v>
      </c>
      <c r="K1074" t="s">
        <v>1145</v>
      </c>
    </row>
    <row r="1075" spans="1:11" x14ac:dyDescent="0.3">
      <c r="A1075" s="2">
        <v>44962</v>
      </c>
      <c r="B1075">
        <v>2023</v>
      </c>
      <c r="C1075" t="s">
        <v>1149</v>
      </c>
      <c r="D1075" t="s">
        <v>5</v>
      </c>
      <c r="E1075" t="s">
        <v>370</v>
      </c>
      <c r="F1075" t="s">
        <v>13</v>
      </c>
      <c r="G1075" s="1">
        <v>10778</v>
      </c>
      <c r="H1075">
        <v>3568</v>
      </c>
      <c r="I1075" t="s">
        <v>1122</v>
      </c>
      <c r="J1075" t="s">
        <v>1125</v>
      </c>
      <c r="K1075" t="s">
        <v>1143</v>
      </c>
    </row>
    <row r="1076" spans="1:11" x14ac:dyDescent="0.3">
      <c r="A1076" s="2">
        <v>44962</v>
      </c>
      <c r="B1076">
        <v>2023</v>
      </c>
      <c r="C1076" t="s">
        <v>1149</v>
      </c>
      <c r="D1076" t="s">
        <v>1158</v>
      </c>
      <c r="E1076" t="s">
        <v>687</v>
      </c>
      <c r="F1076" t="s">
        <v>11</v>
      </c>
      <c r="G1076" s="1">
        <v>11300</v>
      </c>
      <c r="H1076" s="1">
        <v>2565</v>
      </c>
      <c r="I1076" t="s">
        <v>1122</v>
      </c>
      <c r="J1076" t="s">
        <v>1135</v>
      </c>
      <c r="K1076" t="s">
        <v>1145</v>
      </c>
    </row>
    <row r="1077" spans="1:11" x14ac:dyDescent="0.3">
      <c r="A1077" s="2">
        <v>44962</v>
      </c>
      <c r="B1077">
        <v>2023</v>
      </c>
      <c r="C1077" t="s">
        <v>1149</v>
      </c>
      <c r="D1077" t="s">
        <v>21</v>
      </c>
      <c r="E1077" t="s">
        <v>418</v>
      </c>
      <c r="F1077" t="s">
        <v>404</v>
      </c>
      <c r="G1077" s="1">
        <v>10607</v>
      </c>
      <c r="H1077">
        <v>1283</v>
      </c>
      <c r="I1077" t="s">
        <v>1167</v>
      </c>
      <c r="J1077" t="s">
        <v>1141</v>
      </c>
      <c r="K1077" t="s">
        <v>1143</v>
      </c>
    </row>
    <row r="1078" spans="1:11" x14ac:dyDescent="0.3">
      <c r="A1078" s="2">
        <v>44962</v>
      </c>
      <c r="B1078">
        <v>2023</v>
      </c>
      <c r="C1078" t="s">
        <v>1149</v>
      </c>
      <c r="D1078" t="s">
        <v>54</v>
      </c>
      <c r="E1078" t="s">
        <v>248</v>
      </c>
      <c r="F1078" t="s">
        <v>20</v>
      </c>
      <c r="G1078" s="1">
        <v>12925</v>
      </c>
      <c r="H1078">
        <v>3529</v>
      </c>
      <c r="I1078" t="s">
        <v>1167</v>
      </c>
      <c r="J1078" t="s">
        <v>1132</v>
      </c>
      <c r="K1078" t="s">
        <v>1145</v>
      </c>
    </row>
    <row r="1079" spans="1:11" x14ac:dyDescent="0.3">
      <c r="A1079" s="2">
        <v>44963</v>
      </c>
      <c r="B1079">
        <v>2023</v>
      </c>
      <c r="C1079" t="s">
        <v>1149</v>
      </c>
      <c r="D1079" t="s">
        <v>5</v>
      </c>
      <c r="E1079" t="s">
        <v>483</v>
      </c>
      <c r="F1079" t="s">
        <v>404</v>
      </c>
      <c r="G1079" s="1">
        <v>8652</v>
      </c>
      <c r="H1079">
        <v>1151</v>
      </c>
      <c r="I1079" t="s">
        <v>1122</v>
      </c>
      <c r="J1079" t="s">
        <v>1139</v>
      </c>
      <c r="K1079" t="s">
        <v>1143</v>
      </c>
    </row>
    <row r="1080" spans="1:11" x14ac:dyDescent="0.3">
      <c r="A1080" s="2">
        <v>44963</v>
      </c>
      <c r="B1080">
        <v>2023</v>
      </c>
      <c r="C1080" t="s">
        <v>1149</v>
      </c>
      <c r="D1080" t="s">
        <v>5</v>
      </c>
      <c r="E1080" t="s">
        <v>728</v>
      </c>
      <c r="F1080" t="s">
        <v>13</v>
      </c>
      <c r="G1080" s="1">
        <v>989</v>
      </c>
      <c r="H1080" s="1">
        <v>267</v>
      </c>
      <c r="I1080" t="s">
        <v>1122</v>
      </c>
      <c r="J1080" t="s">
        <v>1136</v>
      </c>
      <c r="K1080" t="s">
        <v>1145</v>
      </c>
    </row>
    <row r="1081" spans="1:11" x14ac:dyDescent="0.3">
      <c r="A1081" s="2">
        <v>44964</v>
      </c>
      <c r="B1081">
        <v>2023</v>
      </c>
      <c r="C1081" t="s">
        <v>1149</v>
      </c>
      <c r="D1081" t="s">
        <v>5</v>
      </c>
      <c r="E1081" t="s">
        <v>267</v>
      </c>
      <c r="F1081" t="s">
        <v>13</v>
      </c>
      <c r="G1081" s="1">
        <v>833</v>
      </c>
      <c r="H1081">
        <v>152</v>
      </c>
      <c r="I1081" t="s">
        <v>1122</v>
      </c>
      <c r="J1081" t="s">
        <v>1140</v>
      </c>
      <c r="K1081" t="s">
        <v>1143</v>
      </c>
    </row>
    <row r="1082" spans="1:11" x14ac:dyDescent="0.3">
      <c r="A1082" s="2">
        <v>44964</v>
      </c>
      <c r="B1082">
        <v>2023</v>
      </c>
      <c r="C1082" t="s">
        <v>1149</v>
      </c>
      <c r="D1082" t="s">
        <v>1158</v>
      </c>
      <c r="E1082" t="s">
        <v>136</v>
      </c>
      <c r="F1082" t="s">
        <v>11</v>
      </c>
      <c r="G1082" s="1">
        <v>6213</v>
      </c>
      <c r="H1082">
        <v>2870</v>
      </c>
      <c r="I1082" t="s">
        <v>1167</v>
      </c>
      <c r="J1082" t="s">
        <v>1138</v>
      </c>
      <c r="K1082" t="s">
        <v>1143</v>
      </c>
    </row>
    <row r="1083" spans="1:11" x14ac:dyDescent="0.3">
      <c r="A1083" s="2">
        <v>44966</v>
      </c>
      <c r="B1083">
        <v>2023</v>
      </c>
      <c r="C1083" t="s">
        <v>1149</v>
      </c>
      <c r="D1083" t="s">
        <v>5</v>
      </c>
      <c r="E1083" t="s">
        <v>414</v>
      </c>
      <c r="F1083" t="s">
        <v>401</v>
      </c>
      <c r="G1083" s="1">
        <v>11773</v>
      </c>
      <c r="H1083">
        <v>4591</v>
      </c>
      <c r="I1083" t="s">
        <v>1167</v>
      </c>
      <c r="J1083" t="s">
        <v>1140</v>
      </c>
      <c r="K1083" t="s">
        <v>1144</v>
      </c>
    </row>
    <row r="1084" spans="1:11" x14ac:dyDescent="0.3">
      <c r="A1084" s="2">
        <v>44968</v>
      </c>
      <c r="B1084">
        <v>2023</v>
      </c>
      <c r="C1084" t="s">
        <v>1149</v>
      </c>
      <c r="D1084" t="s">
        <v>1158</v>
      </c>
      <c r="E1084" t="s">
        <v>797</v>
      </c>
      <c r="F1084" t="s">
        <v>11</v>
      </c>
      <c r="G1084" s="1">
        <v>14554</v>
      </c>
      <c r="H1084" s="1">
        <v>2722</v>
      </c>
      <c r="I1084" t="s">
        <v>1122</v>
      </c>
      <c r="J1084" t="s">
        <v>1133</v>
      </c>
      <c r="K1084" t="s">
        <v>1145</v>
      </c>
    </row>
    <row r="1085" spans="1:11" x14ac:dyDescent="0.3">
      <c r="A1085" s="2">
        <v>44970</v>
      </c>
      <c r="B1085">
        <v>2023</v>
      </c>
      <c r="C1085" t="s">
        <v>1149</v>
      </c>
      <c r="D1085" t="s">
        <v>5</v>
      </c>
      <c r="E1085" t="s">
        <v>912</v>
      </c>
      <c r="F1085" t="s">
        <v>7</v>
      </c>
      <c r="G1085" s="1">
        <v>3139</v>
      </c>
      <c r="H1085" s="1">
        <v>1014</v>
      </c>
      <c r="I1085" t="s">
        <v>1122</v>
      </c>
      <c r="J1085" t="s">
        <v>1140</v>
      </c>
      <c r="K1085" t="s">
        <v>1145</v>
      </c>
    </row>
    <row r="1086" spans="1:11" x14ac:dyDescent="0.3">
      <c r="A1086" s="2">
        <v>44971</v>
      </c>
      <c r="B1086">
        <v>2023</v>
      </c>
      <c r="C1086" t="s">
        <v>1149</v>
      </c>
      <c r="D1086" t="s">
        <v>1158</v>
      </c>
      <c r="E1086" t="s">
        <v>1111</v>
      </c>
      <c r="F1086" t="s">
        <v>13</v>
      </c>
      <c r="G1086" s="1">
        <v>12282</v>
      </c>
      <c r="H1086" s="1">
        <v>4286</v>
      </c>
      <c r="I1086" t="s">
        <v>1122</v>
      </c>
      <c r="J1086" t="s">
        <v>1134</v>
      </c>
      <c r="K1086" t="s">
        <v>1145</v>
      </c>
    </row>
    <row r="1087" spans="1:11" x14ac:dyDescent="0.3">
      <c r="A1087" s="2">
        <v>44973</v>
      </c>
      <c r="B1087">
        <v>2023</v>
      </c>
      <c r="C1087" t="s">
        <v>1149</v>
      </c>
      <c r="D1087" t="s">
        <v>5</v>
      </c>
      <c r="E1087" t="s">
        <v>998</v>
      </c>
      <c r="F1087" t="s">
        <v>404</v>
      </c>
      <c r="G1087" s="1">
        <v>3620</v>
      </c>
      <c r="H1087" s="1">
        <v>1622</v>
      </c>
      <c r="I1087" t="s">
        <v>1122</v>
      </c>
      <c r="J1087" t="s">
        <v>1133</v>
      </c>
      <c r="K1087" t="s">
        <v>1146</v>
      </c>
    </row>
    <row r="1088" spans="1:11" x14ac:dyDescent="0.3">
      <c r="A1088" s="2">
        <v>44975</v>
      </c>
      <c r="B1088">
        <v>2023</v>
      </c>
      <c r="C1088" t="s">
        <v>1149</v>
      </c>
      <c r="D1088" t="s">
        <v>21</v>
      </c>
      <c r="E1088" t="s">
        <v>1101</v>
      </c>
      <c r="F1088" t="s">
        <v>11</v>
      </c>
      <c r="G1088" s="1">
        <v>1142</v>
      </c>
      <c r="H1088" s="1">
        <v>198</v>
      </c>
      <c r="I1088" t="s">
        <v>1167</v>
      </c>
      <c r="J1088" t="s">
        <v>1139</v>
      </c>
      <c r="K1088" t="s">
        <v>1143</v>
      </c>
    </row>
    <row r="1089" spans="1:11" x14ac:dyDescent="0.3">
      <c r="A1089" s="2">
        <v>44975</v>
      </c>
      <c r="B1089">
        <v>2023</v>
      </c>
      <c r="C1089" t="s">
        <v>1149</v>
      </c>
      <c r="D1089" t="s">
        <v>21</v>
      </c>
      <c r="E1089" t="s">
        <v>70</v>
      </c>
      <c r="F1089" t="s">
        <v>20</v>
      </c>
      <c r="G1089" s="1">
        <v>11700</v>
      </c>
      <c r="H1089">
        <v>1814</v>
      </c>
      <c r="I1089" t="s">
        <v>1167</v>
      </c>
      <c r="J1089" t="s">
        <v>1128</v>
      </c>
      <c r="K1089" t="s">
        <v>1145</v>
      </c>
    </row>
    <row r="1090" spans="1:11" x14ac:dyDescent="0.3">
      <c r="A1090" s="2">
        <v>44978</v>
      </c>
      <c r="B1090">
        <v>2023</v>
      </c>
      <c r="C1090" t="s">
        <v>1149</v>
      </c>
      <c r="D1090" t="s">
        <v>5</v>
      </c>
      <c r="E1090" t="s">
        <v>412</v>
      </c>
      <c r="F1090" t="s">
        <v>409</v>
      </c>
      <c r="G1090" s="1">
        <v>1386</v>
      </c>
      <c r="H1090">
        <v>398</v>
      </c>
      <c r="I1090" t="s">
        <v>1122</v>
      </c>
      <c r="J1090" t="s">
        <v>1136</v>
      </c>
      <c r="K1090" t="s">
        <v>1144</v>
      </c>
    </row>
    <row r="1091" spans="1:11" x14ac:dyDescent="0.3">
      <c r="A1091" s="2">
        <v>44981</v>
      </c>
      <c r="B1091">
        <v>2023</v>
      </c>
      <c r="C1091" t="s">
        <v>1149</v>
      </c>
      <c r="D1091" t="s">
        <v>5</v>
      </c>
      <c r="E1091" t="s">
        <v>60</v>
      </c>
      <c r="F1091" t="s">
        <v>11</v>
      </c>
      <c r="G1091" s="1">
        <v>13945</v>
      </c>
      <c r="H1091">
        <v>6317</v>
      </c>
      <c r="I1091" t="s">
        <v>1122</v>
      </c>
      <c r="J1091" t="s">
        <v>1139</v>
      </c>
      <c r="K1091" t="s">
        <v>1144</v>
      </c>
    </row>
    <row r="1092" spans="1:11" x14ac:dyDescent="0.3">
      <c r="A1092" s="2">
        <v>44990</v>
      </c>
      <c r="B1092">
        <v>2023</v>
      </c>
      <c r="C1092" t="s">
        <v>1149</v>
      </c>
      <c r="D1092" t="s">
        <v>1158</v>
      </c>
      <c r="E1092" t="s">
        <v>816</v>
      </c>
      <c r="F1092" t="s">
        <v>11</v>
      </c>
      <c r="G1092" s="1">
        <v>2369</v>
      </c>
      <c r="H1092" s="1">
        <v>730</v>
      </c>
      <c r="I1092" t="s">
        <v>1122</v>
      </c>
      <c r="J1092" t="s">
        <v>1136</v>
      </c>
      <c r="K1092" t="s">
        <v>1143</v>
      </c>
    </row>
    <row r="1093" spans="1:11" x14ac:dyDescent="0.3">
      <c r="A1093" s="2">
        <v>44993</v>
      </c>
      <c r="B1093">
        <v>2023</v>
      </c>
      <c r="C1093" t="s">
        <v>1149</v>
      </c>
      <c r="D1093" t="s">
        <v>5</v>
      </c>
      <c r="E1093" t="s">
        <v>125</v>
      </c>
      <c r="F1093" t="s">
        <v>11</v>
      </c>
      <c r="G1093" s="1">
        <v>7948</v>
      </c>
      <c r="H1093">
        <v>2408</v>
      </c>
      <c r="I1093" t="s">
        <v>1122</v>
      </c>
      <c r="J1093" t="s">
        <v>1139</v>
      </c>
      <c r="K1093" t="s">
        <v>1143</v>
      </c>
    </row>
    <row r="1094" spans="1:11" x14ac:dyDescent="0.3">
      <c r="A1094" s="2">
        <v>44993</v>
      </c>
      <c r="B1094">
        <v>2023</v>
      </c>
      <c r="C1094" t="s">
        <v>1149</v>
      </c>
      <c r="D1094" t="s">
        <v>1158</v>
      </c>
      <c r="E1094" t="s">
        <v>1041</v>
      </c>
      <c r="F1094" t="s">
        <v>419</v>
      </c>
      <c r="G1094" s="1">
        <v>10944</v>
      </c>
      <c r="H1094" s="1">
        <v>4246</v>
      </c>
      <c r="I1094" t="s">
        <v>1122</v>
      </c>
      <c r="J1094" t="s">
        <v>1134</v>
      </c>
      <c r="K1094" t="s">
        <v>1143</v>
      </c>
    </row>
    <row r="1095" spans="1:11" x14ac:dyDescent="0.3">
      <c r="A1095" s="2">
        <v>44995</v>
      </c>
      <c r="B1095">
        <v>2023</v>
      </c>
      <c r="C1095" t="s">
        <v>1149</v>
      </c>
      <c r="D1095" t="s">
        <v>1158</v>
      </c>
      <c r="E1095" t="s">
        <v>935</v>
      </c>
      <c r="F1095" t="s">
        <v>20</v>
      </c>
      <c r="G1095" s="1">
        <v>12703</v>
      </c>
      <c r="H1095" s="1">
        <v>5551</v>
      </c>
      <c r="I1095" t="s">
        <v>1122</v>
      </c>
      <c r="J1095" t="s">
        <v>1139</v>
      </c>
      <c r="K1095" t="s">
        <v>1144</v>
      </c>
    </row>
    <row r="1096" spans="1:11" x14ac:dyDescent="0.3">
      <c r="A1096" s="2">
        <v>44998</v>
      </c>
      <c r="B1096">
        <v>2023</v>
      </c>
      <c r="C1096" t="s">
        <v>1149</v>
      </c>
      <c r="D1096" t="s">
        <v>54</v>
      </c>
      <c r="E1096" t="s">
        <v>850</v>
      </c>
      <c r="F1096" t="s">
        <v>7</v>
      </c>
      <c r="G1096" s="1">
        <v>12584</v>
      </c>
      <c r="H1096" s="1">
        <v>5726</v>
      </c>
      <c r="I1096" t="s">
        <v>1167</v>
      </c>
      <c r="J1096" t="s">
        <v>1137</v>
      </c>
      <c r="K1096" t="s">
        <v>1144</v>
      </c>
    </row>
    <row r="1097" spans="1:11" x14ac:dyDescent="0.3">
      <c r="A1097" s="2">
        <v>45003</v>
      </c>
      <c r="B1097">
        <v>2023</v>
      </c>
      <c r="C1097" t="s">
        <v>1149</v>
      </c>
      <c r="D1097" t="s">
        <v>54</v>
      </c>
      <c r="E1097" t="s">
        <v>700</v>
      </c>
      <c r="F1097" t="s">
        <v>20</v>
      </c>
      <c r="G1097" s="1">
        <v>6840</v>
      </c>
      <c r="H1097" s="1">
        <v>2654</v>
      </c>
      <c r="I1097" t="s">
        <v>1167</v>
      </c>
      <c r="J1097" t="s">
        <v>1139</v>
      </c>
      <c r="K1097" t="s">
        <v>1145</v>
      </c>
    </row>
    <row r="1098" spans="1:11" x14ac:dyDescent="0.3">
      <c r="A1098" s="2">
        <v>45004</v>
      </c>
      <c r="B1098">
        <v>2023</v>
      </c>
      <c r="C1098" t="s">
        <v>1149</v>
      </c>
      <c r="D1098" t="s">
        <v>1158</v>
      </c>
      <c r="E1098" t="s">
        <v>81</v>
      </c>
      <c r="F1098" t="s">
        <v>20</v>
      </c>
      <c r="G1098" s="1">
        <v>1229</v>
      </c>
      <c r="H1098">
        <v>477</v>
      </c>
      <c r="I1098" t="s">
        <v>1122</v>
      </c>
      <c r="J1098" t="s">
        <v>1136</v>
      </c>
      <c r="K1098" t="s">
        <v>1144</v>
      </c>
    </row>
    <row r="1099" spans="1:11" x14ac:dyDescent="0.3">
      <c r="A1099" s="2">
        <v>45006</v>
      </c>
      <c r="B1099">
        <v>2023</v>
      </c>
      <c r="C1099" t="s">
        <v>1149</v>
      </c>
      <c r="D1099" t="s">
        <v>1158</v>
      </c>
      <c r="E1099" t="s">
        <v>536</v>
      </c>
      <c r="F1099" t="s">
        <v>401</v>
      </c>
      <c r="G1099" s="1">
        <v>3976</v>
      </c>
      <c r="H1099">
        <v>1777</v>
      </c>
      <c r="I1099" t="s">
        <v>1122</v>
      </c>
      <c r="J1099" t="s">
        <v>1134</v>
      </c>
      <c r="K1099" t="s">
        <v>1146</v>
      </c>
    </row>
    <row r="1100" spans="1:11" x14ac:dyDescent="0.3">
      <c r="A1100" s="2">
        <v>45007</v>
      </c>
      <c r="B1100">
        <v>2023</v>
      </c>
      <c r="C1100" t="s">
        <v>1149</v>
      </c>
      <c r="D1100" t="s">
        <v>27</v>
      </c>
      <c r="E1100" t="s">
        <v>1062</v>
      </c>
      <c r="F1100" t="s">
        <v>401</v>
      </c>
      <c r="G1100" s="1">
        <v>1581</v>
      </c>
      <c r="H1100" s="1">
        <v>103</v>
      </c>
      <c r="I1100" t="s">
        <v>1122</v>
      </c>
      <c r="J1100" t="s">
        <v>1137</v>
      </c>
      <c r="K1100" t="s">
        <v>1144</v>
      </c>
    </row>
    <row r="1101" spans="1:11" x14ac:dyDescent="0.3">
      <c r="A1101" s="2">
        <v>45009</v>
      </c>
      <c r="B1101">
        <v>2023</v>
      </c>
      <c r="C1101" t="s">
        <v>1149</v>
      </c>
      <c r="D1101" t="s">
        <v>1158</v>
      </c>
      <c r="E1101" t="s">
        <v>290</v>
      </c>
      <c r="F1101" t="s">
        <v>11</v>
      </c>
      <c r="G1101" s="1">
        <v>8556</v>
      </c>
      <c r="H1101">
        <v>4252</v>
      </c>
      <c r="I1101" t="s">
        <v>1122</v>
      </c>
      <c r="J1101" t="s">
        <v>1141</v>
      </c>
      <c r="K1101" t="s">
        <v>1145</v>
      </c>
    </row>
    <row r="1102" spans="1:11" x14ac:dyDescent="0.3">
      <c r="A1102" s="2">
        <v>45009</v>
      </c>
      <c r="B1102">
        <v>2023</v>
      </c>
      <c r="C1102" t="s">
        <v>1149</v>
      </c>
      <c r="D1102" t="s">
        <v>27</v>
      </c>
      <c r="E1102" t="s">
        <v>191</v>
      </c>
      <c r="F1102" t="s">
        <v>7</v>
      </c>
      <c r="G1102" s="1">
        <v>14518</v>
      </c>
      <c r="H1102">
        <v>1684</v>
      </c>
      <c r="I1102" t="s">
        <v>1167</v>
      </c>
      <c r="J1102" t="s">
        <v>1140</v>
      </c>
      <c r="K1102" t="s">
        <v>1143</v>
      </c>
    </row>
    <row r="1103" spans="1:11" x14ac:dyDescent="0.3">
      <c r="A1103" s="2">
        <v>45012</v>
      </c>
      <c r="B1103">
        <v>2023</v>
      </c>
      <c r="C1103" t="s">
        <v>1149</v>
      </c>
      <c r="D1103" t="s">
        <v>27</v>
      </c>
      <c r="E1103" t="s">
        <v>327</v>
      </c>
      <c r="F1103" t="s">
        <v>7</v>
      </c>
      <c r="G1103" s="1">
        <v>1904</v>
      </c>
      <c r="H1103">
        <v>265</v>
      </c>
      <c r="I1103" t="s">
        <v>1167</v>
      </c>
      <c r="J1103" t="s">
        <v>1138</v>
      </c>
      <c r="K1103" t="s">
        <v>1145</v>
      </c>
    </row>
    <row r="1104" spans="1:11" x14ac:dyDescent="0.3">
      <c r="A1104" s="2">
        <v>45013</v>
      </c>
      <c r="B1104">
        <v>2023</v>
      </c>
      <c r="C1104" t="s">
        <v>1149</v>
      </c>
      <c r="D1104" t="s">
        <v>1158</v>
      </c>
      <c r="E1104" t="s">
        <v>671</v>
      </c>
      <c r="F1104" t="s">
        <v>7</v>
      </c>
      <c r="G1104" s="1">
        <v>2210</v>
      </c>
      <c r="H1104" s="1">
        <v>1067</v>
      </c>
      <c r="I1104" t="s">
        <v>1167</v>
      </c>
      <c r="J1104" t="s">
        <v>1137</v>
      </c>
      <c r="K1104" t="s">
        <v>1144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B6"/>
  <sheetViews>
    <sheetView workbookViewId="0"/>
  </sheetViews>
  <sheetFormatPr defaultRowHeight="16.5" x14ac:dyDescent="0.3"/>
  <sheetData>
    <row r="1" spans="1:2" x14ac:dyDescent="0.3">
      <c r="A1" t="s">
        <v>1166</v>
      </c>
      <c r="B1" t="s">
        <v>1165</v>
      </c>
    </row>
    <row r="2" spans="1:2" x14ac:dyDescent="0.3">
      <c r="A2" t="s">
        <v>1154</v>
      </c>
      <c r="B2" t="s">
        <v>1160</v>
      </c>
    </row>
    <row r="3" spans="1:2" x14ac:dyDescent="0.3">
      <c r="A3" t="s">
        <v>1157</v>
      </c>
      <c r="B3" t="s">
        <v>1161</v>
      </c>
    </row>
    <row r="4" spans="1:2" x14ac:dyDescent="0.3">
      <c r="A4" t="s">
        <v>1159</v>
      </c>
      <c r="B4" t="s">
        <v>1162</v>
      </c>
    </row>
    <row r="5" spans="1:2" x14ac:dyDescent="0.3">
      <c r="A5" t="s">
        <v>1156</v>
      </c>
      <c r="B5" t="s">
        <v>1163</v>
      </c>
    </row>
    <row r="6" spans="1:2" x14ac:dyDescent="0.3">
      <c r="A6" t="s">
        <v>1155</v>
      </c>
      <c r="B6" t="s">
        <v>1164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보고서시각화규칙</vt:lpstr>
      <vt:lpstr>대시보드</vt:lpstr>
      <vt:lpstr>피벗보고서#1</vt:lpstr>
      <vt:lpstr>피벗보고서#2</vt:lpstr>
      <vt:lpstr>데이터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정호 강</cp:lastModifiedBy>
  <cp:lastPrinted>2024-05-04T10:40:49Z</cp:lastPrinted>
  <dcterms:created xsi:type="dcterms:W3CDTF">2024-05-03T11:16:15Z</dcterms:created>
  <dcterms:modified xsi:type="dcterms:W3CDTF">2024-12-07T17:56:06Z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