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nami\Documents\isn\오빠두\"/>
    </mc:Choice>
  </mc:AlternateContent>
  <xr:revisionPtr revIDLastSave="0" documentId="13_ncr:1_{FC217504-53C8-4445-BEDD-A49FCB1CE5C4}" xr6:coauthVersionLast="47" xr6:coauthVersionMax="47" xr10:uidLastSave="{00000000-0000-0000-0000-000000000000}"/>
  <bookViews>
    <workbookView xWindow="-110" yWindow="-110" windowWidth="25820" windowHeight="15500" activeTab="1" xr2:uid="{1ABB4DFA-D2DE-4DE9-9B76-C21133FA572D}"/>
  </bookViews>
  <sheets>
    <sheet name="데이터" sheetId="1" r:id="rId1"/>
    <sheet name="대시보드" sheetId="6" r:id="rId2"/>
    <sheet name="피벗보고서" sheetId="5" r:id="rId3"/>
    <sheet name="피벗보고서#2" sheetId="7" r:id="rId4"/>
    <sheet name="국가목록" sheetId="2" r:id="rId5"/>
  </sheets>
  <externalReferences>
    <externalReference r:id="rId6"/>
  </externalReferences>
  <definedNames>
    <definedName name="_xlnm._FilterDatabase" localSheetId="0" hidden="1">데이터!$A$1:$K$1104</definedName>
    <definedName name="Germany">'[1]Pivot_#1'!#REF!</definedName>
    <definedName name="India">'[1]Pivot_#1'!#REF!</definedName>
    <definedName name="Korea">'[1]Pivot_#1'!#REF!</definedName>
    <definedName name="USA">'[1]Pivot_#1'!#REF!</definedName>
    <definedName name="슬라이서_Detail_Sector">#N/A</definedName>
    <definedName name="슬라이서_Financing_Method">#N/A</definedName>
    <definedName name="슬라이서_Primary_Reason_for_M_A">#N/A</definedName>
  </definedNames>
  <calcPr calcId="191029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X8" i="7" l="1"/>
  <c r="AV8" i="7"/>
  <c r="R16" i="7"/>
  <c r="R17" i="7"/>
  <c r="R18" i="7"/>
  <c r="R19" i="7"/>
  <c r="W19" i="7" s="1"/>
  <c r="R20" i="7"/>
  <c r="W20" i="7" s="1"/>
  <c r="R21" i="7"/>
  <c r="W21" i="7" s="1"/>
  <c r="R22" i="7"/>
  <c r="W22" i="7" s="1"/>
  <c r="Q17" i="7"/>
  <c r="Q18" i="7"/>
  <c r="Q19" i="7"/>
  <c r="Q20" i="7"/>
  <c r="Q21" i="7"/>
  <c r="Q22" i="7"/>
  <c r="Q16" i="7"/>
  <c r="AL26" i="7"/>
  <c r="AM26" i="7" s="1"/>
  <c r="AI26" i="7"/>
  <c r="AJ26" i="7" s="1"/>
  <c r="AG26" i="7"/>
  <c r="AL25" i="7"/>
  <c r="AM25" i="7" s="1"/>
  <c r="AI25" i="7"/>
  <c r="AJ25" i="7" s="1"/>
  <c r="AG25" i="7"/>
  <c r="AL24" i="7"/>
  <c r="AM24" i="7" s="1"/>
  <c r="AI24" i="7"/>
  <c r="AJ24" i="7" s="1"/>
  <c r="AG24" i="7"/>
  <c r="AL23" i="7"/>
  <c r="AM23" i="7" s="1"/>
  <c r="AI23" i="7"/>
  <c r="AG23" i="7"/>
  <c r="E17" i="7"/>
  <c r="E27" i="7" s="1"/>
  <c r="N9" i="7"/>
  <c r="P8" i="7"/>
  <c r="N8" i="7"/>
  <c r="B8" i="7"/>
  <c r="B7" i="7" s="1"/>
  <c r="AS8" i="5"/>
  <c r="AQ8" i="5"/>
  <c r="AX16" i="5"/>
  <c r="AX17" i="5"/>
  <c r="AX18" i="5"/>
  <c r="AX19" i="5"/>
  <c r="AX20" i="5"/>
  <c r="AX21" i="5"/>
  <c r="AX22" i="5"/>
  <c r="AX23" i="5"/>
  <c r="AX24" i="5"/>
  <c r="AX25" i="5"/>
  <c r="AX26" i="5"/>
  <c r="AX27" i="5"/>
  <c r="AX28" i="5"/>
  <c r="AX29" i="5"/>
  <c r="AX30" i="5"/>
  <c r="AX31" i="5"/>
  <c r="AX32" i="5"/>
  <c r="AX33" i="5"/>
  <c r="AX34" i="5"/>
  <c r="AX15" i="5"/>
  <c r="AY15" i="5"/>
  <c r="AZ15" i="5"/>
  <c r="BA15" i="5"/>
  <c r="BB15" i="5"/>
  <c r="BC15" i="5"/>
  <c r="BD15" i="5"/>
  <c r="AY16" i="5"/>
  <c r="AZ16" i="5"/>
  <c r="BA16" i="5"/>
  <c r="BB16" i="5"/>
  <c r="BC16" i="5"/>
  <c r="BD16" i="5"/>
  <c r="AY17" i="5"/>
  <c r="AZ17" i="5"/>
  <c r="BA17" i="5"/>
  <c r="BB17" i="5"/>
  <c r="BC17" i="5"/>
  <c r="BD17" i="5"/>
  <c r="AY18" i="5"/>
  <c r="AZ18" i="5"/>
  <c r="BA18" i="5"/>
  <c r="BB18" i="5"/>
  <c r="BC18" i="5"/>
  <c r="BD18" i="5"/>
  <c r="AY19" i="5"/>
  <c r="AZ19" i="5"/>
  <c r="BA19" i="5"/>
  <c r="BB19" i="5"/>
  <c r="BC19" i="5"/>
  <c r="BD19" i="5"/>
  <c r="AY20" i="5"/>
  <c r="AZ20" i="5"/>
  <c r="BA20" i="5"/>
  <c r="BB20" i="5"/>
  <c r="BC20" i="5"/>
  <c r="BD20" i="5"/>
  <c r="AY21" i="5"/>
  <c r="AZ21" i="5"/>
  <c r="BA21" i="5"/>
  <c r="BB21" i="5"/>
  <c r="BC21" i="5"/>
  <c r="BD21" i="5"/>
  <c r="AY22" i="5"/>
  <c r="AZ22" i="5"/>
  <c r="BA22" i="5"/>
  <c r="BB22" i="5"/>
  <c r="BC22" i="5"/>
  <c r="BD22" i="5"/>
  <c r="AY23" i="5"/>
  <c r="AZ23" i="5"/>
  <c r="BA23" i="5"/>
  <c r="BB23" i="5"/>
  <c r="BC23" i="5"/>
  <c r="BD23" i="5"/>
  <c r="AY24" i="5"/>
  <c r="AZ24" i="5"/>
  <c r="BA24" i="5"/>
  <c r="BB24" i="5"/>
  <c r="BC24" i="5"/>
  <c r="BD24" i="5"/>
  <c r="AY25" i="5"/>
  <c r="AZ25" i="5"/>
  <c r="BA25" i="5"/>
  <c r="BB25" i="5"/>
  <c r="BC25" i="5"/>
  <c r="BD25" i="5"/>
  <c r="AY26" i="5"/>
  <c r="AZ26" i="5"/>
  <c r="BA26" i="5"/>
  <c r="BB26" i="5"/>
  <c r="BC26" i="5"/>
  <c r="BD26" i="5"/>
  <c r="AY27" i="5"/>
  <c r="AZ27" i="5"/>
  <c r="BA27" i="5"/>
  <c r="BB27" i="5"/>
  <c r="BC27" i="5"/>
  <c r="BD27" i="5"/>
  <c r="AY28" i="5"/>
  <c r="AZ28" i="5"/>
  <c r="BA28" i="5"/>
  <c r="BB28" i="5"/>
  <c r="BC28" i="5"/>
  <c r="BD28" i="5"/>
  <c r="AY29" i="5"/>
  <c r="AZ29" i="5"/>
  <c r="BA29" i="5"/>
  <c r="BB29" i="5"/>
  <c r="BC29" i="5"/>
  <c r="BD29" i="5"/>
  <c r="AY30" i="5"/>
  <c r="AZ30" i="5"/>
  <c r="BA30" i="5"/>
  <c r="BB30" i="5"/>
  <c r="BC30" i="5"/>
  <c r="BD30" i="5"/>
  <c r="AY31" i="5"/>
  <c r="AZ31" i="5"/>
  <c r="BA31" i="5"/>
  <c r="BB31" i="5"/>
  <c r="BC31" i="5"/>
  <c r="BD31" i="5"/>
  <c r="AY32" i="5"/>
  <c r="AZ32" i="5"/>
  <c r="BA32" i="5"/>
  <c r="BB32" i="5"/>
  <c r="BC32" i="5"/>
  <c r="BD32" i="5"/>
  <c r="AY33" i="5"/>
  <c r="AZ33" i="5"/>
  <c r="BA33" i="5"/>
  <c r="BB33" i="5"/>
  <c r="BC33" i="5"/>
  <c r="BD33" i="5"/>
  <c r="AY34" i="5"/>
  <c r="AZ34" i="5"/>
  <c r="BA34" i="5"/>
  <c r="BB34" i="5"/>
  <c r="BC34" i="5"/>
  <c r="BD34" i="5"/>
  <c r="BD14" i="5"/>
  <c r="BC14" i="5"/>
  <c r="AZ14" i="5"/>
  <c r="BA14" i="5"/>
  <c r="BB14" i="5"/>
  <c r="AY14" i="5"/>
  <c r="AX14" i="5"/>
  <c r="AH9" i="5"/>
  <c r="AF9" i="5"/>
  <c r="AF8" i="5"/>
  <c r="AD8" i="5"/>
  <c r="Q15" i="5"/>
  <c r="R15" i="5"/>
  <c r="Q16" i="5"/>
  <c r="R16" i="5"/>
  <c r="Q17" i="5"/>
  <c r="R17" i="5"/>
  <c r="Q18" i="5"/>
  <c r="R18" i="5"/>
  <c r="Q19" i="5"/>
  <c r="R19" i="5"/>
  <c r="Q20" i="5"/>
  <c r="R20" i="5"/>
  <c r="Q21" i="5"/>
  <c r="R21" i="5"/>
  <c r="Q22" i="5"/>
  <c r="R22" i="5"/>
  <c r="Q23" i="5"/>
  <c r="R23" i="5"/>
  <c r="R14" i="5"/>
  <c r="V13" i="5" s="1"/>
  <c r="S14" i="5" s="1"/>
  <c r="T14" i="5" s="1"/>
  <c r="Q14" i="5"/>
  <c r="S9" i="5" s="1"/>
  <c r="E31" i="5"/>
  <c r="D8" i="5" s="1"/>
  <c r="E27" i="5"/>
  <c r="E23" i="5"/>
  <c r="E19" i="5"/>
  <c r="E15" i="5"/>
  <c r="AV9" i="7" l="1"/>
  <c r="AV7" i="7" s="1"/>
  <c r="AH8" i="7"/>
  <c r="AJ8" i="7"/>
  <c r="T19" i="7"/>
  <c r="S17" i="7"/>
  <c r="T22" i="7"/>
  <c r="W16" i="7"/>
  <c r="N7" i="7"/>
  <c r="S22" i="7"/>
  <c r="T21" i="7"/>
  <c r="S21" i="7"/>
  <c r="T20" i="7"/>
  <c r="S20" i="7"/>
  <c r="W18" i="7"/>
  <c r="S19" i="7"/>
  <c r="T18" i="7"/>
  <c r="W17" i="7"/>
  <c r="S18" i="7"/>
  <c r="T17" i="7"/>
  <c r="T16" i="7"/>
  <c r="S16" i="7"/>
  <c r="E28" i="7"/>
  <c r="E29" i="7"/>
  <c r="E22" i="7"/>
  <c r="AJ23" i="7"/>
  <c r="AK23" i="7" s="1"/>
  <c r="E21" i="7"/>
  <c r="E20" i="7"/>
  <c r="E23" i="7"/>
  <c r="E24" i="7"/>
  <c r="E25" i="7"/>
  <c r="E26" i="7"/>
  <c r="AQ9" i="5"/>
  <c r="AQ10" i="5" s="1"/>
  <c r="BE16" i="5"/>
  <c r="BE24" i="5"/>
  <c r="BE32" i="5"/>
  <c r="BE33" i="5"/>
  <c r="BE25" i="5"/>
  <c r="BE17" i="5"/>
  <c r="BE29" i="5"/>
  <c r="BE27" i="5"/>
  <c r="BE21" i="5"/>
  <c r="BE19" i="5"/>
  <c r="BE15" i="5"/>
  <c r="BE28" i="5"/>
  <c r="BE20" i="5"/>
  <c r="BE34" i="5"/>
  <c r="BE31" i="5"/>
  <c r="BE30" i="5"/>
  <c r="BE26" i="5"/>
  <c r="BE23" i="5"/>
  <c r="BE22" i="5"/>
  <c r="BE18" i="5"/>
  <c r="AD10" i="5"/>
  <c r="V14" i="5"/>
  <c r="S15" i="5" s="1"/>
  <c r="O9" i="5"/>
  <c r="O8" i="5" s="1"/>
  <c r="Q9" i="5"/>
  <c r="O7" i="5" s="1"/>
  <c r="AH8" i="5"/>
  <c r="B8" i="5"/>
  <c r="B9" i="5" s="1"/>
  <c r="D9" i="5" s="1"/>
  <c r="AH9" i="7" l="1"/>
  <c r="AH7" i="7"/>
  <c r="AY14" i="7"/>
  <c r="AY20" i="7" s="1"/>
  <c r="AN24" i="7"/>
  <c r="AK24" i="7"/>
  <c r="AN26" i="7"/>
  <c r="AK25" i="7"/>
  <c r="AK26" i="7"/>
  <c r="AN23" i="7"/>
  <c r="AN25" i="7"/>
  <c r="AS9" i="5"/>
  <c r="AQ7" i="5" s="1"/>
  <c r="S16" i="5"/>
  <c r="T15" i="5"/>
  <c r="AD9" i="5"/>
  <c r="AD7" i="5" s="1"/>
  <c r="B7" i="5"/>
  <c r="AY26" i="7" l="1"/>
  <c r="AY19" i="7"/>
  <c r="AY25" i="7"/>
  <c r="AY24" i="7"/>
  <c r="AY22" i="7"/>
  <c r="AY21" i="7"/>
  <c r="AY17" i="7"/>
  <c r="AY23" i="7"/>
  <c r="AY18" i="7"/>
  <c r="S17" i="5"/>
  <c r="T16" i="5"/>
  <c r="S18" i="5" l="1"/>
  <c r="T17" i="5"/>
  <c r="S19" i="5" l="1"/>
  <c r="T18" i="5"/>
  <c r="S20" i="5" l="1"/>
  <c r="T19" i="5"/>
  <c r="S21" i="5" l="1"/>
  <c r="T20" i="5"/>
  <c r="S22" i="5" l="1"/>
  <c r="T21" i="5"/>
  <c r="S23" i="5" l="1"/>
  <c r="T23" i="5" s="1"/>
  <c r="T22" i="5"/>
</calcChain>
</file>

<file path=xl/sharedStrings.xml><?xml version="1.0" encoding="utf-8"?>
<sst xmlns="http://schemas.openxmlformats.org/spreadsheetml/2006/main" count="8033" uniqueCount="1265">
  <si>
    <t>Country</t>
  </si>
  <si>
    <t>Company Name</t>
  </si>
  <si>
    <t>Detail Sector</t>
  </si>
  <si>
    <t>M&amp;A Deal Value ($M)</t>
  </si>
  <si>
    <t>Number of Employee</t>
  </si>
  <si>
    <t>China</t>
  </si>
  <si>
    <t>Systems Co</t>
  </si>
  <si>
    <t>Mining Equipment</t>
  </si>
  <si>
    <t>Tech Corp</t>
  </si>
  <si>
    <t>Central Equip Corp</t>
  </si>
  <si>
    <t>Central Tech LLC</t>
  </si>
  <si>
    <t>Industrial Machinery</t>
  </si>
  <si>
    <t>Suburban Electrics Group</t>
  </si>
  <si>
    <t>Agricultural Machinery</t>
  </si>
  <si>
    <t>Motors Inc</t>
  </si>
  <si>
    <t>Engineering Corp</t>
  </si>
  <si>
    <t>Equip Inc</t>
  </si>
  <si>
    <t>East Drives Ltd</t>
  </si>
  <si>
    <t>Drives Inc</t>
  </si>
  <si>
    <t>Tech Inc</t>
  </si>
  <si>
    <t>Construction Machinery</t>
  </si>
  <si>
    <t>USA</t>
  </si>
  <si>
    <t>West Drives Group</t>
  </si>
  <si>
    <t>East Tech Inc</t>
  </si>
  <si>
    <t>Central Motors Corp</t>
  </si>
  <si>
    <t>Machines Corp</t>
  </si>
  <si>
    <t>National Drives Co</t>
  </si>
  <si>
    <t>India</t>
  </si>
  <si>
    <t>National Electrics LLC</t>
  </si>
  <si>
    <t>National Systems Group</t>
  </si>
  <si>
    <t>West Tech LLC</t>
  </si>
  <si>
    <t>Suburban Motors Corp</t>
  </si>
  <si>
    <t>Industries Co</t>
  </si>
  <si>
    <t>Global Machines Corp</t>
  </si>
  <si>
    <t>East Industries Inc</t>
  </si>
  <si>
    <t>Tech Ltd</t>
  </si>
  <si>
    <t>Engineering Co</t>
  </si>
  <si>
    <t>Metro Motors Group</t>
  </si>
  <si>
    <t>North Motors Ltd</t>
  </si>
  <si>
    <t>Global Machines Ltd</t>
  </si>
  <si>
    <t>National Drives Corp</t>
  </si>
  <si>
    <t>Metro Electrics LLC</t>
  </si>
  <si>
    <t>Suburban Motors Co</t>
  </si>
  <si>
    <t>Global Motors Inc</t>
  </si>
  <si>
    <t>Engineering Inc</t>
  </si>
  <si>
    <t>North Engineering Inc</t>
  </si>
  <si>
    <t>Motors Ltd</t>
  </si>
  <si>
    <t>South Tech Corp</t>
  </si>
  <si>
    <t>Central Tech Group</t>
  </si>
  <si>
    <t>Central Electrics LLC</t>
  </si>
  <si>
    <t>National Electrics Ltd</t>
  </si>
  <si>
    <t>Motors LLC</t>
  </si>
  <si>
    <t>Tech LLC</t>
  </si>
  <si>
    <t>Metro Tech LLC</t>
  </si>
  <si>
    <t>Germany</t>
  </si>
  <si>
    <t>Global Tech LLC</t>
  </si>
  <si>
    <t>National Motors Ltd</t>
  </si>
  <si>
    <t>North Systems Inc</t>
  </si>
  <si>
    <t>Industries Corp</t>
  </si>
  <si>
    <t>Electrics Ltd</t>
  </si>
  <si>
    <t>Suburban Tech Ltd</t>
  </si>
  <si>
    <t>Systems LLC</t>
  </si>
  <si>
    <t>South Drives Inc</t>
  </si>
  <si>
    <t>National Engineering Group</t>
  </si>
  <si>
    <t>Suburban Drives Co</t>
  </si>
  <si>
    <t>South Machines Inc</t>
  </si>
  <si>
    <t>South Systems Group</t>
  </si>
  <si>
    <t>Equip Co</t>
  </si>
  <si>
    <t>Engineering LLC</t>
  </si>
  <si>
    <t>Systems Corp</t>
  </si>
  <si>
    <t>Machines LLC</t>
  </si>
  <si>
    <t>Electrics Group</t>
  </si>
  <si>
    <t>South Motors LLC</t>
  </si>
  <si>
    <t>North Engineering LLC</t>
  </si>
  <si>
    <t>Central Tech Ltd</t>
  </si>
  <si>
    <t>West Drives Ltd</t>
  </si>
  <si>
    <t>Industries LLC</t>
  </si>
  <si>
    <t>Suburban Engineering Inc</t>
  </si>
  <si>
    <t>Central Drives Co</t>
  </si>
  <si>
    <t>Central Drives Group</t>
  </si>
  <si>
    <t>Global Tech Ltd</t>
  </si>
  <si>
    <t>Machines Inc</t>
  </si>
  <si>
    <t>Global Equip Ltd</t>
  </si>
  <si>
    <t>North Motors LLC</t>
  </si>
  <si>
    <t>National Electrics Corp</t>
  </si>
  <si>
    <t>Suburban Industries Corp</t>
  </si>
  <si>
    <t>South Electrics Group</t>
  </si>
  <si>
    <t>Industries Ltd</t>
  </si>
  <si>
    <t>South Equip LLC</t>
  </si>
  <si>
    <t>Engineering Ltd</t>
  </si>
  <si>
    <t>Drives Corp</t>
  </si>
  <si>
    <t>National Motors Co</t>
  </si>
  <si>
    <t>Electrics Co</t>
  </si>
  <si>
    <t>South Engineering Corp</t>
  </si>
  <si>
    <t>Suburban Machines Inc</t>
  </si>
  <si>
    <t>Equip Ltd</t>
  </si>
  <si>
    <t>Metro Machines Group</t>
  </si>
  <si>
    <t>Machines Ltd</t>
  </si>
  <si>
    <t>South Equip Inc</t>
  </si>
  <si>
    <t>National Machines Ltd</t>
  </si>
  <si>
    <t>North Machines LLC</t>
  </si>
  <si>
    <t>Equip LLC</t>
  </si>
  <si>
    <t>Tech Group</t>
  </si>
  <si>
    <t>South Drives LLC</t>
  </si>
  <si>
    <t>Global Industries Inc</t>
  </si>
  <si>
    <t>Drives LLC</t>
  </si>
  <si>
    <t>Industries Group</t>
  </si>
  <si>
    <t>Metro Drives Group</t>
  </si>
  <si>
    <t>Suburban Systems Group</t>
  </si>
  <si>
    <t>West Tech Inc</t>
  </si>
  <si>
    <t>Metro Machines Ltd</t>
  </si>
  <si>
    <t>West Equip Group</t>
  </si>
  <si>
    <t>Metro Motors LLC</t>
  </si>
  <si>
    <t>West Equip LLC</t>
  </si>
  <si>
    <t>Industries Inc</t>
  </si>
  <si>
    <t>Central Motors Co</t>
  </si>
  <si>
    <t>West Motors Ltd</t>
  </si>
  <si>
    <t>Global Systems Group</t>
  </si>
  <si>
    <t>South Systems LLC</t>
  </si>
  <si>
    <t>Drives Ltd</t>
  </si>
  <si>
    <t>Global Industries Corp</t>
  </si>
  <si>
    <t>Central Systems Co</t>
  </si>
  <si>
    <t>Global Industries Co</t>
  </si>
  <si>
    <t>East Tech Ltd</t>
  </si>
  <si>
    <t>South Electrics Inc</t>
  </si>
  <si>
    <t>Motors Group</t>
  </si>
  <si>
    <t>National Motors Inc</t>
  </si>
  <si>
    <t>West Machines Inc</t>
  </si>
  <si>
    <t>North Drives Corp</t>
  </si>
  <si>
    <t>Central Tech Co</t>
  </si>
  <si>
    <t>Metro Motors Co</t>
  </si>
  <si>
    <t>Systems Group</t>
  </si>
  <si>
    <t>Suburban Motors Ltd</t>
  </si>
  <si>
    <t>Drives Group</t>
  </si>
  <si>
    <t>Electrics LLC</t>
  </si>
  <si>
    <t>Central Industries LLC</t>
  </si>
  <si>
    <t>National Tech LLC</t>
  </si>
  <si>
    <t>South Systems Corp</t>
  </si>
  <si>
    <t>Suburban Industries LLC</t>
  </si>
  <si>
    <t>Global Drives LLC</t>
  </si>
  <si>
    <t>Global Equip Inc</t>
  </si>
  <si>
    <t>Global Engineering Corp</t>
  </si>
  <si>
    <t>Global Tech Co</t>
  </si>
  <si>
    <t>Motors Corp</t>
  </si>
  <si>
    <t>Systems Ltd</t>
  </si>
  <si>
    <t>North Motors Inc</t>
  </si>
  <si>
    <t>Equip Corp</t>
  </si>
  <si>
    <t>Central Equip Inc</t>
  </si>
  <si>
    <t>West Tech Ltd</t>
  </si>
  <si>
    <t>East Industries Group</t>
  </si>
  <si>
    <t>Suburban Engineering Group</t>
  </si>
  <si>
    <t>Suburban Tech Inc</t>
  </si>
  <si>
    <t>South Engineering Co</t>
  </si>
  <si>
    <t>West Systems Group</t>
  </si>
  <si>
    <t>South Industries Group</t>
  </si>
  <si>
    <t>Global Machines LLC</t>
  </si>
  <si>
    <t>North Industries LLC</t>
  </si>
  <si>
    <t>Suburban Equip Group</t>
  </si>
  <si>
    <t>East Industries Co</t>
  </si>
  <si>
    <t>Metro Industries LLC</t>
  </si>
  <si>
    <t>North Equip Corp</t>
  </si>
  <si>
    <t>East Industries Ltd</t>
  </si>
  <si>
    <t>National Engineering Corp</t>
  </si>
  <si>
    <t>East Engineering Corp</t>
  </si>
  <si>
    <t>Central Equip Group</t>
  </si>
  <si>
    <t>Equip Group</t>
  </si>
  <si>
    <t>North Systems Ltd</t>
  </si>
  <si>
    <t>South Motors Ltd</t>
  </si>
  <si>
    <t>Machines Co</t>
  </si>
  <si>
    <t>Central Motors Group</t>
  </si>
  <si>
    <t>National Machines Corp</t>
  </si>
  <si>
    <t>West Electrics Ltd</t>
  </si>
  <si>
    <t>North Tech Group</t>
  </si>
  <si>
    <t>South Drives Group</t>
  </si>
  <si>
    <t>North Machines Inc</t>
  </si>
  <si>
    <t>National Engineering Ltd</t>
  </si>
  <si>
    <t>Metro Tech Inc</t>
  </si>
  <si>
    <t>Motors Co</t>
  </si>
  <si>
    <t>Central Machines Corp</t>
  </si>
  <si>
    <t>Drives Co</t>
  </si>
  <si>
    <t>South Tech Inc</t>
  </si>
  <si>
    <t>Metro Systems Inc</t>
  </si>
  <si>
    <t>Electrics Inc</t>
  </si>
  <si>
    <t>National Motors LLC</t>
  </si>
  <si>
    <t>Metro Industries Ltd</t>
  </si>
  <si>
    <t>East Electrics Group</t>
  </si>
  <si>
    <t>National Machines Inc</t>
  </si>
  <si>
    <t>North Equip Group</t>
  </si>
  <si>
    <t>Systems Inc</t>
  </si>
  <si>
    <t>South Equip Group</t>
  </si>
  <si>
    <t>West Machines Ltd</t>
  </si>
  <si>
    <t>South Systems Inc</t>
  </si>
  <si>
    <t>West Systems Corp</t>
  </si>
  <si>
    <t>Global Electrics Group</t>
  </si>
  <si>
    <t>Global Machines Inc</t>
  </si>
  <si>
    <t>Global Engineering LLC</t>
  </si>
  <si>
    <t>South Tech Ltd</t>
  </si>
  <si>
    <t>North Tech LLC</t>
  </si>
  <si>
    <t>Global Systems LLC</t>
  </si>
  <si>
    <t>West Industries LLC</t>
  </si>
  <si>
    <t>National Drives Ltd</t>
  </si>
  <si>
    <t>Engineering Group</t>
  </si>
  <si>
    <t>Suburban Engineering LLC</t>
  </si>
  <si>
    <t>North Drives Inc</t>
  </si>
  <si>
    <t>South Equip Ltd</t>
  </si>
  <si>
    <t>North Machines Ltd</t>
  </si>
  <si>
    <t>Suburban Machines Group</t>
  </si>
  <si>
    <t>Central Drives Inc</t>
  </si>
  <si>
    <t>North Tech Co</t>
  </si>
  <si>
    <t>Global Engineering Group</t>
  </si>
  <si>
    <t>Central Drives Ltd</t>
  </si>
  <si>
    <t>Metro Systems Co</t>
  </si>
  <si>
    <t>Machines Group</t>
  </si>
  <si>
    <t>South Tech Group</t>
  </si>
  <si>
    <t>North Equip Inc</t>
  </si>
  <si>
    <t>Suburban Electrics Ltd</t>
  </si>
  <si>
    <t>National Equip Corp</t>
  </si>
  <si>
    <t>National Industries LLC</t>
  </si>
  <si>
    <t>Suburban Drives Group</t>
  </si>
  <si>
    <t>East Equip Inc</t>
  </si>
  <si>
    <t>North Drives LLC</t>
  </si>
  <si>
    <t>Global Industries Group</t>
  </si>
  <si>
    <t>Suburban Electrics Co</t>
  </si>
  <si>
    <t>North Drives Co</t>
  </si>
  <si>
    <t>West Systems LLC</t>
  </si>
  <si>
    <t>National Engineering Inc</t>
  </si>
  <si>
    <t>East Drives LLC</t>
  </si>
  <si>
    <t>Central Machines Group</t>
  </si>
  <si>
    <t>Suburban Electrics LLC</t>
  </si>
  <si>
    <t>West Tech Group</t>
  </si>
  <si>
    <t>Suburban Motors LLC</t>
  </si>
  <si>
    <t>Central Motors LLC</t>
  </si>
  <si>
    <t>Metro Drives LLC</t>
  </si>
  <si>
    <t>East Tech Group</t>
  </si>
  <si>
    <t>West Motors Inc</t>
  </si>
  <si>
    <t>North Machines Corp</t>
  </si>
  <si>
    <t>Central Systems Ltd</t>
  </si>
  <si>
    <t>Metro Drives Ltd</t>
  </si>
  <si>
    <t>National Engineering LLC</t>
  </si>
  <si>
    <t>North Engineering Corp</t>
  </si>
  <si>
    <t>North Motors Group</t>
  </si>
  <si>
    <t>East Motors Inc</t>
  </si>
  <si>
    <t>Global Industries LLC</t>
  </si>
  <si>
    <t>North Industries Corp</t>
  </si>
  <si>
    <t>North Equip Ltd</t>
  </si>
  <si>
    <t>Suburban Industries Group</t>
  </si>
  <si>
    <t>East Electrics LLC</t>
  </si>
  <si>
    <t>South Motors Corp</t>
  </si>
  <si>
    <t>East Machines Co</t>
  </si>
  <si>
    <t>West Equip Ltd</t>
  </si>
  <si>
    <t>Global Systems Co</t>
  </si>
  <si>
    <t>South Machines Ltd</t>
  </si>
  <si>
    <t>East Motors LLC</t>
  </si>
  <si>
    <t>Suburban Systems Corp</t>
  </si>
  <si>
    <t>North Industries Inc</t>
  </si>
  <si>
    <t>National Drives Group</t>
  </si>
  <si>
    <t>East Drives Co</t>
  </si>
  <si>
    <t>Metro Equip Co</t>
  </si>
  <si>
    <t>Central Drives Corp</t>
  </si>
  <si>
    <t>National Tech Ltd</t>
  </si>
  <si>
    <t>Central Tech Corp</t>
  </si>
  <si>
    <t>South Drives Corp</t>
  </si>
  <si>
    <t>National Tech Corp</t>
  </si>
  <si>
    <t>West Tech Co</t>
  </si>
  <si>
    <t>North Engineering Ltd</t>
  </si>
  <si>
    <t>South Engineering Inc</t>
  </si>
  <si>
    <t>Suburban Drives LLC</t>
  </si>
  <si>
    <t>West Engineering Corp</t>
  </si>
  <si>
    <t>Global Machines Group</t>
  </si>
  <si>
    <t>South Engineering Group</t>
  </si>
  <si>
    <t>East Electrics Corp</t>
  </si>
  <si>
    <t>East Engineering LLC</t>
  </si>
  <si>
    <t>North Electrics Co</t>
  </si>
  <si>
    <t>Metro Equip Ltd</t>
  </si>
  <si>
    <t>Central Tech Inc</t>
  </si>
  <si>
    <t>Suburban Equip Inc</t>
  </si>
  <si>
    <t>South Motors Inc</t>
  </si>
  <si>
    <t>North Systems LLC</t>
  </si>
  <si>
    <t>Central Machines Co</t>
  </si>
  <si>
    <t>National Electrics Co</t>
  </si>
  <si>
    <t>West Electrics Corp</t>
  </si>
  <si>
    <t>Suburban Machines Co</t>
  </si>
  <si>
    <t>West Equip Co</t>
  </si>
  <si>
    <t>Suburban Machines Ltd</t>
  </si>
  <si>
    <t>North Tech Corp</t>
  </si>
  <si>
    <t>West Machines Group</t>
  </si>
  <si>
    <t>South Industries Ltd</t>
  </si>
  <si>
    <t>Metro Motors Corp</t>
  </si>
  <si>
    <t>Metro Electrics Inc</t>
  </si>
  <si>
    <t>North Equip LLC</t>
  </si>
  <si>
    <t>West Drives Corp</t>
  </si>
  <si>
    <t>Metro Drives Corp</t>
  </si>
  <si>
    <t>Central Equip Ltd</t>
  </si>
  <si>
    <t>Central Engineering LLC</t>
  </si>
  <si>
    <t>West Engineering Co</t>
  </si>
  <si>
    <t>National Industries Corp</t>
  </si>
  <si>
    <t>Global Motors Ltd</t>
  </si>
  <si>
    <t>West Machines Co</t>
  </si>
  <si>
    <t>East Engineering Group</t>
  </si>
  <si>
    <t>North Electrics Corp</t>
  </si>
  <si>
    <t>Global Tech Group</t>
  </si>
  <si>
    <t>National Drives Inc</t>
  </si>
  <si>
    <t>Suburban Industries Ltd</t>
  </si>
  <si>
    <t>South Industries Inc</t>
  </si>
  <si>
    <t>North Electrics LLC</t>
  </si>
  <si>
    <t>South Motors Co</t>
  </si>
  <si>
    <t>Central Engineering Co</t>
  </si>
  <si>
    <t>Central Systems Inc</t>
  </si>
  <si>
    <t>Electrics Corp</t>
  </si>
  <si>
    <t>Tech Co</t>
  </si>
  <si>
    <t>Suburban Electrics Inc</t>
  </si>
  <si>
    <t>Central Systems LLC</t>
  </si>
  <si>
    <t>Metro Tech Co</t>
  </si>
  <si>
    <t>Suburban Industries Co</t>
  </si>
  <si>
    <t>West Equip Corp</t>
  </si>
  <si>
    <t>National Systems Corp</t>
  </si>
  <si>
    <t>East Motors Ltd</t>
  </si>
  <si>
    <t>South Machines LLC</t>
  </si>
  <si>
    <t>West Engineering Ltd</t>
  </si>
  <si>
    <t>Central Drives LLC</t>
  </si>
  <si>
    <t>South Drives Ltd</t>
  </si>
  <si>
    <t>Suburban Equip LLC</t>
  </si>
  <si>
    <t>National Industries Group</t>
  </si>
  <si>
    <t>Metro Electrics Ltd</t>
  </si>
  <si>
    <t>Central Industries Group</t>
  </si>
  <si>
    <t>Global Equip Corp</t>
  </si>
  <si>
    <t>Central Machines LLC</t>
  </si>
  <si>
    <t>Central Electrics Group</t>
  </si>
  <si>
    <t>East Drives Inc</t>
  </si>
  <si>
    <t>South Electrics Ltd</t>
  </si>
  <si>
    <t>National Tech Co</t>
  </si>
  <si>
    <t>Metro Machines Corp</t>
  </si>
  <si>
    <t>Suburban Engineering Co</t>
  </si>
  <si>
    <t>National Machines Group</t>
  </si>
  <si>
    <t>Suburban Tech Corp</t>
  </si>
  <si>
    <t>South Electrics Co</t>
  </si>
  <si>
    <t>National Machines LLC</t>
  </si>
  <si>
    <t>North Engineering Group</t>
  </si>
  <si>
    <t>Suburban Equip Co</t>
  </si>
  <si>
    <t>East Equip Group</t>
  </si>
  <si>
    <t>National Motors Corp</t>
  </si>
  <si>
    <t>East Motors Group</t>
  </si>
  <si>
    <t>East Tech Corp</t>
  </si>
  <si>
    <t>North Systems Corp</t>
  </si>
  <si>
    <t>Suburban Equip Ltd</t>
  </si>
  <si>
    <t>North Systems Group</t>
  </si>
  <si>
    <t>Central Motors Ltd</t>
  </si>
  <si>
    <t>Global Electrics LLC</t>
  </si>
  <si>
    <t>Central Industries Inc</t>
  </si>
  <si>
    <t>East Systems LLC</t>
  </si>
  <si>
    <t>Global Motors Group</t>
  </si>
  <si>
    <t>Metro Equip Inc</t>
  </si>
  <si>
    <t>Metro Drives Co</t>
  </si>
  <si>
    <t>Global Electrics Co</t>
  </si>
  <si>
    <t>Global Systems Inc</t>
  </si>
  <si>
    <t>West Systems Ltd</t>
  </si>
  <si>
    <t>North Motors Co</t>
  </si>
  <si>
    <t>Metro Engineering Corp</t>
  </si>
  <si>
    <t>Central Motors Inc</t>
  </si>
  <si>
    <t>Central Engineering Corp</t>
  </si>
  <si>
    <t>South Electrics Corp</t>
  </si>
  <si>
    <t>Global Engineering Inc</t>
  </si>
  <si>
    <t>West Machines LLC</t>
  </si>
  <si>
    <t>West Systems Co</t>
  </si>
  <si>
    <t>East Equip Co</t>
  </si>
  <si>
    <t>North Electrics Ltd</t>
  </si>
  <si>
    <t>West Electrics Co</t>
  </si>
  <si>
    <t>North Tech Inc</t>
  </si>
  <si>
    <t>Global Motors LLC</t>
  </si>
  <si>
    <t>Central Industries Co</t>
  </si>
  <si>
    <t>West Engineering LLC</t>
  </si>
  <si>
    <t>West Motors Group</t>
  </si>
  <si>
    <t>Suburban Machines Corp</t>
  </si>
  <si>
    <t>Metro Motors Ltd</t>
  </si>
  <si>
    <t>Global Tech Corp</t>
  </si>
  <si>
    <t>Suburban Systems LLC</t>
  </si>
  <si>
    <t>East Electrics Ltd</t>
  </si>
  <si>
    <t>North Engineering Co</t>
  </si>
  <si>
    <t>Suburban Industries Inc</t>
  </si>
  <si>
    <t>Metro Tech Ltd</t>
  </si>
  <si>
    <t>Global Equip LLC</t>
  </si>
  <si>
    <t>National Motors Group</t>
  </si>
  <si>
    <t>Metro Systems LLC</t>
  </si>
  <si>
    <t>Suburban Tech Group</t>
  </si>
  <si>
    <t>South Electrics LLC</t>
  </si>
  <si>
    <t>West Motors Co</t>
  </si>
  <si>
    <t>Suburban Motors Inc</t>
  </si>
  <si>
    <t>Suburban Motors Group</t>
  </si>
  <si>
    <t>Metro Engineering Inc</t>
  </si>
  <si>
    <t>Global Drives Group</t>
  </si>
  <si>
    <t>East Systems Inc</t>
  </si>
  <si>
    <t>Metro Machines Inc</t>
  </si>
  <si>
    <t>Global Electrics Inc</t>
  </si>
  <si>
    <t>Metro Electrics Corp</t>
  </si>
  <si>
    <t>South Engineering LLC</t>
  </si>
  <si>
    <t>North Industries Ltd</t>
  </si>
  <si>
    <t>Global Equip Co</t>
  </si>
  <si>
    <t>Global Drives Co</t>
  </si>
  <si>
    <t>Central Equip LLC</t>
  </si>
  <si>
    <t>Central Industries Corp</t>
  </si>
  <si>
    <t>Central Systems Corp</t>
  </si>
  <si>
    <t>Technology</t>
  </si>
  <si>
    <t>South Machines Group</t>
  </si>
  <si>
    <t>East Systems Co</t>
  </si>
  <si>
    <t>Finance</t>
  </si>
  <si>
    <t>East Systems Group</t>
  </si>
  <si>
    <t>National Equip Ltd</t>
  </si>
  <si>
    <t>Pharmaceuticals</t>
  </si>
  <si>
    <t>West Electrics Inc</t>
  </si>
  <si>
    <t>Energy</t>
  </si>
  <si>
    <t>West Drives LLC</t>
  </si>
  <si>
    <t>East Industries LLC</t>
  </si>
  <si>
    <t>West Drives Co</t>
  </si>
  <si>
    <t>West Tech Corp</t>
  </si>
  <si>
    <t>East Machines Ltd</t>
  </si>
  <si>
    <t>South Systems Co</t>
  </si>
  <si>
    <t>Suburban Electrics Corp</t>
  </si>
  <si>
    <t>National Equip Group</t>
  </si>
  <si>
    <t>East Machines Inc</t>
  </si>
  <si>
    <t>Manufacturing</t>
  </si>
  <si>
    <t>Suburban Engineering Ltd</t>
  </si>
  <si>
    <t>Suburban Drives Corp</t>
  </si>
  <si>
    <t>North Machines Co</t>
  </si>
  <si>
    <t>East Machines LLC</t>
  </si>
  <si>
    <t>East Motors Corp</t>
  </si>
  <si>
    <t>National Equip Inc</t>
  </si>
  <si>
    <t>West Electrics Group</t>
  </si>
  <si>
    <t>Metro Equip Group</t>
  </si>
  <si>
    <t>North Industries Co</t>
  </si>
  <si>
    <t>National Systems Inc</t>
  </si>
  <si>
    <t>North Drives Group</t>
  </si>
  <si>
    <t>East Machines Group</t>
  </si>
  <si>
    <t>Metro Industries Corp</t>
  </si>
  <si>
    <t>South Engineering Ltd</t>
  </si>
  <si>
    <t>Global Systems Ltd</t>
  </si>
  <si>
    <t>North Drives Ltd</t>
  </si>
  <si>
    <t>East Engineering Ltd</t>
  </si>
  <si>
    <t>Global Engineering Co</t>
  </si>
  <si>
    <t>South Industries Corp</t>
  </si>
  <si>
    <t>North Equip Co</t>
  </si>
  <si>
    <t>Suburban Tech LLC</t>
  </si>
  <si>
    <t>Metro Equip Corp</t>
  </si>
  <si>
    <t>Global Electrics Ltd</t>
  </si>
  <si>
    <t>Metro Machines LLC</t>
  </si>
  <si>
    <t>National Industries Inc</t>
  </si>
  <si>
    <t>Metro Engineering Ltd</t>
  </si>
  <si>
    <t>Metro Engineering LLC</t>
  </si>
  <si>
    <t>National Equip Co</t>
  </si>
  <si>
    <t>National Systems Ltd</t>
  </si>
  <si>
    <t>Global Electrics Corp</t>
  </si>
  <si>
    <t>Global Drives Ltd</t>
  </si>
  <si>
    <t>East Drives Corp</t>
  </si>
  <si>
    <t>National Tech Group</t>
  </si>
  <si>
    <t>East Equip LLC</t>
  </si>
  <si>
    <t>Global Engineering Ltd</t>
  </si>
  <si>
    <t>South Industries Co</t>
  </si>
  <si>
    <t>West Industries Inc</t>
  </si>
  <si>
    <t>Suburban Tech Co</t>
  </si>
  <si>
    <t>Global Drives Inc</t>
  </si>
  <si>
    <t>West Drives Inc</t>
  </si>
  <si>
    <t>Metro Electrics Group</t>
  </si>
  <si>
    <t>East Industries Corp</t>
  </si>
  <si>
    <t>Suburban Drives Ltd</t>
  </si>
  <si>
    <t>National Equip LLC</t>
  </si>
  <si>
    <t>South Equip Co</t>
  </si>
  <si>
    <t>South Machines Co</t>
  </si>
  <si>
    <t>North Electrics Inc</t>
  </si>
  <si>
    <t>South Industries LLC</t>
  </si>
  <si>
    <t>East Tech LLC</t>
  </si>
  <si>
    <t>National Electrics Group</t>
  </si>
  <si>
    <t>Metro Systems Ltd</t>
  </si>
  <si>
    <t>Suburban Machines LLC</t>
  </si>
  <si>
    <t>Suburban Systems Ltd</t>
  </si>
  <si>
    <t>East Systems Corp</t>
  </si>
  <si>
    <t>Metro Engineering Group</t>
  </si>
  <si>
    <t>South Drives Co</t>
  </si>
  <si>
    <t>Central Engineering Ltd</t>
  </si>
  <si>
    <t>Suburban Engineering Corp</t>
  </si>
  <si>
    <t>South Tech LLC</t>
  </si>
  <si>
    <t>Suburban Systems Inc</t>
  </si>
  <si>
    <t>Metro Drives Inc</t>
  </si>
  <si>
    <t>East Tech Co</t>
  </si>
  <si>
    <t>West Motors Corp</t>
  </si>
  <si>
    <t>Global Systems Corp</t>
  </si>
  <si>
    <t>Global Industries Ltd</t>
  </si>
  <si>
    <t>East Equip Corp</t>
  </si>
  <si>
    <t>East Systems Ltd</t>
  </si>
  <si>
    <t>Global Motors Corp</t>
  </si>
  <si>
    <t>Central Industries Ltd</t>
  </si>
  <si>
    <t>Metro Systems Group</t>
  </si>
  <si>
    <t>South Tech Co</t>
  </si>
  <si>
    <t>West Engineering Group</t>
  </si>
  <si>
    <t>East Motors Co</t>
  </si>
  <si>
    <t>Global Drives Corp</t>
  </si>
  <si>
    <t>Suburban Equip Corp</t>
  </si>
  <si>
    <t>Central Systems Group</t>
  </si>
  <si>
    <t>North Industries Group</t>
  </si>
  <si>
    <t>West Motors LLC</t>
  </si>
  <si>
    <t>East Electrics Inc</t>
  </si>
  <si>
    <t>Metro Industries Inc</t>
  </si>
  <si>
    <t>South Machines Corp</t>
  </si>
  <si>
    <t>East Drives Group</t>
  </si>
  <si>
    <t>Suburban Systems Co</t>
  </si>
  <si>
    <t>South Equip Corp</t>
  </si>
  <si>
    <t>Metro Tech Corp</t>
  </si>
  <si>
    <t>Metro Industries Group</t>
  </si>
  <si>
    <t>Central Electrics Corp</t>
  </si>
  <si>
    <t>Suburban Drives Inc</t>
  </si>
  <si>
    <t>Central Machines Inc</t>
  </si>
  <si>
    <t>Metro Equip LLC</t>
  </si>
  <si>
    <t>Central Electrics Co</t>
  </si>
  <si>
    <t>National Industries Co</t>
  </si>
  <si>
    <t>North Motors Corp</t>
  </si>
  <si>
    <t>National Systems Co</t>
  </si>
  <si>
    <t>Global Machines Co</t>
  </si>
  <si>
    <t>North Electrics Group</t>
  </si>
  <si>
    <t>National Drives LLC</t>
  </si>
  <si>
    <t>East Electrics Co</t>
  </si>
  <si>
    <t>Metro Tech Group</t>
  </si>
  <si>
    <t>Central Engineering Group</t>
  </si>
  <si>
    <t>East Engineering Inc</t>
  </si>
  <si>
    <t>East Equip Ltd</t>
  </si>
  <si>
    <t>North Machines Group</t>
  </si>
  <si>
    <t>West Electrics LLC</t>
  </si>
  <si>
    <t>South Systems Ltd</t>
  </si>
  <si>
    <t>West Systems Inc</t>
  </si>
  <si>
    <t>Global Tech Inc</t>
  </si>
  <si>
    <t>Global Equip Group</t>
  </si>
  <si>
    <t>Metro Electrics Co</t>
  </si>
  <si>
    <t>National Tech Inc</t>
  </si>
  <si>
    <t>Central Engineering Inc</t>
  </si>
  <si>
    <t>South Motors Group</t>
  </si>
  <si>
    <t>East Machines Corp</t>
  </si>
  <si>
    <t>National Systems LLC</t>
  </si>
  <si>
    <t>West Engineering Inc</t>
  </si>
  <si>
    <t>National Industries Ltd</t>
  </si>
  <si>
    <t>Central Electrics Ltd</t>
  </si>
  <si>
    <t>Metro Systems Corp</t>
  </si>
  <si>
    <t>Metro Engineering Co</t>
  </si>
  <si>
    <t>Central Machines Ltd</t>
  </si>
  <si>
    <t>West Industries Group</t>
  </si>
  <si>
    <t>West Industries Co</t>
  </si>
  <si>
    <t>National Electrics Inc</t>
  </si>
  <si>
    <t>West Equip Inc</t>
  </si>
  <si>
    <t>West Industries Corp</t>
  </si>
  <si>
    <t>West Industries Ltd</t>
  </si>
  <si>
    <t>East Engineering Co</t>
  </si>
  <si>
    <t>Metro Motors Inc</t>
  </si>
  <si>
    <t>National Machines Co</t>
  </si>
  <si>
    <t>North Systems Co</t>
  </si>
  <si>
    <t>Central Electrics Inc</t>
  </si>
  <si>
    <t>West Machines Corp</t>
  </si>
  <si>
    <t>Global Motors Co</t>
  </si>
  <si>
    <t>National Engineering Co</t>
  </si>
  <si>
    <t>Central Equip Co</t>
  </si>
  <si>
    <t>Metro Industries Co</t>
  </si>
  <si>
    <t>Metro Machines Co</t>
  </si>
  <si>
    <t>North Tech Ltd</t>
  </si>
  <si>
    <t>Systems Co Ltd Group</t>
  </si>
  <si>
    <t>Tech Corp Ltd Group</t>
  </si>
  <si>
    <t>Central Equip Corp Ltd Group</t>
  </si>
  <si>
    <t>Central Tech LLC Ltd Group</t>
  </si>
  <si>
    <t>Suburban Electrics Group Ltd Group</t>
  </si>
  <si>
    <t>Motors Inc Ltd Group</t>
  </si>
  <si>
    <t>Engineering Corp Ltd Group</t>
  </si>
  <si>
    <t>Equip Inc Ltd Group</t>
  </si>
  <si>
    <t>East Drives Ltd Ltd Group</t>
  </si>
  <si>
    <t>Drives Inc Ltd Group</t>
  </si>
  <si>
    <t>Tech Inc Ltd Group</t>
  </si>
  <si>
    <t>West Drives Group Ltd Group</t>
  </si>
  <si>
    <t>East Tech Inc Ltd Group</t>
  </si>
  <si>
    <t>Central Motors Corp Ltd Group</t>
  </si>
  <si>
    <t>Machines Corp Ltd Group</t>
  </si>
  <si>
    <t>National Drives Co Ltd Group</t>
  </si>
  <si>
    <t>National Electrics LLC Ltd Group</t>
  </si>
  <si>
    <t>National Systems Group Ltd Group</t>
  </si>
  <si>
    <t>West Tech LLC Ltd Group</t>
  </si>
  <si>
    <t>Suburban Motors Corp Ltd Group</t>
  </si>
  <si>
    <t>Industries Co Ltd Group</t>
  </si>
  <si>
    <t>Global Machines Corp Ltd Group</t>
  </si>
  <si>
    <t>East Industries Inc Ltd Group</t>
  </si>
  <si>
    <t>Tech Ltd Ltd Group</t>
  </si>
  <si>
    <t>Engineering Co Ltd Group</t>
  </si>
  <si>
    <t>Metro Motors Group Ltd Group</t>
  </si>
  <si>
    <t>North Motors Ltd Ltd Group</t>
  </si>
  <si>
    <t>Global Machines Ltd Ltd Group</t>
  </si>
  <si>
    <t>National Drives Corp Ltd Group</t>
  </si>
  <si>
    <t>Metro Electrics LLC Ltd Group</t>
  </si>
  <si>
    <t>Suburban Motors Co Ltd Group</t>
  </si>
  <si>
    <t>Global Motors Inc Ltd Group</t>
  </si>
  <si>
    <t>Engineering Inc Ltd Group</t>
  </si>
  <si>
    <t>North Engineering Inc Ltd Group</t>
  </si>
  <si>
    <t>Motors Ltd Ltd Group</t>
  </si>
  <si>
    <t>South Tech Corp Ltd Group</t>
  </si>
  <si>
    <t>Central Tech Group Ltd Group</t>
  </si>
  <si>
    <t>Central Electrics LLC Ltd Group</t>
  </si>
  <si>
    <t>National Electrics Ltd Ltd Group</t>
  </si>
  <si>
    <t>Motors LLC Ltd Group</t>
  </si>
  <si>
    <t>Tech LLC Ltd Group</t>
  </si>
  <si>
    <t>Metro Tech LLC Ltd Group</t>
  </si>
  <si>
    <t>Global Tech LLC Ltd Group</t>
  </si>
  <si>
    <t>National Motors Ltd Ltd Group</t>
  </si>
  <si>
    <t>North Systems Inc Ltd Group</t>
  </si>
  <si>
    <t>Industries Corp Ltd Group</t>
  </si>
  <si>
    <t>Electrics Ltd Ltd Group</t>
  </si>
  <si>
    <t>Suburban Tech Ltd Ltd Group</t>
  </si>
  <si>
    <t>Systems LLC Ltd Group</t>
  </si>
  <si>
    <t>South Drives Inc Ltd Group</t>
  </si>
  <si>
    <t>National Engineering Group Ltd Group</t>
  </si>
  <si>
    <t>Suburban Drives Co Ltd Group</t>
  </si>
  <si>
    <t>South Machines Inc Ltd Group</t>
  </si>
  <si>
    <t>South Systems Group Ltd Group</t>
  </si>
  <si>
    <t>Equip Co Ltd Group</t>
  </si>
  <si>
    <t>Engineering LLC Ltd Group</t>
  </si>
  <si>
    <t>Systems Corp Ltd Group</t>
  </si>
  <si>
    <t>Machines LLC Ltd Group</t>
  </si>
  <si>
    <t>Electrics Group Ltd Group</t>
  </si>
  <si>
    <t>South Motors LLC Ltd Group</t>
  </si>
  <si>
    <t>North Engineering LLC Ltd Group</t>
  </si>
  <si>
    <t>Central Tech Ltd Ltd Group</t>
  </si>
  <si>
    <t>West Drives Ltd Ltd Group</t>
  </si>
  <si>
    <t>Industries LLC Ltd Group</t>
  </si>
  <si>
    <t>Suburban Engineering Inc Ltd Group</t>
  </si>
  <si>
    <t>Central Drives Co Ltd Group</t>
  </si>
  <si>
    <t>Central Drives Group Ltd Group</t>
  </si>
  <si>
    <t>Global Tech Ltd Ltd Group</t>
  </si>
  <si>
    <t>Machines Inc Ltd Group</t>
  </si>
  <si>
    <t>Global Equip Ltd Ltd Group</t>
  </si>
  <si>
    <t>North Motors LLC Ltd Group</t>
  </si>
  <si>
    <t>National Electrics Corp Ltd Group</t>
  </si>
  <si>
    <t>Suburban Industries Corp Ltd Group</t>
  </si>
  <si>
    <t>South Electrics Group Ltd Group</t>
  </si>
  <si>
    <t>Industries Ltd Ltd Group</t>
  </si>
  <si>
    <t>South Equip LLC Ltd Group</t>
  </si>
  <si>
    <t>Engineering Ltd Ltd Group</t>
  </si>
  <si>
    <t>Drives Corp Ltd Group</t>
  </si>
  <si>
    <t>National Motors Co Ltd Group</t>
  </si>
  <si>
    <t>Electrics Co Ltd Group</t>
  </si>
  <si>
    <t>South Engineering Corp Ltd Group</t>
  </si>
  <si>
    <t>Suburban Machines Inc Ltd Group</t>
  </si>
  <si>
    <t>Equip Ltd Ltd Group</t>
  </si>
  <si>
    <t>Metro Machines Group Ltd Group</t>
  </si>
  <si>
    <t>Machines Ltd Ltd Group</t>
  </si>
  <si>
    <t>South Equip Inc Ltd Group</t>
  </si>
  <si>
    <t>National Machines Ltd Ltd Group</t>
  </si>
  <si>
    <t>North Machines LLC Ltd Group</t>
  </si>
  <si>
    <t>Equip LLC Ltd Group</t>
  </si>
  <si>
    <t>Tech Group Ltd Group</t>
  </si>
  <si>
    <t>South Drives LLC Ltd Group</t>
  </si>
  <si>
    <t>Global Industries Inc Ltd Group</t>
  </si>
  <si>
    <t>Drives LLC Ltd Group</t>
  </si>
  <si>
    <t>Industries Group Ltd Group</t>
  </si>
  <si>
    <t>Metro Drives Group Ltd Group</t>
  </si>
  <si>
    <t>Suburban Systems Group Ltd Group</t>
  </si>
  <si>
    <t>West Tech Inc Ltd Group</t>
  </si>
  <si>
    <t>Metro Machines Ltd Ltd Group</t>
  </si>
  <si>
    <t>West Equip Group Ltd Group</t>
  </si>
  <si>
    <t>Metro Motors LLC Ltd Group</t>
  </si>
  <si>
    <t>West Equip LLC Ltd Group</t>
  </si>
  <si>
    <t>Industries Inc Ltd Group</t>
  </si>
  <si>
    <t>Central Motors Co Ltd Group</t>
  </si>
  <si>
    <t>West Motors Ltd Ltd Group</t>
  </si>
  <si>
    <t>Global Systems Group Ltd Group</t>
  </si>
  <si>
    <t>South Systems LLC Ltd Group</t>
  </si>
  <si>
    <t>Drives Ltd Ltd Group</t>
  </si>
  <si>
    <t>Global Industries Corp Ltd Group</t>
  </si>
  <si>
    <t>Central Systems Co Ltd Group</t>
  </si>
  <si>
    <t>Global Industries Co Ltd Group</t>
  </si>
  <si>
    <t>East Tech Ltd Ltd Group</t>
  </si>
  <si>
    <t>South Electrics Inc Ltd Group</t>
  </si>
  <si>
    <t>Motors Group Ltd Group</t>
  </si>
  <si>
    <t>National Motors Inc Ltd Group</t>
  </si>
  <si>
    <t>West Machines Inc Ltd Group</t>
  </si>
  <si>
    <t>North Drives Corp Ltd Group</t>
  </si>
  <si>
    <t>Central Tech Co Ltd Group</t>
  </si>
  <si>
    <t>Metro Motors Co Ltd Group</t>
  </si>
  <si>
    <t>Systems Group Ltd Group</t>
  </si>
  <si>
    <t>Suburban Motors Ltd Ltd Group</t>
  </si>
  <si>
    <t>Drives Group Ltd Group</t>
  </si>
  <si>
    <t>Electrics LLC Ltd Group</t>
  </si>
  <si>
    <t>Central Industries LLC Ltd Group</t>
  </si>
  <si>
    <t>National Tech LLC Ltd Group</t>
  </si>
  <si>
    <t>South Systems Corp Ltd Group</t>
  </si>
  <si>
    <t>Suburban Industries LLC Ltd Group</t>
  </si>
  <si>
    <t>Global Drives LLC Ltd Group</t>
  </si>
  <si>
    <t>Global Equip Inc Ltd Group</t>
  </si>
  <si>
    <t>Global Engineering Corp Ltd Group</t>
  </si>
  <si>
    <t>Global Tech Co Ltd Group</t>
  </si>
  <si>
    <t>Motors Corp Ltd Group</t>
  </si>
  <si>
    <t>Systems Ltd Ltd Group</t>
  </si>
  <si>
    <t>North Motors Inc Ltd Group</t>
  </si>
  <si>
    <t>Equip Corp Ltd Group</t>
  </si>
  <si>
    <t>Central Equip Inc Ltd Group</t>
  </si>
  <si>
    <t>West Tech Ltd Ltd Group</t>
  </si>
  <si>
    <t>East Industries Group Ltd Group</t>
  </si>
  <si>
    <t>Suburban Engineering Group Ltd Group</t>
  </si>
  <si>
    <t>Suburban Tech Inc Ltd Group</t>
  </si>
  <si>
    <t>South Engineering Co Ltd Group</t>
  </si>
  <si>
    <t>West Systems Group Ltd Group</t>
  </si>
  <si>
    <t>South Industries Group Ltd Group</t>
  </si>
  <si>
    <t>Global Machines LLC Ltd Group</t>
  </si>
  <si>
    <t>North Industries LLC Ltd Group</t>
  </si>
  <si>
    <t>Suburban Equip Group Ltd Group</t>
  </si>
  <si>
    <t>East Industries Co Ltd Group</t>
  </si>
  <si>
    <t>Metro Industries LLC Ltd Group</t>
  </si>
  <si>
    <t>North Equip Corp Ltd Group</t>
  </si>
  <si>
    <t>East Industries Ltd Ltd Group</t>
  </si>
  <si>
    <t>National Engineering Corp Ltd Group</t>
  </si>
  <si>
    <t>East Engineering Corp Ltd Group</t>
  </si>
  <si>
    <t>Central Equip Group Ltd Group</t>
  </si>
  <si>
    <t>Equip Group Ltd Group</t>
  </si>
  <si>
    <t>North Systems Ltd Ltd Group</t>
  </si>
  <si>
    <t>South Motors Ltd Ltd Group</t>
  </si>
  <si>
    <t>Machines Co Ltd Group</t>
  </si>
  <si>
    <t>Central Motors Group Ltd Group</t>
  </si>
  <si>
    <t>National Machines Corp Ltd Group</t>
  </si>
  <si>
    <t>West Electrics Ltd Ltd Group</t>
  </si>
  <si>
    <t>North Tech Group Ltd Group</t>
  </si>
  <si>
    <t>South Drives Group Ltd Group</t>
  </si>
  <si>
    <t>North Machines Inc Ltd Group</t>
  </si>
  <si>
    <t>National Engineering Ltd Ltd Group</t>
  </si>
  <si>
    <t>Metro Tech Inc Ltd Group</t>
  </si>
  <si>
    <t>Motors Co Ltd Group</t>
  </si>
  <si>
    <t>Central Machines Corp Ltd Group</t>
  </si>
  <si>
    <t>Drives Co Ltd Group</t>
  </si>
  <si>
    <t>South Tech Inc Ltd Group</t>
  </si>
  <si>
    <t>Metro Systems Inc Ltd Group</t>
  </si>
  <si>
    <t>Electrics Inc Ltd Group</t>
  </si>
  <si>
    <t>National Motors LLC Ltd Group</t>
  </si>
  <si>
    <t>Metro Industries Ltd Ltd Group</t>
  </si>
  <si>
    <t>East Electrics Group Ltd Group</t>
  </si>
  <si>
    <t>National Machines Inc Ltd Group</t>
  </si>
  <si>
    <t>North Equip Group Ltd Group</t>
  </si>
  <si>
    <t>Systems Inc Ltd Group</t>
  </si>
  <si>
    <t>South Equip Group Ltd Group</t>
  </si>
  <si>
    <t>West Machines Ltd Ltd Group</t>
  </si>
  <si>
    <t>South Systems Inc Ltd Group</t>
  </si>
  <si>
    <t>West Systems Corp Ltd Group</t>
  </si>
  <si>
    <t>Global Electrics Group Ltd Group</t>
  </si>
  <si>
    <t>Global Machines Inc Ltd Group</t>
  </si>
  <si>
    <t>Global Engineering LLC Ltd Group</t>
  </si>
  <si>
    <t>South Tech Ltd Ltd Group</t>
  </si>
  <si>
    <t>North Tech LLC Ltd Group</t>
  </si>
  <si>
    <t>Global Systems LLC Ltd Group</t>
  </si>
  <si>
    <t>West Industries LLC Ltd Group</t>
  </si>
  <si>
    <t>National Drives Ltd Ltd Group</t>
  </si>
  <si>
    <t>Engineering Group Ltd Group</t>
  </si>
  <si>
    <t>Suburban Engineering LLC Ltd Group</t>
  </si>
  <si>
    <t>North Drives Inc Ltd Group</t>
  </si>
  <si>
    <t>South Equip Ltd Ltd Group</t>
  </si>
  <si>
    <t>North Machines Ltd Ltd Group</t>
  </si>
  <si>
    <t>Suburban Machines Group Ltd Group</t>
  </si>
  <si>
    <t>Central Drives Inc Ltd Group</t>
  </si>
  <si>
    <t>North Tech Co Ltd Group</t>
  </si>
  <si>
    <t>Global Engineering Group Ltd Group</t>
  </si>
  <si>
    <t>Central Drives Ltd Ltd Group</t>
  </si>
  <si>
    <t>Metro Systems Co Ltd Group</t>
  </si>
  <si>
    <t>Machines Group Ltd Group</t>
  </si>
  <si>
    <t>South Tech Group Ltd Group</t>
  </si>
  <si>
    <t>North Equip Inc Ltd Group</t>
  </si>
  <si>
    <t>Suburban Electrics Ltd Ltd Group</t>
  </si>
  <si>
    <t>National Equip Corp Ltd Group</t>
  </si>
  <si>
    <t>National Industries LLC Ltd Group</t>
  </si>
  <si>
    <t>Suburban Drives Group Ltd Group</t>
  </si>
  <si>
    <t>East Equip Inc Ltd Group</t>
  </si>
  <si>
    <t>North Drives LLC Ltd Group</t>
  </si>
  <si>
    <t>Global Industries Group Ltd Group</t>
  </si>
  <si>
    <t>Suburban Electrics Co Ltd Group</t>
  </si>
  <si>
    <t>North Drives Co Ltd Group</t>
  </si>
  <si>
    <t>West Systems LLC Ltd Group</t>
  </si>
  <si>
    <t>National Engineering Inc Ltd Group</t>
  </si>
  <si>
    <t>East Drives LLC Ltd Group</t>
  </si>
  <si>
    <t>Central Machines Group Ltd Group</t>
  </si>
  <si>
    <t>Suburban Electrics LLC Ltd Group</t>
  </si>
  <si>
    <t>West Tech Group Ltd Group</t>
  </si>
  <si>
    <t>Suburban Motors LLC Ltd Group</t>
  </si>
  <si>
    <t>Central Motors LLC Ltd Group</t>
  </si>
  <si>
    <t>Metro Drives LLC Ltd Group</t>
  </si>
  <si>
    <t>East Tech Group Ltd Group</t>
  </si>
  <si>
    <t>West Motors Inc Ltd Group</t>
  </si>
  <si>
    <t>North Machines Corp Ltd Group</t>
  </si>
  <si>
    <t>Central Systems Ltd Ltd Group</t>
  </si>
  <si>
    <t>Metro Drives Ltd Ltd Group</t>
  </si>
  <si>
    <t>National Engineering LLC Ltd Group</t>
  </si>
  <si>
    <t>North Engineering Corp Ltd Group</t>
  </si>
  <si>
    <t>North Motors Group Ltd Group</t>
  </si>
  <si>
    <t>East Motors Inc Ltd Group</t>
  </si>
  <si>
    <t>Global Industries LLC Ltd Group</t>
  </si>
  <si>
    <t>North Industries Corp Ltd Group</t>
  </si>
  <si>
    <t>North Equip Ltd Ltd Group</t>
  </si>
  <si>
    <t>Suburban Industries Group Ltd Group</t>
  </si>
  <si>
    <t>East Electrics LLC Ltd Group</t>
  </si>
  <si>
    <t>South Motors Corp Ltd Group</t>
  </si>
  <si>
    <t>East Machines Co Ltd Group</t>
  </si>
  <si>
    <t>West Equip Ltd Ltd Group</t>
  </si>
  <si>
    <t>Global Systems Co Ltd Group</t>
  </si>
  <si>
    <t>South Machines Ltd Ltd Group</t>
  </si>
  <si>
    <t>East Motors LLC Ltd Group</t>
  </si>
  <si>
    <t>Suburban Systems Corp Ltd Group</t>
  </si>
  <si>
    <t>North Industries Inc Ltd Group</t>
  </si>
  <si>
    <t>National Drives Group Ltd Group</t>
  </si>
  <si>
    <t>East Drives Co Ltd Group</t>
  </si>
  <si>
    <t>Metro Equip Co Ltd Group</t>
  </si>
  <si>
    <t>Central Drives Corp Ltd Group</t>
  </si>
  <si>
    <t>National Tech Ltd Ltd Group</t>
  </si>
  <si>
    <t>Central Tech Corp Ltd Group</t>
  </si>
  <si>
    <t>South Drives Corp Ltd Group</t>
  </si>
  <si>
    <t>National Tech Corp Ltd Group</t>
  </si>
  <si>
    <t>West Tech Co Ltd Group</t>
  </si>
  <si>
    <t>North Engineering Ltd Ltd Group</t>
  </si>
  <si>
    <t>South Engineering Inc Ltd Group</t>
  </si>
  <si>
    <t>Suburban Drives LLC Ltd Group</t>
  </si>
  <si>
    <t>West Engineering Corp Ltd Group</t>
  </si>
  <si>
    <t>Global Machines Group Ltd Group</t>
  </si>
  <si>
    <t>South Engineering Group Ltd Group</t>
  </si>
  <si>
    <t>East Electrics Corp Ltd Group</t>
  </si>
  <si>
    <t>East Engineering LLC Ltd Group</t>
  </si>
  <si>
    <t>North Electrics Co Ltd Group</t>
  </si>
  <si>
    <t>Metro Equip Ltd Ltd Group</t>
  </si>
  <si>
    <t>Central Tech Inc Ltd Group</t>
  </si>
  <si>
    <t>Suburban Equip Inc Ltd Group</t>
  </si>
  <si>
    <t>South Motors Inc Ltd Group</t>
  </si>
  <si>
    <t>North Systems LLC Ltd Group</t>
  </si>
  <si>
    <t>Central Machines Co Ltd Group</t>
  </si>
  <si>
    <t>National Electrics Co Ltd Group</t>
  </si>
  <si>
    <t>West Electrics Corp Ltd Group</t>
  </si>
  <si>
    <t>Suburban Machines Co Ltd Group</t>
  </si>
  <si>
    <t>West Equip Co Ltd Group</t>
  </si>
  <si>
    <t>Suburban Machines Ltd Ltd Group</t>
  </si>
  <si>
    <t>North Tech Corp Ltd Group</t>
  </si>
  <si>
    <t>West Machines Group Ltd Group</t>
  </si>
  <si>
    <t>South Industries Ltd Ltd Group</t>
  </si>
  <si>
    <t>Metro Motors Corp Ltd Group</t>
  </si>
  <si>
    <t>Metro Electrics Inc Ltd Group</t>
  </si>
  <si>
    <t>North Equip LLC Ltd Group</t>
  </si>
  <si>
    <t>West Drives Corp Ltd Group</t>
  </si>
  <si>
    <t>Metro Drives Corp Ltd Group</t>
  </si>
  <si>
    <t>Central Equip Ltd Ltd Group</t>
  </si>
  <si>
    <t>Central Engineering LLC Ltd Group</t>
  </si>
  <si>
    <t>West Engineering Co Ltd Group</t>
  </si>
  <si>
    <t>National Industries Corp Ltd Group</t>
  </si>
  <si>
    <t>Global Motors Ltd Ltd Group</t>
  </si>
  <si>
    <t>West Machines Co Ltd Group</t>
  </si>
  <si>
    <t>East Engineering Group Ltd Group</t>
  </si>
  <si>
    <t>North Electrics Corp Ltd Group</t>
  </si>
  <si>
    <t>Global Tech Group Ltd Group</t>
  </si>
  <si>
    <t>National Drives Inc Ltd Group</t>
  </si>
  <si>
    <t>Suburban Industries Ltd Ltd Group</t>
  </si>
  <si>
    <t>South Industries Inc Ltd Group</t>
  </si>
  <si>
    <t>North Electrics LLC Ltd Group</t>
  </si>
  <si>
    <t>South Motors Co Ltd Group</t>
  </si>
  <si>
    <t>Central Engineering Co Ltd Group</t>
  </si>
  <si>
    <t>Central Systems Inc Ltd Group</t>
  </si>
  <si>
    <t>Electrics Corp Ltd Group</t>
  </si>
  <si>
    <t>Tech Co Ltd Group</t>
  </si>
  <si>
    <t>Suburban Electrics Inc Ltd Group</t>
  </si>
  <si>
    <t>Central Systems LLC Ltd Group</t>
  </si>
  <si>
    <t>Metro Tech Co Ltd Group</t>
  </si>
  <si>
    <t>Suburban Industries Co Ltd Group</t>
  </si>
  <si>
    <t>West Equip Corp Ltd Group</t>
  </si>
  <si>
    <t>National Systems Corp Ltd Group</t>
  </si>
  <si>
    <t>East Motors Ltd Ltd Group</t>
  </si>
  <si>
    <t>South Machines LLC Ltd Group</t>
  </si>
  <si>
    <t>West Engineering Ltd Ltd Group</t>
  </si>
  <si>
    <t>Central Drives LLC Ltd Group</t>
  </si>
  <si>
    <t>South Drives Ltd Ltd Group</t>
  </si>
  <si>
    <t>Suburban Equip LLC Ltd Group</t>
  </si>
  <si>
    <t>National Industries Group Ltd Group</t>
  </si>
  <si>
    <t>Metro Electrics Ltd Ltd Group</t>
  </si>
  <si>
    <t>Central Industries Group Ltd Group</t>
  </si>
  <si>
    <t>Global Equip Corp Ltd Group</t>
  </si>
  <si>
    <t>Central Machines LLC Ltd Group</t>
  </si>
  <si>
    <t>Central Electrics Group Ltd Group</t>
  </si>
  <si>
    <t>East Drives Inc Ltd Group</t>
  </si>
  <si>
    <t>South Electrics Ltd Ltd Group</t>
  </si>
  <si>
    <t>National Tech Co Ltd Group</t>
  </si>
  <si>
    <t>Metro Machines Corp Ltd Group</t>
  </si>
  <si>
    <t>Suburban Engineering Co Ltd Group</t>
  </si>
  <si>
    <t>National Machines Group Ltd Group</t>
  </si>
  <si>
    <t>Suburban Tech Corp Ltd Group</t>
  </si>
  <si>
    <t>South Electrics Co Ltd Group</t>
  </si>
  <si>
    <t>National Machines LLC Ltd Group</t>
  </si>
  <si>
    <t>North Engineering Group Ltd Group</t>
  </si>
  <si>
    <t>Suburban Equip Co Ltd Group</t>
  </si>
  <si>
    <t>East Equip Group Ltd Group</t>
  </si>
  <si>
    <t>National Motors Corp Ltd Group</t>
  </si>
  <si>
    <t>East Motors Group Ltd Group</t>
  </si>
  <si>
    <t>East Tech Corp Ltd Group</t>
  </si>
  <si>
    <t>North Systems Corp Ltd Group</t>
  </si>
  <si>
    <t>Suburban Equip Ltd Ltd Group</t>
  </si>
  <si>
    <t>North Systems Group Ltd Group</t>
  </si>
  <si>
    <t>Central Motors Ltd Ltd Group</t>
  </si>
  <si>
    <t>Global Electrics LLC Ltd Group</t>
  </si>
  <si>
    <t>Central Industries Inc Ltd Group</t>
  </si>
  <si>
    <t>East Systems LLC Ltd Group</t>
  </si>
  <si>
    <t>Global Motors Group Ltd Group</t>
  </si>
  <si>
    <t>Metro Equip Inc Ltd Group</t>
  </si>
  <si>
    <t>Metro Drives Co Ltd Group</t>
  </si>
  <si>
    <t>Global Electrics Co Ltd Group</t>
  </si>
  <si>
    <t>Global Systems Inc Ltd Group</t>
  </si>
  <si>
    <t>West Systems Ltd Ltd Group</t>
  </si>
  <si>
    <t>North Motors Co Ltd Group</t>
  </si>
  <si>
    <t>Metro Engineering Corp Ltd Group</t>
  </si>
  <si>
    <t>Central Motors Inc Ltd Group</t>
  </si>
  <si>
    <t>Central Engineering Corp Ltd Group</t>
  </si>
  <si>
    <t>South Electrics Corp Ltd Group</t>
  </si>
  <si>
    <t>Global Engineering Inc Ltd Group</t>
  </si>
  <si>
    <t>West Machines LLC Ltd Group</t>
  </si>
  <si>
    <t>West Systems Co Ltd Group</t>
  </si>
  <si>
    <t>East Equip Co Ltd Group</t>
  </si>
  <si>
    <t>North Electrics Ltd Ltd Group</t>
  </si>
  <si>
    <t>West Electrics Co Ltd Group</t>
  </si>
  <si>
    <t>North Tech Inc Ltd Group</t>
  </si>
  <si>
    <t>Global Motors LLC Ltd Group</t>
  </si>
  <si>
    <t>Central Industries Co Ltd Group</t>
  </si>
  <si>
    <t>West Engineering LLC Ltd Group</t>
  </si>
  <si>
    <t>West Motors Group Ltd Group</t>
  </si>
  <si>
    <t>Suburban Machines Corp Ltd Group</t>
  </si>
  <si>
    <t>Metro Motors Ltd Ltd Group</t>
  </si>
  <si>
    <t>Global Tech Corp Ltd Group</t>
  </si>
  <si>
    <t>Suburban Systems LLC Ltd Group</t>
  </si>
  <si>
    <t>East Electrics Ltd Ltd Group</t>
  </si>
  <si>
    <t>North Engineering Co Ltd Group</t>
  </si>
  <si>
    <t>Suburban Industries Inc Ltd Group</t>
  </si>
  <si>
    <t>Metro Tech Ltd Ltd Group</t>
  </si>
  <si>
    <t>Global Equip LLC Ltd Group</t>
  </si>
  <si>
    <t>National Motors Group Ltd Group</t>
  </si>
  <si>
    <t>Metro Systems LLC Ltd Group</t>
  </si>
  <si>
    <t>Suburban Tech Group Ltd Group</t>
  </si>
  <si>
    <t>South Electrics LLC Ltd Group</t>
  </si>
  <si>
    <t>West Motors Co Ltd Group</t>
  </si>
  <si>
    <t>Suburban Motors Inc Ltd Group</t>
  </si>
  <si>
    <t>Suburban Motors Group Ltd Group</t>
  </si>
  <si>
    <t>Metro Engineering Inc Ltd Group</t>
  </si>
  <si>
    <t>Global Drives Group Ltd Group</t>
  </si>
  <si>
    <t>East Systems Inc Ltd Group</t>
  </si>
  <si>
    <t>Metro Machines Inc Ltd Group</t>
  </si>
  <si>
    <t>Global Electrics Inc Ltd Group</t>
  </si>
  <si>
    <t>Metro Electrics Corp Ltd Group</t>
  </si>
  <si>
    <t>South Engineering LLC Ltd Group</t>
  </si>
  <si>
    <t>North Industries Ltd Ltd Group</t>
  </si>
  <si>
    <t>Global Equip Co Ltd Group</t>
  </si>
  <si>
    <t>Global Drives Co Ltd Group</t>
  </si>
  <si>
    <t>Central Equip LLC Ltd Group</t>
  </si>
  <si>
    <t>Central Industries Corp Ltd Group</t>
  </si>
  <si>
    <t>Central Systems Corp Ltd Group</t>
  </si>
  <si>
    <t>South Machines Group Ltd Group</t>
  </si>
  <si>
    <t>East Systems Co Ltd Group</t>
  </si>
  <si>
    <t>East Systems Group Ltd Group</t>
  </si>
  <si>
    <t>National Equip Ltd Ltd Group</t>
  </si>
  <si>
    <t>West Electrics Inc Ltd Group</t>
  </si>
  <si>
    <t>West Drives LLC Ltd Group</t>
  </si>
  <si>
    <t>East Industries LLC Ltd Group</t>
  </si>
  <si>
    <t>West Drives Co Ltd Group</t>
  </si>
  <si>
    <t>West Tech Corp Ltd Group</t>
  </si>
  <si>
    <t>East Machines Ltd Ltd Group</t>
  </si>
  <si>
    <t>South Systems Co Ltd Group</t>
  </si>
  <si>
    <t>Suburban Electrics Corp Ltd Group</t>
  </si>
  <si>
    <t>National Equip Group Ltd Group</t>
  </si>
  <si>
    <t>East Machines Inc Ltd Group</t>
  </si>
  <si>
    <t>Suburban Engineering Ltd Ltd Group</t>
  </si>
  <si>
    <t>Suburban Drives Corp Ltd Group</t>
  </si>
  <si>
    <t>North Machines Co Ltd Group</t>
  </si>
  <si>
    <t>East Machines LLC Ltd Group</t>
  </si>
  <si>
    <t>East Motors Corp Ltd Group</t>
  </si>
  <si>
    <t>National Equip Inc Ltd Group</t>
  </si>
  <si>
    <t>West Electrics Group Ltd Group</t>
  </si>
  <si>
    <t>Metro Equip Group Ltd Group</t>
  </si>
  <si>
    <t>North Industries Co Ltd Group</t>
  </si>
  <si>
    <t>National Systems Inc Ltd Group</t>
  </si>
  <si>
    <t>North Drives Group Ltd Group</t>
  </si>
  <si>
    <t>East Machines Group Ltd Group</t>
  </si>
  <si>
    <t>Metro Industries Corp Ltd Group</t>
  </si>
  <si>
    <t>South Engineering Ltd Ltd Group</t>
  </si>
  <si>
    <t>Global Systems Ltd Ltd Group</t>
  </si>
  <si>
    <t>North Drives Ltd Ltd Group</t>
  </si>
  <si>
    <t>East Engineering Ltd Ltd Group</t>
  </si>
  <si>
    <t>Global Engineering Co Ltd Group</t>
  </si>
  <si>
    <t>South Industries Corp Ltd Group</t>
  </si>
  <si>
    <t>North Equip Co Ltd Group</t>
  </si>
  <si>
    <t>Suburban Tech LLC Ltd Group</t>
  </si>
  <si>
    <t>Metro Equip Corp Ltd Group</t>
  </si>
  <si>
    <t>Global Electrics Ltd Ltd Group</t>
  </si>
  <si>
    <t>Metro Machines LLC Ltd Group</t>
  </si>
  <si>
    <t>National Industries Inc Ltd Group</t>
  </si>
  <si>
    <t>Metro Engineering Ltd Ltd Group</t>
  </si>
  <si>
    <t>Metro Engineering LLC Ltd Group</t>
  </si>
  <si>
    <t>National Equip Co Ltd Group</t>
  </si>
  <si>
    <t>National Systems Ltd Ltd Group</t>
  </si>
  <si>
    <t>Global Electrics Corp Ltd Group</t>
  </si>
  <si>
    <t>Global Drives Ltd Ltd Group</t>
  </si>
  <si>
    <t>East Drives Corp Ltd Group</t>
  </si>
  <si>
    <t>National Tech Group Ltd Group</t>
  </si>
  <si>
    <t>East Equip LLC Ltd Group</t>
  </si>
  <si>
    <t>Global Engineering Ltd Ltd Group</t>
  </si>
  <si>
    <t>South Industries Co Ltd Group</t>
  </si>
  <si>
    <t>West Industries Inc Ltd Group</t>
  </si>
  <si>
    <t>Suburban Tech Co Ltd Group</t>
  </si>
  <si>
    <t>Global Drives Inc Ltd Group</t>
  </si>
  <si>
    <t>West Drives Inc Ltd Group</t>
  </si>
  <si>
    <t>Metro Electrics Group Ltd Group</t>
  </si>
  <si>
    <t>East Industries Corp Ltd Group</t>
  </si>
  <si>
    <t>Suburban Drives Ltd Ltd Group</t>
  </si>
  <si>
    <t>National Equip LLC Ltd Group</t>
  </si>
  <si>
    <t>South Equip Co Ltd Group</t>
  </si>
  <si>
    <t>South Machines Co Ltd Group</t>
  </si>
  <si>
    <t>North Electrics Inc Ltd Group</t>
  </si>
  <si>
    <t>South Industries LLC Ltd Group</t>
  </si>
  <si>
    <t>East Tech LLC Ltd Group</t>
  </si>
  <si>
    <t>National Electrics Group Ltd Group</t>
  </si>
  <si>
    <t>Metro Systems Ltd Ltd Group</t>
  </si>
  <si>
    <t>Suburban Machines LLC Ltd Group</t>
  </si>
  <si>
    <t>Suburban Systems Ltd Ltd Group</t>
  </si>
  <si>
    <t>East Systems Corp Ltd Group</t>
  </si>
  <si>
    <t>Metro Engineering Group Ltd Group</t>
  </si>
  <si>
    <t>South Drives Co Ltd Group</t>
  </si>
  <si>
    <t>Central Engineering Ltd Ltd Group</t>
  </si>
  <si>
    <t>Suburban Engineering Corp Ltd Group</t>
  </si>
  <si>
    <t>South Tech LLC Ltd Group</t>
  </si>
  <si>
    <t>Suburban Systems Inc Ltd Group</t>
  </si>
  <si>
    <t>Metro Drives Inc Ltd Group</t>
  </si>
  <si>
    <t>East Tech Co Ltd Group</t>
  </si>
  <si>
    <t>West Motors Corp Ltd Group</t>
  </si>
  <si>
    <t>Global Systems Corp Ltd Group</t>
  </si>
  <si>
    <t>Global Industries Ltd Ltd Group</t>
  </si>
  <si>
    <t>East Equip Corp Ltd Group</t>
  </si>
  <si>
    <t>East Systems Ltd Ltd Group</t>
  </si>
  <si>
    <t>Global Motors Corp Ltd Group</t>
  </si>
  <si>
    <t>Central Industries Ltd Ltd Group</t>
  </si>
  <si>
    <t>Metro Systems Group Ltd Group</t>
  </si>
  <si>
    <t>South Tech Co Ltd Group</t>
  </si>
  <si>
    <t>West Engineering Group Ltd Group</t>
  </si>
  <si>
    <t>East Motors Co Ltd Group</t>
  </si>
  <si>
    <t>Global Drives Corp Ltd Group</t>
  </si>
  <si>
    <t>Suburban Equip Corp Ltd Group</t>
  </si>
  <si>
    <t>Central Systems Group Ltd Group</t>
  </si>
  <si>
    <t>North Industries Group Ltd Group</t>
  </si>
  <si>
    <t>West Motors LLC Ltd Group</t>
  </si>
  <si>
    <t>East Electrics Inc Ltd Group</t>
  </si>
  <si>
    <t>Metro Industries Inc Ltd Group</t>
  </si>
  <si>
    <t>South Machines Corp Ltd Group</t>
  </si>
  <si>
    <t>East Drives Group Ltd Group</t>
  </si>
  <si>
    <t>Suburban Systems Co Ltd Group</t>
  </si>
  <si>
    <t>South Equip Corp Ltd Group</t>
  </si>
  <si>
    <t>Metro Tech Corp Ltd Group</t>
  </si>
  <si>
    <t>Metro Industries Group Ltd Group</t>
  </si>
  <si>
    <t>Central Electrics Corp Ltd Group</t>
  </si>
  <si>
    <t>Suburban Drives Inc Ltd Group</t>
  </si>
  <si>
    <t>Central Machines Inc Ltd Group</t>
  </si>
  <si>
    <t>Metro Equip LLC Ltd Group</t>
  </si>
  <si>
    <t>Central Electrics Co Ltd Group</t>
  </si>
  <si>
    <t>National Industries Co Ltd Group</t>
  </si>
  <si>
    <t>North Motors Corp Ltd Group</t>
  </si>
  <si>
    <t>National Systems Co Ltd Group</t>
  </si>
  <si>
    <t>Global Machines Co Ltd Group</t>
  </si>
  <si>
    <t>North Electrics Group Ltd Group</t>
  </si>
  <si>
    <t>National Drives LLC Ltd Group</t>
  </si>
  <si>
    <t>East Electrics Co Ltd Group</t>
  </si>
  <si>
    <t>Metro Tech Group Ltd Group</t>
  </si>
  <si>
    <t>Central Engineering Group Ltd Group</t>
  </si>
  <si>
    <t>East Engineering Inc Ltd Group</t>
  </si>
  <si>
    <t>East Equip Ltd Ltd Group</t>
  </si>
  <si>
    <t>North Machines Group Ltd Group</t>
  </si>
  <si>
    <t>West Electrics LLC Ltd Group</t>
  </si>
  <si>
    <t>South Systems Ltd Ltd Group</t>
  </si>
  <si>
    <t>West Systems Inc Ltd Group</t>
  </si>
  <si>
    <t>Global Tech Inc Ltd Group</t>
  </si>
  <si>
    <t>Global Equip Group Ltd Group</t>
  </si>
  <si>
    <t>Metro Electrics Co Ltd Group</t>
  </si>
  <si>
    <t>National Tech Inc Ltd Group</t>
  </si>
  <si>
    <t>Central Engineering Inc Ltd Group</t>
  </si>
  <si>
    <t>South Motors Group Ltd Group</t>
  </si>
  <si>
    <t>East Machines Corp Ltd Group</t>
  </si>
  <si>
    <t>National Systems LLC Ltd Group</t>
  </si>
  <si>
    <t>West Engineering Inc Ltd Group</t>
  </si>
  <si>
    <t>National Industries Ltd Ltd Group</t>
  </si>
  <si>
    <t>Central Electrics Ltd Ltd Group</t>
  </si>
  <si>
    <t>Metro Systems Corp Ltd Group</t>
  </si>
  <si>
    <t>Metro Engineering Co Ltd Group</t>
  </si>
  <si>
    <t>Central Machines Ltd Ltd Group</t>
  </si>
  <si>
    <t>West Industries Group Ltd Group</t>
  </si>
  <si>
    <t>West Industries Co Ltd Group</t>
  </si>
  <si>
    <t>National Electrics Inc Ltd Group</t>
  </si>
  <si>
    <t>West Equip Inc Ltd Group</t>
  </si>
  <si>
    <t>West Industries Corp Ltd Group</t>
  </si>
  <si>
    <t>West Industries Ltd Ltd Group</t>
  </si>
  <si>
    <t>East Engineering Co Ltd Group</t>
  </si>
  <si>
    <t>Metro Motors Inc Ltd Group</t>
  </si>
  <si>
    <t>National Machines Co Ltd Group</t>
  </si>
  <si>
    <t>North Systems Co Ltd Group</t>
  </si>
  <si>
    <t>Central Electrics Inc Ltd Group</t>
  </si>
  <si>
    <t>West Machines Corp Ltd Group</t>
  </si>
  <si>
    <t>Global Motors Co Ltd Group</t>
  </si>
  <si>
    <t>National Engineering Co Ltd Group</t>
  </si>
  <si>
    <t>Central Equip Co Ltd Group</t>
  </si>
  <si>
    <t>Metro Industries Co Ltd Group</t>
  </si>
  <si>
    <t>Metro Machines Co Ltd Group</t>
  </si>
  <si>
    <t>North Tech Ltd Ltd Group</t>
  </si>
  <si>
    <t>Special West Drives Ltd Ltd Group</t>
  </si>
  <si>
    <t>Special Industries LLC Ltd Group</t>
  </si>
  <si>
    <t>Special Suburban Engineering Inc Ltd Group</t>
  </si>
  <si>
    <t>Special Central Drives Co Ltd Group</t>
  </si>
  <si>
    <t>Special Central Drives Group Ltd Group</t>
  </si>
  <si>
    <t>Special Global Tech Ltd Ltd Group</t>
  </si>
  <si>
    <t>Special Machines Inc Ltd Group</t>
  </si>
  <si>
    <t>Special Global Equip Ltd Ltd Group</t>
  </si>
  <si>
    <t>Special North Motors LLC Ltd Group</t>
  </si>
  <si>
    <t>Special National Electrics Corp Ltd Group</t>
  </si>
  <si>
    <t>Special Suburban Industries Corp Ltd Group</t>
  </si>
  <si>
    <t>Special South Electrics Group Ltd Group</t>
  </si>
  <si>
    <t>Special Industries Ltd Ltd Group</t>
  </si>
  <si>
    <t>Special South Equip LLC Ltd Group</t>
  </si>
  <si>
    <t>Special Engineering Ltd Ltd Group</t>
  </si>
  <si>
    <t>Special Drives Corp Ltd Group</t>
  </si>
  <si>
    <t>Special National Motors Co Ltd Group</t>
  </si>
  <si>
    <t>Special Electrics Co Ltd Group</t>
  </si>
  <si>
    <t>Special South Engineering Corp Ltd Group</t>
  </si>
  <si>
    <t>Special Suburban Machines Inc Ltd Group</t>
  </si>
  <si>
    <t>Special Equip Ltd Ltd Group</t>
  </si>
  <si>
    <t>Special Metro Machines Group Ltd Group</t>
  </si>
  <si>
    <t>Special Machines Ltd Ltd Group</t>
  </si>
  <si>
    <t>Quarter</t>
    <phoneticPr fontId="18" type="noConversion"/>
  </si>
  <si>
    <t>M&amp;A</t>
    <phoneticPr fontId="18" type="noConversion"/>
  </si>
  <si>
    <t>Type</t>
    <phoneticPr fontId="18" type="noConversion"/>
  </si>
  <si>
    <t>시장 확장</t>
    <phoneticPr fontId="18" type="noConversion"/>
  </si>
  <si>
    <t>제품 다양화</t>
    <phoneticPr fontId="18" type="noConversion"/>
  </si>
  <si>
    <t>인재 및 전문성 획득</t>
    <phoneticPr fontId="18" type="noConversion"/>
  </si>
  <si>
    <t>비용 시너지</t>
    <phoneticPr fontId="18" type="noConversion"/>
  </si>
  <si>
    <t>수익 시너지</t>
    <phoneticPr fontId="18" type="noConversion"/>
  </si>
  <si>
    <t>기술 획득</t>
    <phoneticPr fontId="18" type="noConversion"/>
  </si>
  <si>
    <t>수직 통합</t>
    <phoneticPr fontId="18" type="noConversion"/>
  </si>
  <si>
    <t>Primary Reason for M&amp;A</t>
    <phoneticPr fontId="18" type="noConversion"/>
  </si>
  <si>
    <t>제품 다양화</t>
  </si>
  <si>
    <t>기술 획득</t>
  </si>
  <si>
    <t>시장 확장</t>
  </si>
  <si>
    <t>재무지표 개선</t>
  </si>
  <si>
    <t>인재 및 전문성 획득</t>
  </si>
  <si>
    <t>비용 시너지</t>
  </si>
  <si>
    <t>수익 시너지</t>
  </si>
  <si>
    <t>경쟁 업체 제거</t>
  </si>
  <si>
    <t>수직 통합</t>
  </si>
  <si>
    <t>전략적 개편</t>
  </si>
  <si>
    <t>Financing Method</t>
    <phoneticPr fontId="18" type="noConversion"/>
  </si>
  <si>
    <t>주식 교환</t>
  </si>
  <si>
    <t>현금-주식 혼합</t>
  </si>
  <si>
    <t>현금</t>
  </si>
  <si>
    <t>부채 조달</t>
  </si>
  <si>
    <t>Year</t>
    <phoneticPr fontId="18" type="noConversion"/>
  </si>
  <si>
    <t>Date</t>
    <phoneticPr fontId="18" type="noConversion"/>
  </si>
  <si>
    <t>Q1</t>
  </si>
  <si>
    <t>Q2</t>
  </si>
  <si>
    <t>Q3</t>
  </si>
  <si>
    <t>Q4</t>
  </si>
  <si>
    <t>값</t>
    <phoneticPr fontId="18" type="noConversion"/>
  </si>
  <si>
    <t>USA</t>
    <phoneticPr fontId="18" type="noConversion"/>
  </si>
  <si>
    <t>Germany</t>
    <phoneticPr fontId="18" type="noConversion"/>
  </si>
  <si>
    <t>India</t>
    <phoneticPr fontId="18" type="noConversion"/>
  </si>
  <si>
    <t>China</t>
    <phoneticPr fontId="18" type="noConversion"/>
  </si>
  <si>
    <t>Korea</t>
  </si>
  <si>
    <t>Korea</t>
    <phoneticPr fontId="18" type="noConversion"/>
  </si>
  <si>
    <t>미국</t>
    <phoneticPr fontId="18" type="noConversion"/>
  </si>
  <si>
    <t>중국</t>
    <phoneticPr fontId="18" type="noConversion"/>
  </si>
  <si>
    <t>한국</t>
    <phoneticPr fontId="18" type="noConversion"/>
  </si>
  <si>
    <t>인도</t>
    <phoneticPr fontId="18" type="noConversion"/>
  </si>
  <si>
    <t>독일</t>
    <phoneticPr fontId="18" type="noConversion"/>
  </si>
  <si>
    <t>한국어</t>
    <phoneticPr fontId="18" type="noConversion"/>
  </si>
  <si>
    <t>영어</t>
    <phoneticPr fontId="18" type="noConversion"/>
  </si>
  <si>
    <t>Divestiture</t>
  </si>
  <si>
    <t xml:space="preserve">1. 분기별 기업 M&amp;A vs 분할 현황 </t>
    <phoneticPr fontId="18" type="noConversion"/>
  </si>
  <si>
    <t>행</t>
    <phoneticPr fontId="18" type="noConversion"/>
  </si>
  <si>
    <t>열</t>
    <phoneticPr fontId="18" type="noConversion"/>
  </si>
  <si>
    <t>년도</t>
    <phoneticPr fontId="18" type="noConversion"/>
  </si>
  <si>
    <t>분기</t>
    <phoneticPr fontId="18" type="noConversion"/>
  </si>
  <si>
    <t>합병/분할구분</t>
    <phoneticPr fontId="18" type="noConversion"/>
  </si>
  <si>
    <t>회사 개수</t>
    <phoneticPr fontId="18" type="noConversion"/>
  </si>
  <si>
    <t>필터</t>
    <phoneticPr fontId="18" type="noConversion"/>
  </si>
  <si>
    <t>3. 각 국가의 년도별 M&amp;A 현황</t>
    <phoneticPr fontId="18" type="noConversion"/>
  </si>
  <si>
    <t>국가</t>
    <phoneticPr fontId="18" type="noConversion"/>
  </si>
  <si>
    <t>M&amp;A/분할</t>
    <phoneticPr fontId="18" type="noConversion"/>
  </si>
  <si>
    <t>사유</t>
    <phoneticPr fontId="18" type="noConversion"/>
  </si>
  <si>
    <t>(숙제) 4. 년도/분기 및 국가별 M&amp;A 트렌드</t>
    <phoneticPr fontId="18" type="noConversion"/>
  </si>
  <si>
    <t>Type-M&amp;A</t>
    <phoneticPr fontId="18" type="noConversion"/>
  </si>
  <si>
    <t>차트 제목</t>
    <phoneticPr fontId="18" type="noConversion"/>
  </si>
  <si>
    <t>증가/감소</t>
    <phoneticPr fontId="18" type="noConversion"/>
  </si>
  <si>
    <t>2021 합계</t>
    <phoneticPr fontId="18" type="noConversion"/>
  </si>
  <si>
    <t>2022 합계</t>
    <phoneticPr fontId="18" type="noConversion"/>
  </si>
  <si>
    <t>부제목</t>
    <phoneticPr fontId="18" type="noConversion"/>
  </si>
  <si>
    <t>18-21연평균</t>
    <phoneticPr fontId="18" type="noConversion"/>
  </si>
  <si>
    <t>2. M&amp;A/분할 사유 &amp; 레이블 표시</t>
    <phoneticPr fontId="18" type="noConversion"/>
  </si>
  <si>
    <t>-</t>
    <phoneticPr fontId="18" type="noConversion"/>
  </si>
  <si>
    <t>Year, Quarter</t>
    <phoneticPr fontId="18" type="noConversion"/>
  </si>
  <si>
    <t>Company Name</t>
    <phoneticPr fontId="18" type="noConversion"/>
  </si>
  <si>
    <t>Reason for M&amp;A</t>
    <phoneticPr fontId="18" type="noConversion"/>
  </si>
  <si>
    <t>Country</t>
    <phoneticPr fontId="18" type="noConversion"/>
  </si>
  <si>
    <t>CompanyName</t>
    <phoneticPr fontId="18" type="noConversion"/>
  </si>
  <si>
    <t>20'2Q 전 합계</t>
    <phoneticPr fontId="18" type="noConversion"/>
  </si>
  <si>
    <t>20'3Q 후 합계</t>
    <phoneticPr fontId="18" type="noConversion"/>
  </si>
  <si>
    <t>22 합계 (x)</t>
    <phoneticPr fontId="18" type="noConversion"/>
  </si>
  <si>
    <t>증감율 (y%)</t>
    <phoneticPr fontId="18" type="noConversion"/>
  </si>
  <si>
    <t>최상위비율(x)</t>
    <phoneticPr fontId="18" type="noConversion"/>
  </si>
  <si>
    <t>Top3비율(y)</t>
    <phoneticPr fontId="18" type="noConversion"/>
  </si>
  <si>
    <t>최상위항목(z)</t>
    <phoneticPr fontId="18" type="noConversion"/>
  </si>
  <si>
    <t>22 증가율(x)</t>
    <phoneticPr fontId="18" type="noConversion"/>
  </si>
  <si>
    <t>최상위국가(y)</t>
    <phoneticPr fontId="18" type="noConversion"/>
  </si>
  <si>
    <t>최상위비율(z)</t>
    <phoneticPr fontId="18" type="noConversion"/>
  </si>
  <si>
    <t>증가율(x)</t>
    <phoneticPr fontId="18" type="noConversion"/>
  </si>
  <si>
    <t>Year</t>
  </si>
  <si>
    <t>총합계</t>
  </si>
  <si>
    <t>Quarter</t>
  </si>
  <si>
    <t>Type</t>
  </si>
  <si>
    <t>M&amp;A</t>
  </si>
  <si>
    <t>개수 : Company Name</t>
  </si>
  <si>
    <t>Primary Reason for M&amp;A</t>
  </si>
  <si>
    <t>항목</t>
    <phoneticPr fontId="18" type="noConversion"/>
  </si>
  <si>
    <t>세로막대</t>
    <phoneticPr fontId="18" type="noConversion"/>
  </si>
  <si>
    <t>설명위치</t>
    <phoneticPr fontId="18" type="noConversion"/>
  </si>
  <si>
    <t>오차막대</t>
    <phoneticPr fontId="18" type="noConversion"/>
  </si>
  <si>
    <t>설명최대값</t>
    <phoneticPr fontId="18" type="noConversion"/>
  </si>
  <si>
    <t>설명최소값</t>
    <phoneticPr fontId="18" type="noConversion"/>
  </si>
  <si>
    <t>합계</t>
    <phoneticPr fontId="18" type="noConversion"/>
  </si>
  <si>
    <t>(모두)</t>
  </si>
  <si>
    <t>5. 총 M&amp;A 및 자산매각 중 M&amp;A 거래 비율</t>
    <phoneticPr fontId="18" type="noConversion"/>
  </si>
  <si>
    <t>6. 상위 Detail Sector 목록</t>
    <phoneticPr fontId="18" type="noConversion"/>
  </si>
  <si>
    <t>7. M&amp;A 자금조달 항목 별 한국 점유율</t>
    <phoneticPr fontId="18" type="noConversion"/>
  </si>
  <si>
    <t>8. (숙제) 전체 M&amp;A 거래 중, 한국 회사의 직원 비율 / 와플차트</t>
    <phoneticPr fontId="18" type="noConversion"/>
  </si>
  <si>
    <t>Detail Sector</t>
    <phoneticPr fontId="18" type="noConversion"/>
  </si>
  <si>
    <t>M&amp;A Value (합계</t>
    <phoneticPr fontId="18" type="noConversion"/>
  </si>
  <si>
    <t>Financing</t>
    <phoneticPr fontId="18" type="noConversion"/>
  </si>
  <si>
    <t>회사개수</t>
    <phoneticPr fontId="18" type="noConversion"/>
  </si>
  <si>
    <t>직원수</t>
    <phoneticPr fontId="18" type="noConversion"/>
  </si>
  <si>
    <t>개수</t>
    <phoneticPr fontId="18" type="noConversion"/>
  </si>
  <si>
    <t>M&amp;A Value</t>
    <phoneticPr fontId="18" type="noConversion"/>
  </si>
  <si>
    <t>M&amp;A Value (비율)</t>
    <phoneticPr fontId="18" type="noConversion"/>
  </si>
  <si>
    <t>Method</t>
    <phoneticPr fontId="18" type="noConversion"/>
  </si>
  <si>
    <t>Number of Employee</t>
    <phoneticPr fontId="18" type="noConversion"/>
  </si>
  <si>
    <t>거래비율(x)</t>
    <phoneticPr fontId="18" type="noConversion"/>
  </si>
  <si>
    <t>상위항목(x)</t>
    <phoneticPr fontId="18" type="noConversion"/>
  </si>
  <si>
    <t>상위항목 $(y)</t>
    <phoneticPr fontId="18" type="noConversion"/>
  </si>
  <si>
    <t>총거래수(x)</t>
    <phoneticPr fontId="18" type="noConversion"/>
  </si>
  <si>
    <t>한국거래수(y)</t>
    <phoneticPr fontId="18" type="noConversion"/>
  </si>
  <si>
    <t>총직원수</t>
    <phoneticPr fontId="18" type="noConversion"/>
  </si>
  <si>
    <t>한국직원수</t>
    <phoneticPr fontId="18" type="noConversion"/>
  </si>
  <si>
    <t>점유율(z)</t>
    <phoneticPr fontId="18" type="noConversion"/>
  </si>
  <si>
    <t>한국비율(z)</t>
    <phoneticPr fontId="18" type="noConversion"/>
  </si>
  <si>
    <t>한국비율(x)</t>
    <phoneticPr fontId="18" type="noConversion"/>
  </si>
  <si>
    <t>합계 : M&amp;A Deal Value ($M)</t>
  </si>
  <si>
    <t>합계 : M&amp;A Deal Value ($M)2</t>
  </si>
  <si>
    <t>구분</t>
    <phoneticPr fontId="18" type="noConversion"/>
  </si>
  <si>
    <t>레이블</t>
    <phoneticPr fontId="18" type="noConversion"/>
  </si>
  <si>
    <t>나머지</t>
    <phoneticPr fontId="18" type="noConversion"/>
  </si>
  <si>
    <t>레이블1</t>
    <phoneticPr fontId="18" type="noConversion"/>
  </si>
  <si>
    <t>레이블2</t>
    <phoneticPr fontId="18" type="noConversion"/>
  </si>
  <si>
    <t>레이블3</t>
    <phoneticPr fontId="18" type="noConversion"/>
  </si>
  <si>
    <t>개수 : Type</t>
  </si>
  <si>
    <t>Financing Method</t>
  </si>
  <si>
    <t>비율값</t>
    <phoneticPr fontId="18" type="noConversion"/>
  </si>
  <si>
    <t>배경</t>
    <phoneticPr fontId="18" type="noConversion"/>
  </si>
  <si>
    <t>x</t>
    <phoneticPr fontId="18" type="noConversion"/>
  </si>
  <si>
    <t>Korea_r</t>
    <phoneticPr fontId="18" type="noConversion"/>
  </si>
  <si>
    <t>Korea_y</t>
    <phoneticPr fontId="18" type="noConversion"/>
  </si>
  <si>
    <t>Total</t>
    <phoneticPr fontId="18" type="noConversion"/>
  </si>
  <si>
    <t>Total_r</t>
    <phoneticPr fontId="18" type="noConversion"/>
  </si>
  <si>
    <t>Total_y</t>
    <phoneticPr fontId="18" type="noConversion"/>
  </si>
  <si>
    <t>합계 : Number of Employee</t>
  </si>
  <si>
    <t>비율 값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</si>
</sst>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.0%"/>
    <numFmt numFmtId="177" formatCode="#,##0,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7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>
      <alignment vertical="center"/>
    </xf>
    <xf numFmtId="0" fontId="20" fillId="33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>
      <alignment vertical="center"/>
    </xf>
    <xf numFmtId="0" fontId="21" fillId="34" borderId="0" xfId="0" applyFont="1" applyFill="1">
      <alignment vertical="center"/>
    </xf>
    <xf numFmtId="0" fontId="21" fillId="37" borderId="12" xfId="0" applyFont="1" applyFill="1" applyBorder="1">
      <alignment vertical="center"/>
    </xf>
    <xf numFmtId="0" fontId="21" fillId="35" borderId="13" xfId="0" applyFont="1" applyFill="1" applyBorder="1">
      <alignment vertical="center"/>
    </xf>
    <xf numFmtId="0" fontId="21" fillId="36" borderId="1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6" borderId="0" xfId="0" applyFont="1" applyFill="1">
      <alignment vertical="center"/>
    </xf>
    <xf numFmtId="0" fontId="21" fillId="38" borderId="14" xfId="0" applyFont="1" applyFill="1" applyBorder="1">
      <alignment vertical="center"/>
    </xf>
    <xf numFmtId="0" fontId="21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1" xfId="0" applyFont="1" applyBorder="1">
      <alignment vertical="center"/>
    </xf>
    <xf numFmtId="0" fontId="21" fillId="0" borderId="14" xfId="0" quotePrefix="1" applyFont="1" applyBorder="1">
      <alignment vertical="center"/>
    </xf>
    <xf numFmtId="0" fontId="21" fillId="38" borderId="14" xfId="0" quotePrefix="1" applyFont="1" applyFill="1" applyBorder="1">
      <alignment vertical="center"/>
    </xf>
    <xf numFmtId="0" fontId="0" fillId="0" borderId="0" xfId="0" pivotButton="1">
      <alignment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4" xfId="0" applyNumberFormat="1" applyFont="1" applyBorder="1">
      <alignment vertical="center"/>
    </xf>
    <xf numFmtId="10" fontId="21" fillId="0" borderId="14" xfId="0" applyNumberFormat="1" applyFont="1" applyBorder="1">
      <alignment vertical="center"/>
    </xf>
    <xf numFmtId="0" fontId="21" fillId="0" borderId="14" xfId="0" applyFont="1" applyBorder="1" applyAlignment="1">
      <alignment horizontal="left" vertical="center"/>
    </xf>
    <xf numFmtId="10" fontId="21" fillId="0" borderId="14" xfId="0" applyNumberFormat="1" applyFont="1" applyBorder="1" applyAlignment="1">
      <alignment horizontal="center" vertical="center"/>
    </xf>
    <xf numFmtId="3" fontId="21" fillId="0" borderId="14" xfId="0" applyNumberFormat="1" applyFont="1" applyBorder="1" applyAlignment="1">
      <alignment horizontal="center" vertical="center"/>
    </xf>
    <xf numFmtId="0" fontId="0" fillId="0" borderId="11" xfId="0" applyBorder="1">
      <alignment vertical="center"/>
    </xf>
    <xf numFmtId="10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1" fillId="0" borderId="14" xfId="42" applyNumberFormat="1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licerStyleDark1 2" pivot="0" table="0" count="10" xr9:uid="{2222CBE1-AC5A-47DB-BB8F-26DE2BB05A53}">
      <tableStyleElement type="wholeTable" dxfId="1"/>
      <tableStyleElement type="headerRow" dxfId="0"/>
    </tableStyle>
  </tableStyles>
  <colors>
    <mruColors>
      <color rgb="FF002076"/>
      <color rgb="FF00A7F2"/>
      <color rgb="FF097BF4"/>
      <color rgb="FF054C9E"/>
      <color rgb="FF00A9F4"/>
      <color rgb="FF7FEEE8"/>
      <color rgb="FF0A78C7"/>
      <color rgb="FF31B6AC"/>
      <color rgb="FF0FA4EF"/>
      <color rgb="FF0E95D8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5.xml"/><Relationship Id="rId1" Type="http://schemas.microsoft.com/office/2011/relationships/chartStyle" Target="style5.xml"/><Relationship Id="rId4" Type="http://schemas.openxmlformats.org/officeDocument/2006/relationships/image" Target="../media/image2.png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11/relationships/chartColorStyle" Target="colors6.xml"/><Relationship Id="rId1" Type="http://schemas.microsoft.com/office/2011/relationships/chartStyle" Target="style6.xml"/><Relationship Id="rId4" Type="http://schemas.openxmlformats.org/officeDocument/2006/relationships/image" Target="../media/image4.png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microsoft.com/office/2011/relationships/chartColorStyle" Target="colors12.xml"/><Relationship Id="rId1" Type="http://schemas.microsoft.com/office/2011/relationships/chartStyle" Target="style12.xml"/><Relationship Id="rId4" Type="http://schemas.openxmlformats.org/officeDocument/2006/relationships/image" Target="../media/image14.png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microsoft.com/office/2011/relationships/chartColorStyle" Target="colors13.xml"/><Relationship Id="rId1" Type="http://schemas.microsoft.com/office/2011/relationships/chartStyle" Target="style13.xml"/><Relationship Id="rId4" Type="http://schemas.openxmlformats.org/officeDocument/2006/relationships/image" Target="../media/image16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[엑셀LIVE178회 - 비즈니스 차트 시각화 스터디 2주차 - 과제파일.xlsx]피벗보고서!분기별_합병분할</c:name>
    <c:fmtId val="6"/>
  </c:pivotSource>
  <c:chart>
    <c:autoTitleDeleted val="1"/>
    <c:pivotFmts>
      <c:pivotFmt>
        <c:idx val="0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피벗보고서!$C$13:$C$14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1E1-48F1-9359-5B24EAF77852}"/>
            </c:ext>
          </c:extLst>
        </c:ser>
        <c:ser>
          <c:idx val="1"/>
          <c:order val="1"/>
          <c:tx>
            <c:strRef>
              <c:f>피벗보고서!$D$13:$D$14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1E1-48F1-9359-5B24EAF778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206887519"/>
        <c:axId val="1206888479"/>
      </c:barChart>
      <c:catAx>
        <c:axId val="1206887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06888479"/>
        <c:crosses val="autoZero"/>
        <c:auto val="1"/>
        <c:lblAlgn val="ctr"/>
        <c:lblOffset val="100"/>
        <c:noMultiLvlLbl val="0"/>
      </c:catAx>
      <c:valAx>
        <c:axId val="1206888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06887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2189173228346459"/>
          <c:y val="2.7777777777777776E-2"/>
          <c:w val="0.19973619990525784"/>
          <c:h val="6.4620241428125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피벗보고서!$R$13</c:f>
              <c:strCache>
                <c:ptCount val="1"/>
                <c:pt idx="0">
                  <c:v>세로막대</c:v>
                </c:pt>
              </c:strCache>
            </c:strRef>
          </c:tx>
          <c:spPr>
            <a:solidFill>
              <a:srgbClr val="097BF4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 w="12700">
                <a:solidFill>
                  <a:schemeClr val="bg1">
                    <a:lumMod val="85000"/>
                  </a:schemeClr>
                </a:solidFill>
                <a:prstDash val="sysDash"/>
              </a:ln>
              <a:effectLst/>
            </c:spPr>
            <c:extLst>
              <c:ext xmlns:c16="http://schemas.microsoft.com/office/drawing/2014/chart" uri="{C3380CC4-5D6E-409C-BE32-E72D297353CC}">
                <c16:uniqueId val="{00000001-00EB-4571-85B8-DA680C86F547}"/>
              </c:ext>
            </c:extLst>
          </c:dPt>
          <c:dPt>
            <c:idx val="1"/>
            <c:invertIfNegative val="0"/>
            <c:bubble3D val="0"/>
            <c:spPr>
              <a:solidFill>
                <a:srgbClr val="00207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0EB-4571-85B8-DA680C86F547}"/>
              </c:ext>
            </c:extLst>
          </c:dPt>
          <c:dPt>
            <c:idx val="6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0EB-4571-85B8-DA680C86F547}"/>
              </c:ext>
            </c:extLst>
          </c:dPt>
          <c:dPt>
            <c:idx val="7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0EB-4571-85B8-DA680C86F547}"/>
              </c:ext>
            </c:extLst>
          </c:dPt>
          <c:dPt>
            <c:idx val="8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0EB-4571-85B8-DA680C86F547}"/>
              </c:ext>
            </c:extLst>
          </c:dPt>
          <c:dPt>
            <c:idx val="9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0EB-4571-85B8-DA680C86F54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00EB-4571-85B8-DA680C86F5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1"/>
            <c:plus>
              <c:numRef>
                <c:f>피벗보고서!$T$14:$T$23</c:f>
                <c:numCache>
                  <c:formatCode>General</c:formatCode>
                  <c:ptCount val="10"/>
                  <c:pt idx="0">
                    <c:v>20.599999999999994</c:v>
                  </c:pt>
                  <c:pt idx="1">
                    <c:v>39.122222222222206</c:v>
                  </c:pt>
                  <c:pt idx="2">
                    <c:v>39.644444444444417</c:v>
                  </c:pt>
                  <c:pt idx="3">
                    <c:v>44.166666666666629</c:v>
                  </c:pt>
                  <c:pt idx="4">
                    <c:v>36.68888888888884</c:v>
                  </c:pt>
                  <c:pt idx="5">
                    <c:v>44.211111111111052</c:v>
                  </c:pt>
                  <c:pt idx="6">
                    <c:v>43.733333333333277</c:v>
                  </c:pt>
                  <c:pt idx="7">
                    <c:v>28.255555555555503</c:v>
                  </c:pt>
                  <c:pt idx="8">
                    <c:v>24.777777777777729</c:v>
                  </c:pt>
                  <c:pt idx="9">
                    <c:v>10.299999999999955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2700" cap="flat" cmpd="sng" algn="ctr">
                <a:solidFill>
                  <a:srgbClr val="002076"/>
                </a:solidFill>
                <a:round/>
              </a:ln>
              <a:effectLst/>
            </c:spPr>
          </c:errBars>
          <c:cat>
            <c:strRef>
              <c:f>피벗보고서!$Q$14:$Q$24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피벗보고서!$R$14:$R$24</c:f>
              <c:numCache>
                <c:formatCode>General</c:formatCode>
                <c:ptCount val="11"/>
                <c:pt idx="0">
                  <c:v>206</c:v>
                </c:pt>
                <c:pt idx="1">
                  <c:v>169</c:v>
                </c:pt>
                <c:pt idx="2">
                  <c:v>150</c:v>
                </c:pt>
                <c:pt idx="3">
                  <c:v>127</c:v>
                </c:pt>
                <c:pt idx="4">
                  <c:v>116</c:v>
                </c:pt>
                <c:pt idx="5">
                  <c:v>90</c:v>
                </c:pt>
                <c:pt idx="6">
                  <c:v>72</c:v>
                </c:pt>
                <c:pt idx="7">
                  <c:v>69</c:v>
                </c:pt>
                <c:pt idx="8">
                  <c:v>54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0EB-4571-85B8-DA680C86F5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27"/>
        <c:axId val="1520101151"/>
        <c:axId val="1520114591"/>
      </c:barChart>
      <c:lineChart>
        <c:grouping val="standard"/>
        <c:varyColors val="0"/>
        <c:ser>
          <c:idx val="1"/>
          <c:order val="1"/>
          <c:tx>
            <c:strRef>
              <c:f>피벗보고서!$S$13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8"/>
            <c:spPr>
              <a:solidFill>
                <a:srgbClr val="002076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5F6591F8-0F2F-49E8-B7AB-7AB6DC51075C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00EB-4571-85B8-DA680C86F54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B0B70B7-F641-4C54-92C0-C039294356C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00EB-4571-85B8-DA680C86F54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2D025AC-61F9-419B-A493-34D800688FE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00EB-4571-85B8-DA680C86F54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4E41B2B3-6625-4BCE-AAA4-3B8B5CA4444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00EB-4571-85B8-DA680C86F54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96C73EFA-F9C5-40F9-9F11-187E869B1E6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00EB-4571-85B8-DA680C86F54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5C912C42-D616-4034-B3E4-C1C618BEAE8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00EB-4571-85B8-DA680C86F54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978B2D7-40DE-4E9E-A700-25DCA125CDC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00EB-4571-85B8-DA680C86F54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84726FC1-2CA6-4881-9BE1-69CE74988B5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00EB-4571-85B8-DA680C86F54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D3C0CD0C-364A-4D4D-A4FE-D62AAF43A83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00EB-4571-85B8-DA680C86F54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56AE509C-DE33-4367-8CB4-889072991BF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00EB-4571-85B8-DA680C86F54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00EB-4571-85B8-DA680C86F5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>
                        <a:lumMod val="9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피벗보고서!$Q$14:$Q$24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피벗보고서!$S$14:$S$24</c:f>
              <c:numCache>
                <c:formatCode>General</c:formatCode>
                <c:ptCount val="11"/>
                <c:pt idx="0">
                  <c:v>226.6</c:v>
                </c:pt>
                <c:pt idx="1">
                  <c:v>208.12222222222221</c:v>
                </c:pt>
                <c:pt idx="2">
                  <c:v>189.64444444444442</c:v>
                </c:pt>
                <c:pt idx="3">
                  <c:v>171.16666666666663</c:v>
                </c:pt>
                <c:pt idx="4">
                  <c:v>152.68888888888884</c:v>
                </c:pt>
                <c:pt idx="5">
                  <c:v>134.21111111111105</c:v>
                </c:pt>
                <c:pt idx="6">
                  <c:v>115.73333333333328</c:v>
                </c:pt>
                <c:pt idx="7">
                  <c:v>97.255555555555503</c:v>
                </c:pt>
                <c:pt idx="8">
                  <c:v>78.777777777777729</c:v>
                </c:pt>
                <c:pt idx="9">
                  <c:v>60.299999999999955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피벗보고서!$Q$14:$Q$23</c15:f>
                <c15:dlblRangeCache>
                  <c:ptCount val="10"/>
                  <c:pt idx="0">
                    <c:v>비용 시너지</c:v>
                  </c:pt>
                  <c:pt idx="1">
                    <c:v>시장 확장</c:v>
                  </c:pt>
                  <c:pt idx="2">
                    <c:v>인재 및 전문성 획득</c:v>
                  </c:pt>
                  <c:pt idx="3">
                    <c:v>수직 통합</c:v>
                  </c:pt>
                  <c:pt idx="4">
                    <c:v>기술 획득</c:v>
                  </c:pt>
                  <c:pt idx="5">
                    <c:v>수익 시너지</c:v>
                  </c:pt>
                  <c:pt idx="6">
                    <c:v>경쟁 업체 제거</c:v>
                  </c:pt>
                  <c:pt idx="7">
                    <c:v>제품 다양화</c:v>
                  </c:pt>
                  <c:pt idx="8">
                    <c:v>재무지표 개선</c:v>
                  </c:pt>
                  <c:pt idx="9">
                    <c:v>전략적 개편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8-00EB-4571-85B8-DA680C86F5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0101151"/>
        <c:axId val="1520114591"/>
      </c:lineChart>
      <c:catAx>
        <c:axId val="152010115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20114591"/>
        <c:crosses val="autoZero"/>
        <c:auto val="1"/>
        <c:lblAlgn val="ctr"/>
        <c:lblOffset val="100"/>
        <c:noMultiLvlLbl val="0"/>
      </c:catAx>
      <c:valAx>
        <c:axId val="152011459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5201011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[엑셀LIVE178회 - 비즈니스 차트 시각화 스터디 2주차 - 과제파일.xlsx]피벗보고서!국가별년도현황</c:name>
    <c:fmtId val="10"/>
  </c:pivotSource>
  <c:chart>
    <c:autoTitleDeleted val="0"/>
    <c:pivotFmts>
      <c:pivotFmt>
        <c:idx val="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7F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97B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A7F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97B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numFmt formatCode="0;0;;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bg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00A7F2"/>
          </a:solidFill>
          <a:ln>
            <a:noFill/>
          </a:ln>
          <a:effectLst/>
        </c:spPr>
        <c:marker>
          <c:symbol val="none"/>
        </c:marker>
        <c:dLbl>
          <c:idx val="0"/>
          <c:numFmt formatCode="0;0;;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bg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097BF4"/>
          </a:solidFill>
          <a:ln>
            <a:noFill/>
          </a:ln>
          <a:effectLst/>
        </c:spPr>
        <c:marker>
          <c:symbol val="none"/>
        </c:marker>
        <c:dLbl>
          <c:idx val="0"/>
          <c:numFmt formatCode="0;0;;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bg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numFmt formatCode="0;0;;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bg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numFmt formatCode="0;0;;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피벗보고서!$AD$13:$AD$14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dLbls>
            <c:numFmt formatCode="0;0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bg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피벗보고서!$AD$15:$AD$19</c:f>
              <c:numCache>
                <c:formatCode>General</c:formatCode>
                <c:ptCount val="5"/>
                <c:pt idx="0">
                  <c:v>39</c:v>
                </c:pt>
                <c:pt idx="1">
                  <c:v>18</c:v>
                </c:pt>
                <c:pt idx="2">
                  <c:v>25</c:v>
                </c:pt>
                <c:pt idx="3">
                  <c:v>29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88-4BDF-B682-388F061B4E77}"/>
            </c:ext>
          </c:extLst>
        </c:ser>
        <c:ser>
          <c:idx val="1"/>
          <c:order val="1"/>
          <c:tx>
            <c:strRef>
              <c:f>피벗보고서!$AE$13:$AE$14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00A7F2"/>
            </a:solidFill>
            <a:ln>
              <a:noFill/>
            </a:ln>
            <a:effectLst/>
          </c:spPr>
          <c:invertIfNegative val="0"/>
          <c:dLbls>
            <c:numFmt formatCode="0;0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bg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피벗보고서!$AE$15:$AE$19</c:f>
              <c:numCache>
                <c:formatCode>General</c:formatCode>
                <c:ptCount val="5"/>
                <c:pt idx="0">
                  <c:v>30</c:v>
                </c:pt>
                <c:pt idx="1">
                  <c:v>16</c:v>
                </c:pt>
                <c:pt idx="2">
                  <c:v>13</c:v>
                </c:pt>
                <c:pt idx="3">
                  <c:v>33</c:v>
                </c:pt>
                <c:pt idx="4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88-4BDF-B682-388F061B4E77}"/>
            </c:ext>
          </c:extLst>
        </c:ser>
        <c:ser>
          <c:idx val="2"/>
          <c:order val="2"/>
          <c:tx>
            <c:strRef>
              <c:f>피벗보고서!$AF$13:$AF$14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97BF4"/>
            </a:solidFill>
            <a:ln>
              <a:noFill/>
            </a:ln>
            <a:effectLst/>
          </c:spPr>
          <c:invertIfNegative val="0"/>
          <c:dLbls>
            <c:numFmt formatCode="0;0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bg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피벗보고서!$AF$15:$AF$19</c:f>
              <c:numCache>
                <c:formatCode>General</c:formatCode>
                <c:ptCount val="5"/>
                <c:pt idx="0">
                  <c:v>27</c:v>
                </c:pt>
                <c:pt idx="1">
                  <c:v>12</c:v>
                </c:pt>
                <c:pt idx="2">
                  <c:v>19</c:v>
                </c:pt>
                <c:pt idx="3">
                  <c:v>21</c:v>
                </c:pt>
                <c:pt idx="4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88-4BDF-B682-388F061B4E77}"/>
            </c:ext>
          </c:extLst>
        </c:ser>
        <c:ser>
          <c:idx val="3"/>
          <c:order val="3"/>
          <c:tx>
            <c:strRef>
              <c:f>피벗보고서!$AG$13:$AG$14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numFmt formatCode="0;0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bg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피벗보고서!$AG$15:$AG$19</c:f>
              <c:numCache>
                <c:formatCode>General</c:formatCode>
                <c:ptCount val="5"/>
                <c:pt idx="0">
                  <c:v>40</c:v>
                </c:pt>
                <c:pt idx="1">
                  <c:v>24</c:v>
                </c:pt>
                <c:pt idx="2">
                  <c:v>25</c:v>
                </c:pt>
                <c:pt idx="3">
                  <c:v>54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288-4BDF-B682-388F061B4E77}"/>
            </c:ext>
          </c:extLst>
        </c:ser>
        <c:ser>
          <c:idx val="4"/>
          <c:order val="4"/>
          <c:tx>
            <c:strRef>
              <c:f>피벗보고서!$AH$13:$AH$14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numFmt formatCode="0;0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피벗보고서!$AC$15:$AC$19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피벗보고서!$AH$15:$AH$19</c:f>
              <c:numCache>
                <c:formatCode>General</c:formatCode>
                <c:ptCount val="5"/>
                <c:pt idx="0">
                  <c:v>43</c:v>
                </c:pt>
                <c:pt idx="1">
                  <c:v>13</c:v>
                </c:pt>
                <c:pt idx="2">
                  <c:v>13</c:v>
                </c:pt>
                <c:pt idx="3">
                  <c:v>66</c:v>
                </c:pt>
                <c:pt idx="4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288-4BDF-B682-388F061B4E7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20"/>
        <c:overlap val="-27"/>
        <c:axId val="1520079071"/>
        <c:axId val="1520068511"/>
      </c:barChart>
      <c:catAx>
        <c:axId val="1520079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20068511"/>
        <c:crosses val="autoZero"/>
        <c:auto val="1"/>
        <c:lblAlgn val="ctr"/>
        <c:lblOffset val="100"/>
        <c:noMultiLvlLbl val="0"/>
      </c:catAx>
      <c:valAx>
        <c:axId val="152006851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520079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271780860258521"/>
          <c:y val="6.3945475351491407E-2"/>
          <c:w val="9.4741494771049081E-2"/>
          <c:h val="0.3928856233054133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피벗보고서!$BA$14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rgbClr val="31B6AC"/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피벗보고서!$BA$15:$BA$34</c:f>
              <c:numCache>
                <c:formatCode>General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F4-4F53-AC66-E59347004AFB}"/>
            </c:ext>
          </c:extLst>
        </c:ser>
        <c:ser>
          <c:idx val="2"/>
          <c:order val="1"/>
          <c:tx>
            <c:strRef>
              <c:f>피벗보고서!$BB$14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피벗보고서!$BB$15:$BB$34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1</c:v>
                </c:pt>
                <c:pt idx="5">
                  <c:v>6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0</c:v>
                </c:pt>
                <c:pt idx="17">
                  <c:v>5</c:v>
                </c:pt>
                <c:pt idx="18">
                  <c:v>2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F4-4F53-AC66-E59347004AFB}"/>
            </c:ext>
          </c:extLst>
        </c:ser>
        <c:ser>
          <c:idx val="0"/>
          <c:order val="2"/>
          <c:tx>
            <c:strRef>
              <c:f>피벗보고서!$AZ$14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피벗보고서!$AZ$15:$AZ$34</c:f>
              <c:numCache>
                <c:formatCode>General</c:formatCode>
                <c:ptCount val="20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15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  <c:pt idx="7">
                  <c:v>9</c:v>
                </c:pt>
                <c:pt idx="8">
                  <c:v>8</c:v>
                </c:pt>
                <c:pt idx="9">
                  <c:v>0</c:v>
                </c:pt>
                <c:pt idx="10">
                  <c:v>5</c:v>
                </c:pt>
                <c:pt idx="11">
                  <c:v>14</c:v>
                </c:pt>
                <c:pt idx="12">
                  <c:v>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7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F4-4F53-AC66-E59347004AFB}"/>
            </c:ext>
          </c:extLst>
        </c:ser>
        <c:ser>
          <c:idx val="3"/>
          <c:order val="3"/>
          <c:tx>
            <c:strRef>
              <c:f>피벗보고서!$BC$14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0A78C7"/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피벗보고서!$BC$15:$BC$34</c:f>
              <c:numCache>
                <c:formatCode>General</c:formatCode>
                <c:ptCount val="20"/>
                <c:pt idx="0">
                  <c:v>9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7</c:v>
                </c:pt>
                <c:pt idx="7">
                  <c:v>13</c:v>
                </c:pt>
                <c:pt idx="8">
                  <c:v>5</c:v>
                </c:pt>
                <c:pt idx="9">
                  <c:v>2</c:v>
                </c:pt>
                <c:pt idx="10">
                  <c:v>8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25</c:v>
                </c:pt>
                <c:pt idx="15">
                  <c:v>16</c:v>
                </c:pt>
                <c:pt idx="16">
                  <c:v>8</c:v>
                </c:pt>
                <c:pt idx="17">
                  <c:v>20</c:v>
                </c:pt>
                <c:pt idx="18">
                  <c:v>16</c:v>
                </c:pt>
                <c:pt idx="1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DF4-4F53-AC66-E59347004AFB}"/>
            </c:ext>
          </c:extLst>
        </c:ser>
        <c:ser>
          <c:idx val="4"/>
          <c:order val="4"/>
          <c:tx>
            <c:strRef>
              <c:f>피벗보고서!$BD$14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피벗보고서!$BD$15:$BD$34</c:f>
              <c:numCache>
                <c:formatCode>General</c:formatCode>
                <c:ptCount val="20"/>
                <c:pt idx="0">
                  <c:v>12</c:v>
                </c:pt>
                <c:pt idx="1">
                  <c:v>9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  <c:pt idx="5">
                  <c:v>15</c:v>
                </c:pt>
                <c:pt idx="6">
                  <c:v>13</c:v>
                </c:pt>
                <c:pt idx="7">
                  <c:v>11</c:v>
                </c:pt>
                <c:pt idx="8">
                  <c:v>10</c:v>
                </c:pt>
                <c:pt idx="9">
                  <c:v>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2</c:v>
                </c:pt>
                <c:pt idx="14">
                  <c:v>9</c:v>
                </c:pt>
                <c:pt idx="15">
                  <c:v>5</c:v>
                </c:pt>
                <c:pt idx="16">
                  <c:v>9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DF4-4F53-AC66-E59347004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583386863"/>
        <c:axId val="1583384943"/>
      </c:barChart>
      <c:lineChart>
        <c:grouping val="standard"/>
        <c:varyColors val="0"/>
        <c:ser>
          <c:idx val="5"/>
          <c:order val="5"/>
          <c:tx>
            <c:strRef>
              <c:f>피벗보고서!$BE$14</c:f>
              <c:strCache>
                <c:ptCount val="1"/>
                <c:pt idx="0">
                  <c:v>합계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>
                        <a:lumMod val="9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피벗보고서!$AX$15:$AY$34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피벗보고서!$BE$15:$BE$34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DF4-4F53-AC66-E59347004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3386863"/>
        <c:axId val="1583384943"/>
      </c:lineChart>
      <c:catAx>
        <c:axId val="15833868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83384943"/>
        <c:crosses val="autoZero"/>
        <c:auto val="1"/>
        <c:lblAlgn val="ctr"/>
        <c:lblOffset val="100"/>
        <c:noMultiLvlLbl val="0"/>
      </c:catAx>
      <c:valAx>
        <c:axId val="1583384943"/>
        <c:scaling>
          <c:orientation val="minMax"/>
          <c:max val="90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83386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5"/>
        <c:delete val="1"/>
      </c:legendEntry>
      <c:layout>
        <c:manualLayout>
          <c:xMode val="edge"/>
          <c:yMode val="edge"/>
          <c:x val="0.88119891260346872"/>
          <c:y val="3.8211933813378826E-2"/>
          <c:w val="0.10574163466643724"/>
          <c:h val="0.324189556362791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'피벗보고서#2'!$D$20:$D$29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</c:numCache>
            </c:numRef>
          </c:cat>
          <c:val>
            <c:numRef>
              <c:f>'피벗보고서#2'!$F$20:$F$29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D2-450A-8319-0815237C9068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'피벗보고서#2'!$D$20:$D$29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</c:numCache>
            </c:numRef>
          </c:cat>
          <c:val>
            <c:numRef>
              <c:f>'피벗보고서#2'!$E$20:$E$29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2.1668177697189464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D2-450A-8319-0815237C90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092743487"/>
        <c:axId val="2092743007"/>
      </c:barChart>
      <c:catAx>
        <c:axId val="209274348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92743007"/>
        <c:crosses val="autoZero"/>
        <c:auto val="1"/>
        <c:lblAlgn val="ctr"/>
        <c:lblOffset val="100"/>
        <c:noMultiLvlLbl val="0"/>
      </c:catAx>
      <c:valAx>
        <c:axId val="2092743007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2092743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6951212749489234E-2"/>
          <c:y val="7.407407407407407E-2"/>
          <c:w val="0.90609757450102157"/>
          <c:h val="0.89814814814814814"/>
        </c:manualLayout>
      </c:layout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'피벗보고서#2'!$AX$16:$AX$26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'피벗보고서#2'!$AZ$16:$AZ$26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60-467E-925F-DA69253C57A0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'피벗보고서#2'!$AX$16:$AX$26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'피벗보고서#2'!$AY$16:$AY$26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9.6654525913541924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60-467E-925F-DA69253C5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130635903"/>
        <c:axId val="2130617663"/>
      </c:barChart>
      <c:catAx>
        <c:axId val="2130635903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30617663"/>
        <c:crosses val="autoZero"/>
        <c:auto val="1"/>
        <c:lblAlgn val="ctr"/>
        <c:lblOffset val="100"/>
        <c:noMultiLvlLbl val="0"/>
      </c:catAx>
      <c:valAx>
        <c:axId val="2130617663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21306359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6968367518373631E-2"/>
          <c:y val="9.0986379298628461E-2"/>
          <c:w val="0.71896202747097149"/>
          <c:h val="0.85618320076833465"/>
        </c:manualLayout>
      </c:layout>
      <c:doughnutChart>
        <c:varyColors val="1"/>
        <c:ser>
          <c:idx val="0"/>
          <c:order val="0"/>
          <c:tx>
            <c:strRef>
              <c:f>'피벗보고서#2'!$Q$16</c:f>
              <c:strCache>
                <c:ptCount val="1"/>
                <c:pt idx="0">
                  <c:v>Manufacturing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3399"/>
              </a:solidFill>
              <a:ln w="19050">
                <a:solidFill>
                  <a:srgbClr val="054C9E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AC0-40EF-BA68-33D905340F51}"/>
              </c:ext>
            </c:extLst>
          </c:dPt>
          <c:dPt>
            <c:idx val="1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AC0-40EF-BA68-33D905340F51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AC0-40EF-BA68-33D905340F51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8B97396C-9DA9-4A28-ADBD-672EEF546555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AC0-40EF-BA68-33D905340F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67A3736-FAE5-4C95-A503-36EC607552F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AC0-40EF-BA68-33D905340F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997AE2F-CB1F-4F50-98E1-7B699D3FD0B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AC0-40EF-BA68-33D905340F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'피벗보고서#2'!$R$16:$T$16</c:f>
              <c:numCache>
                <c:formatCode>General</c:formatCode>
                <c:ptCount val="3"/>
                <c:pt idx="0">
                  <c:v>377107</c:v>
                </c:pt>
                <c:pt idx="1">
                  <c:v>59005.450000000004</c:v>
                </c:pt>
                <c:pt idx="2">
                  <c:v>1275045.5999999999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'피벗보고서#2'!$V$16:$X$16</c15:f>
                <c15:dlblRangeCache>
                  <c:ptCount val="3"/>
                  <c:pt idx="1">
                    <c:v>377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0AC0-40EF-BA68-33D905340F51}"/>
            </c:ext>
          </c:extLst>
        </c:ser>
        <c:ser>
          <c:idx val="1"/>
          <c:order val="1"/>
          <c:tx>
            <c:strRef>
              <c:f>'피벗보고서#2'!$Q$17</c:f>
              <c:strCache>
                <c:ptCount val="1"/>
                <c:pt idx="0">
                  <c:v>Technology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3399"/>
              </a:solidFill>
              <a:ln w="19050">
                <a:solidFill>
                  <a:srgbClr val="054C9E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0AC0-40EF-BA68-33D905340F51}"/>
              </c:ext>
            </c:extLst>
          </c:dPt>
          <c:dPt>
            <c:idx val="1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AC0-40EF-BA68-33D905340F51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0AC0-40EF-BA68-33D905340F51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7B30B136-598F-4156-8A03-5909EAF1C7E3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0AC0-40EF-BA68-33D905340F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AEE74BC-4843-470F-98D2-CBE7DCB32E4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0AC0-40EF-BA68-33D905340F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09F9BBE-3907-4A45-AAF2-793C706D0F2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0AC0-40EF-BA68-33D905340F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'피벗보고서#2'!$R$17:$T$17</c:f>
              <c:numCache>
                <c:formatCode>General</c:formatCode>
                <c:ptCount val="3"/>
                <c:pt idx="0">
                  <c:v>387773</c:v>
                </c:pt>
                <c:pt idx="1">
                  <c:v>59005.450000000004</c:v>
                </c:pt>
                <c:pt idx="2">
                  <c:v>1264379.5999999999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'피벗보고서#2'!$V$17:$X$17</c15:f>
                <c15:dlblRangeCache>
                  <c:ptCount val="3"/>
                  <c:pt idx="1">
                    <c:v>388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0AC0-40EF-BA68-33D905340F51}"/>
            </c:ext>
          </c:extLst>
        </c:ser>
        <c:ser>
          <c:idx val="2"/>
          <c:order val="2"/>
          <c:tx>
            <c:strRef>
              <c:f>'피벗보고서#2'!$Q$18</c:f>
              <c:strCache>
                <c:ptCount val="1"/>
                <c:pt idx="0">
                  <c:v>Finance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3399"/>
              </a:solidFill>
              <a:ln w="19050">
                <a:solidFill>
                  <a:srgbClr val="054C9E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AC0-40EF-BA68-33D905340F51}"/>
              </c:ext>
            </c:extLst>
          </c:dPt>
          <c:dPt>
            <c:idx val="1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0AC0-40EF-BA68-33D905340F51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0AC0-40EF-BA68-33D905340F51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9B130AB-BF51-487C-926D-7D0206C5962E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0AC0-40EF-BA68-33D905340F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E82D446-7970-4A86-9C56-D010DD762F2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0AC0-40EF-BA68-33D905340F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FD8B0D2-E6A6-402C-983D-099DB19F641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0AC0-40EF-BA68-33D905340F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'피벗보고서#2'!$R$18:$T$18</c:f>
              <c:numCache>
                <c:formatCode>General</c:formatCode>
                <c:ptCount val="3"/>
                <c:pt idx="0">
                  <c:v>388925</c:v>
                </c:pt>
                <c:pt idx="1">
                  <c:v>59005.450000000004</c:v>
                </c:pt>
                <c:pt idx="2">
                  <c:v>1263227.5999999999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'피벗보고서#2'!$V$18:$X$18</c15:f>
                <c15:dlblRangeCache>
                  <c:ptCount val="3"/>
                  <c:pt idx="1">
                    <c:v>389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0AC0-40EF-BA68-33D905340F51}"/>
            </c:ext>
          </c:extLst>
        </c:ser>
        <c:ser>
          <c:idx val="3"/>
          <c:order val="3"/>
          <c:tx>
            <c:strRef>
              <c:f>'피벗보고서#2'!$Q$19</c:f>
              <c:strCache>
                <c:ptCount val="1"/>
                <c:pt idx="0">
                  <c:v>Mining Equipment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3399"/>
              </a:solidFill>
              <a:ln w="19050">
                <a:solidFill>
                  <a:srgbClr val="054C9E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0AC0-40EF-BA68-33D905340F51}"/>
              </c:ext>
            </c:extLst>
          </c:dPt>
          <c:dPt>
            <c:idx val="1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8-0AC0-40EF-BA68-33D905340F51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0AC0-40EF-BA68-33D905340F51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59FE9F1A-F2CF-4200-80CA-91C8062D2524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0AC0-40EF-BA68-33D905340F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71E3358-A1DA-4D7A-83BE-E27053DCDE2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0AC0-40EF-BA68-33D905340F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CA7D17A-6517-40D3-8965-68B7B2FE417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0AC0-40EF-BA68-33D905340F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'피벗보고서#2'!$R$19:$T$19</c:f>
              <c:numCache>
                <c:formatCode>General</c:formatCode>
                <c:ptCount val="3"/>
                <c:pt idx="0">
                  <c:v>959528</c:v>
                </c:pt>
                <c:pt idx="1">
                  <c:v>59005.450000000004</c:v>
                </c:pt>
                <c:pt idx="2">
                  <c:v>692624.59999999986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'피벗보고서#2'!$V$19:$X$19</c15:f>
                <c15:dlblRangeCache>
                  <c:ptCount val="3"/>
                  <c:pt idx="1">
                    <c:v>960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0AC0-40EF-BA68-33D905340F51}"/>
            </c:ext>
          </c:extLst>
        </c:ser>
        <c:ser>
          <c:idx val="4"/>
          <c:order val="4"/>
          <c:tx>
            <c:strRef>
              <c:f>'피벗보고서#2'!$Q$20</c:f>
              <c:strCache>
                <c:ptCount val="1"/>
                <c:pt idx="0">
                  <c:v>Industrial Machinery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0AC0-40EF-BA68-33D905340F51}"/>
              </c:ext>
            </c:extLst>
          </c:dPt>
          <c:dPt>
            <c:idx val="1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0AC0-40EF-BA68-33D905340F51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0AC0-40EF-BA68-33D905340F51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04563891-8240-47CF-84C6-49F3D43CD098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0AC0-40EF-BA68-33D905340F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C18EA8D-596B-4288-966A-41C2863CD7C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0AC0-40EF-BA68-33D905340F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B74958C-6552-41BF-81AE-005C37251FC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1-0AC0-40EF-BA68-33D905340F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'피벗보고서#2'!$R$20:$T$20</c:f>
              <c:numCache>
                <c:formatCode>General</c:formatCode>
                <c:ptCount val="3"/>
                <c:pt idx="0">
                  <c:v>1145621</c:v>
                </c:pt>
                <c:pt idx="1">
                  <c:v>59005.450000000004</c:v>
                </c:pt>
                <c:pt idx="2">
                  <c:v>506531.59999999986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'피벗보고서#2'!$V$20:$X$20</c15:f>
                <c15:dlblRangeCache>
                  <c:ptCount val="3"/>
                  <c:pt idx="1">
                    <c:v>1,146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2-0AC0-40EF-BA68-33D905340F51}"/>
            </c:ext>
          </c:extLst>
        </c:ser>
        <c:ser>
          <c:idx val="5"/>
          <c:order val="5"/>
          <c:tx>
            <c:strRef>
              <c:f>'피벗보고서#2'!$Q$21</c:f>
              <c:strCache>
                <c:ptCount val="1"/>
                <c:pt idx="0">
                  <c:v>Construction Machinery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0AC0-40EF-BA68-33D905340F51}"/>
              </c:ext>
            </c:extLst>
          </c:dPt>
          <c:dPt>
            <c:idx val="1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0AC0-40EF-BA68-33D905340F51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8-0AC0-40EF-BA68-33D905340F51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D7645DB9-CEF1-40D8-AC8B-A2E7FF7BCB47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0AC0-40EF-BA68-33D905340F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C30D583-F50D-41B4-B8E8-E33A8FF2BB3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0AC0-40EF-BA68-33D905340F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A6E30355-0748-44D5-A348-5BD9C78623E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8-0AC0-40EF-BA68-33D905340F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'피벗보고서#2'!$R$21:$T$21</c:f>
              <c:numCache>
                <c:formatCode>General</c:formatCode>
                <c:ptCount val="3"/>
                <c:pt idx="0">
                  <c:v>1149809</c:v>
                </c:pt>
                <c:pt idx="1">
                  <c:v>59005.450000000004</c:v>
                </c:pt>
                <c:pt idx="2">
                  <c:v>502343.59999999986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'피벗보고서#2'!$V$21:$X$21</c15:f>
                <c15:dlblRangeCache>
                  <c:ptCount val="3"/>
                  <c:pt idx="1">
                    <c:v>1,150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9-0AC0-40EF-BA68-33D905340F51}"/>
            </c:ext>
          </c:extLst>
        </c:ser>
        <c:ser>
          <c:idx val="6"/>
          <c:order val="6"/>
          <c:tx>
            <c:strRef>
              <c:f>'피벗보고서#2'!$Q$22</c:f>
              <c:strCache>
                <c:ptCount val="1"/>
                <c:pt idx="0">
                  <c:v>Agricultural Machinery</c:v>
                </c:pt>
              </c:strCache>
            </c:strRef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0AC0-40EF-BA68-33D905340F51}"/>
              </c:ext>
            </c:extLst>
          </c:dPt>
          <c:dPt>
            <c:idx val="1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0AC0-40EF-BA68-33D905340F51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0AC0-40EF-BA68-33D905340F51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0380B93-26B0-40C5-A2EC-CFC69775EB01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0AC0-40EF-BA68-33D905340F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594D5C3-BF43-4D90-B456-0700C75EB63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0AC0-40EF-BA68-33D905340F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3D2224E-4F33-4D8A-A4D3-6CE827CBCCC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F-0AC0-40EF-BA68-33D905340F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'피벗보고서#2'!$R$22:$T$22</c:f>
              <c:numCache>
                <c:formatCode>General</c:formatCode>
                <c:ptCount val="3"/>
                <c:pt idx="0">
                  <c:v>1180109</c:v>
                </c:pt>
                <c:pt idx="1">
                  <c:v>59005.450000000004</c:v>
                </c:pt>
                <c:pt idx="2">
                  <c:v>472043.59999999986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'피벗보고서#2'!$V$22:$X$22</c15:f>
                <c15:dlblRangeCache>
                  <c:ptCount val="3"/>
                  <c:pt idx="1">
                    <c:v>1,180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0-0AC0-40EF-BA68-33D905340F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13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1"/>
          <c:order val="0"/>
          <c:tx>
            <c:strRef>
              <c:f>'피벗보고서#2'!$AL$22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DF9C8911-2991-4B5D-B335-B89D96F2D2A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3787-41FD-AFB4-F83EE40328C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32FB640-9BEA-43CE-A664-67664AF0867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3787-41FD-AFB4-F83EE40328C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F05046A-9B85-469E-8A85-4141FC9C80F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787-41FD-AFB4-F83EE40328C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A412AB8-7E3D-4217-B002-A19995E3E7A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787-41FD-AFB4-F83EE40328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>
                        <a:lumMod val="9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'피벗보고서#2'!$AH$23:$AH$26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'피벗보고서#2'!$AN$23:$AN$26</c:f>
              <c:numCache>
                <c:formatCode>General</c:formatCode>
                <c:ptCount val="4"/>
                <c:pt idx="0">
                  <c:v>9.303166828745911E-2</c:v>
                </c:pt>
                <c:pt idx="1">
                  <c:v>0.16044548489498983</c:v>
                </c:pt>
                <c:pt idx="2">
                  <c:v>0.17499999999999999</c:v>
                </c:pt>
                <c:pt idx="3">
                  <c:v>0.12872469968571976</c:v>
                </c:pt>
              </c:numCache>
            </c:numRef>
          </c:yVal>
          <c:bubbleSize>
            <c:numRef>
              <c:f>'피벗보고서#2'!$AL$23:$AL$26</c:f>
              <c:numCache>
                <c:formatCode>General</c:formatCode>
                <c:ptCount val="4"/>
                <c:pt idx="0">
                  <c:v>117</c:v>
                </c:pt>
                <c:pt idx="1">
                  <c:v>348</c:v>
                </c:pt>
                <c:pt idx="2">
                  <c:v>414</c:v>
                </c:pt>
                <c:pt idx="3">
                  <c:v>224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'피벗보고서#2'!$AG$17:$AG$20</c15:f>
                <c15:dlblRangeCache>
                  <c:ptCount val="4"/>
                  <c:pt idx="0">
                    <c:v>부채 조달</c:v>
                  </c:pt>
                  <c:pt idx="1">
                    <c:v>주식 교환</c:v>
                  </c:pt>
                  <c:pt idx="2">
                    <c:v>현금</c:v>
                  </c:pt>
                  <c:pt idx="3">
                    <c:v>현금-주식 혼합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3787-41FD-AFB4-F83EE40328CC}"/>
            </c:ext>
          </c:extLst>
        </c:ser>
        <c:ser>
          <c:idx val="0"/>
          <c:order val="1"/>
          <c:tx>
            <c:strRef>
              <c:f>'피벗보고서#2'!$AI$22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00A7F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'피벗보고서#2'!$AH$23:$AH$26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'피벗보고서#2'!$AK$23:$AK$26</c:f>
              <c:numCache>
                <c:formatCode>General</c:formatCode>
                <c:ptCount val="4"/>
                <c:pt idx="0">
                  <c:v>4.5511054026987144E-2</c:v>
                </c:pt>
                <c:pt idx="1">
                  <c:v>8.7711098014879751E-2</c:v>
                </c:pt>
                <c:pt idx="2">
                  <c:v>8.3387663448851568E-2</c:v>
                </c:pt>
                <c:pt idx="3">
                  <c:v>5.9587957153112395E-2</c:v>
                </c:pt>
              </c:numCache>
            </c:numRef>
          </c:yVal>
          <c:bubbleSize>
            <c:numRef>
              <c:f>'피벗보고서#2'!$AI$23:$AI$26</c:f>
              <c:numCache>
                <c:formatCode>General</c:formatCode>
                <c:ptCount val="4"/>
                <c:pt idx="0">
                  <c:v>28</c:v>
                </c:pt>
                <c:pt idx="1">
                  <c:v>104</c:v>
                </c:pt>
                <c:pt idx="2">
                  <c:v>94</c:v>
                </c:pt>
                <c:pt idx="3">
                  <c:v>48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5-3787-41FD-AFB4-F83EE40328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20"/>
        <c:showNegBubbles val="0"/>
        <c:axId val="1632173471"/>
        <c:axId val="1632191231"/>
      </c:bubbleChart>
      <c:valAx>
        <c:axId val="163217347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32191231"/>
        <c:crosses val="autoZero"/>
        <c:crossBetween val="midCat"/>
      </c:valAx>
      <c:valAx>
        <c:axId val="1632191231"/>
        <c:scaling>
          <c:orientation val="minMax"/>
          <c:max val="1"/>
        </c:scaling>
        <c:delete val="1"/>
        <c:axPos val="l"/>
        <c:numFmt formatCode="General" sourceLinked="1"/>
        <c:majorTickMark val="none"/>
        <c:minorTickMark val="none"/>
        <c:tickLblPos val="nextTo"/>
        <c:crossAx val="16321734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[엑셀LIVE178회 - 비즈니스 차트 시각화 스터디 2주차 - 과제파일.xlsx]피벗보고서!분기별_합병분할</c:name>
    <c:fmtId val="13"/>
  </c:pivotSource>
  <c:chart>
    <c:autoTitleDeleted val="0"/>
    <c:pivotFmts>
      <c:pivotFmt>
        <c:idx val="0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7F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피벗보고서!$D$13:$D$14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7F2"/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E8-4F23-9D72-EE7854D591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axId val="272853776"/>
        <c:axId val="272862416"/>
      </c:barChart>
      <c:barChart>
        <c:barDir val="col"/>
        <c:grouping val="clustered"/>
        <c:varyColors val="0"/>
        <c:ser>
          <c:idx val="0"/>
          <c:order val="0"/>
          <c:tx>
            <c:strRef>
              <c:f>피벗보고서!$C$13:$C$14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cat>
            <c:multiLvlStrRef>
              <c:f>피벗보고서!$A$15:$B$34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피벗보고서!$C$15:$C$34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E8-4F23-9D72-EE7854D591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7"/>
        <c:axId val="272826896"/>
        <c:axId val="272847536"/>
      </c:barChart>
      <c:catAx>
        <c:axId val="272853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72862416"/>
        <c:crosses val="autoZero"/>
        <c:auto val="1"/>
        <c:lblAlgn val="ctr"/>
        <c:lblOffset val="100"/>
        <c:noMultiLvlLbl val="0"/>
      </c:catAx>
      <c:valAx>
        <c:axId val="272862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72853776"/>
        <c:crosses val="autoZero"/>
        <c:crossBetween val="between"/>
      </c:valAx>
      <c:valAx>
        <c:axId val="272847536"/>
        <c:scaling>
          <c:orientation val="minMax"/>
          <c:max val="70"/>
        </c:scaling>
        <c:delete val="1"/>
        <c:axPos val="r"/>
        <c:numFmt formatCode="General" sourceLinked="1"/>
        <c:majorTickMark val="out"/>
        <c:minorTickMark val="none"/>
        <c:tickLblPos val="nextTo"/>
        <c:crossAx val="272826896"/>
        <c:crosses val="max"/>
        <c:crossBetween val="between"/>
      </c:valAx>
      <c:catAx>
        <c:axId val="272826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7284753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8022506561679785"/>
          <c:y val="2.7777777777777776E-2"/>
          <c:w val="0.25066097987751529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'피벗보고서#2'!$Q$16</c:f>
              <c:strCache>
                <c:ptCount val="1"/>
                <c:pt idx="0">
                  <c:v>Manufacturing</c:v>
                </c:pt>
              </c:strCache>
            </c:strRef>
          </c:tx>
          <c:dPt>
            <c:idx val="0"/>
            <c:bubble3D val="0"/>
            <c:spPr>
              <a:solidFill>
                <a:srgbClr val="0033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A76-4699-88F6-28FF1CF61C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A76-4699-88F6-28FF1CF61C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A76-4699-88F6-28FF1CF61C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E4181880-93B6-49E0-926D-BFEE887A0D28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9A76-4699-88F6-28FF1CF61C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97689E4-5982-402F-9AEF-BB750FD8931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9A76-4699-88F6-28FF1CF61C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0C2B04C-CA5C-4DD6-9DC6-43102AF044F6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9A76-4699-88F6-28FF1CF61C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'피벗보고서#2'!$R$16:$T$16</c:f>
              <c:numCache>
                <c:formatCode>General</c:formatCode>
                <c:ptCount val="3"/>
                <c:pt idx="0">
                  <c:v>377107</c:v>
                </c:pt>
                <c:pt idx="1">
                  <c:v>59005.450000000004</c:v>
                </c:pt>
                <c:pt idx="2">
                  <c:v>1275045.5999999999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'피벗보고서#2'!$V$16:$X$16</c15:f>
                <c15:dlblRangeCache>
                  <c:ptCount val="3"/>
                  <c:pt idx="1">
                    <c:v>377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9A76-4699-88F6-28FF1CF61C2A}"/>
            </c:ext>
          </c:extLst>
        </c:ser>
        <c:ser>
          <c:idx val="1"/>
          <c:order val="1"/>
          <c:tx>
            <c:strRef>
              <c:f>'피벗보고서#2'!$Q$17</c:f>
              <c:strCache>
                <c:ptCount val="1"/>
                <c:pt idx="0">
                  <c:v>Technology</c:v>
                </c:pt>
              </c:strCache>
            </c:strRef>
          </c:tx>
          <c:dPt>
            <c:idx val="0"/>
            <c:bubble3D val="0"/>
            <c:spPr>
              <a:solidFill>
                <a:srgbClr val="0033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9A76-4699-88F6-28FF1CF61C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9A76-4699-88F6-28FF1CF61C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9A76-4699-88F6-28FF1CF61C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9FDECCE9-CB13-4A7A-8009-10F9117C2FF7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9A76-4699-88F6-28FF1CF61C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F1B2783-7B7C-404F-A0BF-EC7F81CF1DB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9A76-4699-88F6-28FF1CF61C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090CF4C-DB80-45CD-B97C-3897A493D6D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9A76-4699-88F6-28FF1CF61C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'피벗보고서#2'!$R$17:$T$17</c:f>
              <c:numCache>
                <c:formatCode>General</c:formatCode>
                <c:ptCount val="3"/>
                <c:pt idx="0">
                  <c:v>387773</c:v>
                </c:pt>
                <c:pt idx="1">
                  <c:v>59005.450000000004</c:v>
                </c:pt>
                <c:pt idx="2">
                  <c:v>1264379.5999999999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'피벗보고서#2'!$V$17:$X$17</c15:f>
                <c15:dlblRangeCache>
                  <c:ptCount val="3"/>
                  <c:pt idx="1">
                    <c:v>388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9A76-4699-88F6-28FF1CF61C2A}"/>
            </c:ext>
          </c:extLst>
        </c:ser>
        <c:ser>
          <c:idx val="2"/>
          <c:order val="2"/>
          <c:tx>
            <c:strRef>
              <c:f>'피벗보고서#2'!$Q$18</c:f>
              <c:strCache>
                <c:ptCount val="1"/>
                <c:pt idx="0">
                  <c:v>Finance</c:v>
                </c:pt>
              </c:strCache>
            </c:strRef>
          </c:tx>
          <c:dPt>
            <c:idx val="0"/>
            <c:bubble3D val="0"/>
            <c:spPr>
              <a:solidFill>
                <a:srgbClr val="0033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A76-4699-88F6-28FF1CF61C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A76-4699-88F6-28FF1CF61C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A76-4699-88F6-28FF1CF61C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BA54022-C46E-4330-BBF2-442CF1BD1818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9A76-4699-88F6-28FF1CF61C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61A4226-984A-429D-A066-ACB29E519D8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9A76-4699-88F6-28FF1CF61C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0C847B6-F155-42DF-BC50-06BD1C8BD94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9A76-4699-88F6-28FF1CF61C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'피벗보고서#2'!$R$18:$T$18</c:f>
              <c:numCache>
                <c:formatCode>General</c:formatCode>
                <c:ptCount val="3"/>
                <c:pt idx="0">
                  <c:v>388925</c:v>
                </c:pt>
                <c:pt idx="1">
                  <c:v>59005.450000000004</c:v>
                </c:pt>
                <c:pt idx="2">
                  <c:v>1263227.5999999999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'피벗보고서#2'!$V$18:$X$18</c15:f>
                <c15:dlblRangeCache>
                  <c:ptCount val="3"/>
                  <c:pt idx="1">
                    <c:v>389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9A76-4699-88F6-28FF1CF61C2A}"/>
            </c:ext>
          </c:extLst>
        </c:ser>
        <c:ser>
          <c:idx val="3"/>
          <c:order val="3"/>
          <c:tx>
            <c:strRef>
              <c:f>'피벗보고서#2'!$Q$19</c:f>
              <c:strCache>
                <c:ptCount val="1"/>
                <c:pt idx="0">
                  <c:v>Mining Equipment</c:v>
                </c:pt>
              </c:strCache>
            </c:strRef>
          </c:tx>
          <c:dPt>
            <c:idx val="0"/>
            <c:bubble3D val="0"/>
            <c:spPr>
              <a:solidFill>
                <a:srgbClr val="00339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9A76-4699-88F6-28FF1CF61C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9A76-4699-88F6-28FF1CF61C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9A76-4699-88F6-28FF1CF61C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DC315CF4-0E3D-41E7-8A24-A2E6B0CE04E8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9A76-4699-88F6-28FF1CF61C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7FDA84E-12DE-476E-8553-4FBFA8C90F1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9A76-4699-88F6-28FF1CF61C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B77DC58-0D7D-4441-8BE4-CADEF5B52E0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9A76-4699-88F6-28FF1CF61C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'피벗보고서#2'!$R$19:$T$19</c:f>
              <c:numCache>
                <c:formatCode>General</c:formatCode>
                <c:ptCount val="3"/>
                <c:pt idx="0">
                  <c:v>959528</c:v>
                </c:pt>
                <c:pt idx="1">
                  <c:v>59005.450000000004</c:v>
                </c:pt>
                <c:pt idx="2">
                  <c:v>692624.59999999986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'피벗보고서#2'!$V$19:$X$19</c15:f>
                <c15:dlblRangeCache>
                  <c:ptCount val="3"/>
                  <c:pt idx="1">
                    <c:v>960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9A76-4699-88F6-28FF1CF61C2A}"/>
            </c:ext>
          </c:extLst>
        </c:ser>
        <c:ser>
          <c:idx val="4"/>
          <c:order val="4"/>
          <c:tx>
            <c:strRef>
              <c:f>'피벗보고서#2'!$Q$20</c:f>
              <c:strCache>
                <c:ptCount val="1"/>
                <c:pt idx="0">
                  <c:v>Industrial Machinery</c:v>
                </c:pt>
              </c:strCache>
            </c:strRef>
          </c:tx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9A76-4699-88F6-28FF1CF61C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9A76-4699-88F6-28FF1CF61C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9A76-4699-88F6-28FF1CF61C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330573A-182D-4EF1-8E00-81185E42AB36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9A76-4699-88F6-28FF1CF61C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A001C1D-37F4-4E81-AA8B-002FA200252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9A76-4699-88F6-28FF1CF61C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D1334FC-5387-43E9-80AB-2BBAF293CA8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9A76-4699-88F6-28FF1CF61C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'피벗보고서#2'!$R$20:$T$20</c:f>
              <c:numCache>
                <c:formatCode>General</c:formatCode>
                <c:ptCount val="3"/>
                <c:pt idx="0">
                  <c:v>1145621</c:v>
                </c:pt>
                <c:pt idx="1">
                  <c:v>59005.450000000004</c:v>
                </c:pt>
                <c:pt idx="2">
                  <c:v>506531.59999999986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'피벗보고서#2'!$V$20:$X$20</c15:f>
                <c15:dlblRangeCache>
                  <c:ptCount val="3"/>
                  <c:pt idx="1">
                    <c:v>1,146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2-9A76-4699-88F6-28FF1CF61C2A}"/>
            </c:ext>
          </c:extLst>
        </c:ser>
        <c:ser>
          <c:idx val="5"/>
          <c:order val="5"/>
          <c:tx>
            <c:strRef>
              <c:f>'피벗보고서#2'!$Q$21</c:f>
              <c:strCache>
                <c:ptCount val="1"/>
                <c:pt idx="0">
                  <c:v>Construction Machinery</c:v>
                </c:pt>
              </c:strCache>
            </c:strRef>
          </c:tx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9A76-4699-88F6-28FF1CF61C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9A76-4699-88F6-28FF1CF61C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9A76-4699-88F6-28FF1CF61C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21B610C8-E8A6-41B9-929C-3A7063BD0DBE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9A76-4699-88F6-28FF1CF61C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00E949D-4992-4D94-89CB-1CD8290DCB3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9A76-4699-88F6-28FF1CF61C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66BDC2A-ED91-44AB-A995-57D79C453CA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9A76-4699-88F6-28FF1CF61C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'피벗보고서#2'!$R$21:$T$21</c:f>
              <c:numCache>
                <c:formatCode>General</c:formatCode>
                <c:ptCount val="3"/>
                <c:pt idx="0">
                  <c:v>1149809</c:v>
                </c:pt>
                <c:pt idx="1">
                  <c:v>59005.450000000004</c:v>
                </c:pt>
                <c:pt idx="2">
                  <c:v>502343.59999999986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'피벗보고서#2'!$V$21:$X$21</c15:f>
                <c15:dlblRangeCache>
                  <c:ptCount val="3"/>
                  <c:pt idx="1">
                    <c:v>1,150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9-9A76-4699-88F6-28FF1CF61C2A}"/>
            </c:ext>
          </c:extLst>
        </c:ser>
        <c:ser>
          <c:idx val="6"/>
          <c:order val="6"/>
          <c:tx>
            <c:strRef>
              <c:f>'피벗보고서#2'!$Q$22</c:f>
              <c:strCache>
                <c:ptCount val="1"/>
                <c:pt idx="0">
                  <c:v>Agricultural Machinery</c:v>
                </c:pt>
              </c:strCache>
            </c:strRef>
          </c:tx>
          <c:dPt>
            <c:idx val="0"/>
            <c:bubble3D val="0"/>
            <c:spPr>
              <a:solidFill>
                <a:srgbClr val="00A9F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9A76-4699-88F6-28FF1CF61C2A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9A76-4699-88F6-28FF1CF61C2A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9A76-4699-88F6-28FF1CF61C2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EE1357B-EA57-4F3D-AA1D-19A4DFE1E085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9A76-4699-88F6-28FF1CF61C2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6F9677-029B-4723-8B90-1CAB08C4FEC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9A76-4699-88F6-28FF1CF61C2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EC14006-114D-4403-AC05-90AF8A28223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9A76-4699-88F6-28FF1CF61C2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합계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'피벗보고서#2'!$R$22:$T$22</c:f>
              <c:numCache>
                <c:formatCode>General</c:formatCode>
                <c:ptCount val="3"/>
                <c:pt idx="0">
                  <c:v>1180109</c:v>
                </c:pt>
                <c:pt idx="1">
                  <c:v>59005.450000000004</c:v>
                </c:pt>
                <c:pt idx="2">
                  <c:v>472043.59999999986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'피벗보고서#2'!$V$22:$X$22</c15:f>
                <c15:dlblRangeCache>
                  <c:ptCount val="3"/>
                  <c:pt idx="1">
                    <c:v>1,180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0-9A76-4699-88F6-28FF1CF61C2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22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1"/>
          <c:order val="0"/>
          <c:tx>
            <c:strRef>
              <c:f>'피벗보고서#2'!$AL$22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EA42738-D789-49D7-8E38-4255B91032E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B6BA-4F66-9216-1068984D2CA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93BBC5A-712F-4CFA-AFEA-CC89A5FB777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B6BA-4F66-9216-1068984D2CA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6BDBC5A-E6A0-4768-9071-5F4AB47116A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B6BA-4F66-9216-1068984D2CA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54C8A60-5851-45CF-A9E1-EAEC6C53AA4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B6BA-4F66-9216-1068984D2CA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'피벗보고서#2'!$AH$23:$AH$26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'피벗보고서#2'!$AN$23:$AN$26</c:f>
              <c:numCache>
                <c:formatCode>General</c:formatCode>
                <c:ptCount val="4"/>
                <c:pt idx="0">
                  <c:v>9.303166828745911E-2</c:v>
                </c:pt>
                <c:pt idx="1">
                  <c:v>0.16044548489498983</c:v>
                </c:pt>
                <c:pt idx="2">
                  <c:v>0.17499999999999999</c:v>
                </c:pt>
                <c:pt idx="3">
                  <c:v>0.12872469968571976</c:v>
                </c:pt>
              </c:numCache>
            </c:numRef>
          </c:yVal>
          <c:bubbleSize>
            <c:numRef>
              <c:f>'피벗보고서#2'!$AL$23:$AL$26</c:f>
              <c:numCache>
                <c:formatCode>General</c:formatCode>
                <c:ptCount val="4"/>
                <c:pt idx="0">
                  <c:v>117</c:v>
                </c:pt>
                <c:pt idx="1">
                  <c:v>348</c:v>
                </c:pt>
                <c:pt idx="2">
                  <c:v>414</c:v>
                </c:pt>
                <c:pt idx="3">
                  <c:v>224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'피벗보고서#2'!$AG$17:$AG$20</c15:f>
                <c15:dlblRangeCache>
                  <c:ptCount val="4"/>
                  <c:pt idx="0">
                    <c:v>부채 조달</c:v>
                  </c:pt>
                  <c:pt idx="1">
                    <c:v>주식 교환</c:v>
                  </c:pt>
                  <c:pt idx="2">
                    <c:v>현금</c:v>
                  </c:pt>
                  <c:pt idx="3">
                    <c:v>현금-주식 혼합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B6BA-4F66-9216-1068984D2CA0}"/>
            </c:ext>
          </c:extLst>
        </c:ser>
        <c:ser>
          <c:idx val="0"/>
          <c:order val="1"/>
          <c:tx>
            <c:strRef>
              <c:f>'피벗보고서#2'!$AI$22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00339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'피벗보고서#2'!$AH$23:$AH$26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'피벗보고서#2'!$AK$23:$AK$26</c:f>
              <c:numCache>
                <c:formatCode>General</c:formatCode>
                <c:ptCount val="4"/>
                <c:pt idx="0">
                  <c:v>4.5511054026987144E-2</c:v>
                </c:pt>
                <c:pt idx="1">
                  <c:v>8.7711098014879751E-2</c:v>
                </c:pt>
                <c:pt idx="2">
                  <c:v>8.3387663448851568E-2</c:v>
                </c:pt>
                <c:pt idx="3">
                  <c:v>5.9587957153112395E-2</c:v>
                </c:pt>
              </c:numCache>
            </c:numRef>
          </c:yVal>
          <c:bubbleSize>
            <c:numRef>
              <c:f>'피벗보고서#2'!$AI$23:$AI$26</c:f>
              <c:numCache>
                <c:formatCode>General</c:formatCode>
                <c:ptCount val="4"/>
                <c:pt idx="0">
                  <c:v>28</c:v>
                </c:pt>
                <c:pt idx="1">
                  <c:v>104</c:v>
                </c:pt>
                <c:pt idx="2">
                  <c:v>94</c:v>
                </c:pt>
                <c:pt idx="3">
                  <c:v>48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5-B6BA-4F66-9216-1068984D2C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20"/>
        <c:showNegBubbles val="0"/>
        <c:axId val="1632173471"/>
        <c:axId val="1632191231"/>
      </c:bubbleChart>
      <c:valAx>
        <c:axId val="163217347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32191231"/>
        <c:crosses val="autoZero"/>
        <c:crossBetween val="midCat"/>
      </c:valAx>
      <c:valAx>
        <c:axId val="1632191231"/>
        <c:scaling>
          <c:orientation val="minMax"/>
          <c:max val="1"/>
        </c:scaling>
        <c:delete val="1"/>
        <c:axPos val="l"/>
        <c:numFmt formatCode="General" sourceLinked="1"/>
        <c:majorTickMark val="none"/>
        <c:minorTickMark val="none"/>
        <c:tickLblPos val="nextTo"/>
        <c:crossAx val="16321734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'피벗보고서#2'!$D$20:$D$29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</c:numCache>
            </c:numRef>
          </c:cat>
          <c:val>
            <c:numRef>
              <c:f>'피벗보고서#2'!$F$20:$F$29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79-490A-91A0-CAF2D5F520CB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'피벗보고서#2'!$D$20:$D$29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</c:numCache>
            </c:numRef>
          </c:cat>
          <c:val>
            <c:numRef>
              <c:f>'피벗보고서#2'!$E$20:$E$29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2.1668177697189464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79-490A-91A0-CAF2D5F52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092743487"/>
        <c:axId val="2092743007"/>
      </c:barChart>
      <c:catAx>
        <c:axId val="209274348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92743007"/>
        <c:crosses val="autoZero"/>
        <c:auto val="1"/>
        <c:lblAlgn val="ctr"/>
        <c:lblOffset val="100"/>
        <c:noMultiLvlLbl val="0"/>
      </c:catAx>
      <c:valAx>
        <c:axId val="2092743007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2092743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'피벗보고서#2'!$AX$16:$AX$26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'피벗보고서#2'!$AZ$16:$AZ$26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EA-45BE-862C-7061DE618976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cat>
            <c:numRef>
              <c:f>'피벗보고서#2'!$AX$16:$AX$26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'피벗보고서#2'!$AY$16:$AY$26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9.6654525913541924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EA-45BE-862C-7061DE6189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130635903"/>
        <c:axId val="2130617663"/>
      </c:barChart>
      <c:catAx>
        <c:axId val="2130635903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130617663"/>
        <c:crosses val="autoZero"/>
        <c:auto val="1"/>
        <c:lblAlgn val="ctr"/>
        <c:lblOffset val="100"/>
        <c:noMultiLvlLbl val="0"/>
      </c:catAx>
      <c:valAx>
        <c:axId val="2130617663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21306359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5" Type="http://schemas.openxmlformats.org/officeDocument/2006/relationships/chart" Target="../charts/chart9.xml"/><Relationship Id="rId4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3.xml"/><Relationship Id="rId3" Type="http://schemas.openxmlformats.org/officeDocument/2006/relationships/image" Target="../media/image11.png"/><Relationship Id="rId7" Type="http://schemas.openxmlformats.org/officeDocument/2006/relationships/chart" Target="../charts/chart12.xml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74706</xdr:colOff>
      <xdr:row>17</xdr:row>
      <xdr:rowOff>134471</xdr:rowOff>
    </xdr:from>
    <xdr:to>
      <xdr:col>22</xdr:col>
      <xdr:colOff>254000</xdr:colOff>
      <xdr:row>34</xdr:row>
      <xdr:rowOff>156883</xdr:rowOff>
    </xdr:to>
    <xdr:sp macro="" textlink="">
      <xdr:nvSpPr>
        <xdr:cNvPr id="32" name="사각형: 둥근 모서리 31">
          <a:extLst>
            <a:ext uri="{FF2B5EF4-FFF2-40B4-BE49-F238E27FC236}">
              <a16:creationId xmlns:a16="http://schemas.microsoft.com/office/drawing/2014/main" id="{6818717B-B0A9-55F6-092B-430DF21F6CA8}"/>
            </a:ext>
          </a:extLst>
        </xdr:cNvPr>
        <xdr:cNvSpPr/>
      </xdr:nvSpPr>
      <xdr:spPr>
        <a:xfrm>
          <a:off x="8629888" y="3863653"/>
          <a:ext cx="6102112" cy="3751594"/>
        </a:xfrm>
        <a:prstGeom prst="roundRect">
          <a:avLst>
            <a:gd name="adj" fmla="val 4609"/>
          </a:avLst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500530</xdr:colOff>
      <xdr:row>17</xdr:row>
      <xdr:rowOff>134470</xdr:rowOff>
    </xdr:from>
    <xdr:to>
      <xdr:col>12</xdr:col>
      <xdr:colOff>582706</xdr:colOff>
      <xdr:row>34</xdr:row>
      <xdr:rowOff>156882</xdr:rowOff>
    </xdr:to>
    <xdr:sp macro="" textlink="">
      <xdr:nvSpPr>
        <xdr:cNvPr id="31" name="사각형: 둥근 모서리 30">
          <a:extLst>
            <a:ext uri="{FF2B5EF4-FFF2-40B4-BE49-F238E27FC236}">
              <a16:creationId xmlns:a16="http://schemas.microsoft.com/office/drawing/2014/main" id="{30117CB6-11E9-F2BB-6C4F-0C91E0AB7495}"/>
            </a:ext>
          </a:extLst>
        </xdr:cNvPr>
        <xdr:cNvSpPr/>
      </xdr:nvSpPr>
      <xdr:spPr>
        <a:xfrm>
          <a:off x="2472765" y="3817470"/>
          <a:ext cx="5998882" cy="3705412"/>
        </a:xfrm>
        <a:prstGeom prst="roundRect">
          <a:avLst>
            <a:gd name="adj" fmla="val 4609"/>
          </a:avLst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74705</xdr:colOff>
      <xdr:row>0</xdr:row>
      <xdr:rowOff>52294</xdr:rowOff>
    </xdr:from>
    <xdr:to>
      <xdr:col>22</xdr:col>
      <xdr:colOff>242454</xdr:colOff>
      <xdr:row>17</xdr:row>
      <xdr:rowOff>74706</xdr:rowOff>
    </xdr:to>
    <xdr:sp macro="" textlink="">
      <xdr:nvSpPr>
        <xdr:cNvPr id="30" name="사각형: 둥근 모서리 29">
          <a:extLst>
            <a:ext uri="{FF2B5EF4-FFF2-40B4-BE49-F238E27FC236}">
              <a16:creationId xmlns:a16="http://schemas.microsoft.com/office/drawing/2014/main" id="{0E23B029-F933-75FA-02BD-031FBD3D548E}"/>
            </a:ext>
          </a:extLst>
        </xdr:cNvPr>
        <xdr:cNvSpPr/>
      </xdr:nvSpPr>
      <xdr:spPr>
        <a:xfrm>
          <a:off x="8629887" y="52294"/>
          <a:ext cx="6090567" cy="3751594"/>
        </a:xfrm>
        <a:prstGeom prst="roundRect">
          <a:avLst>
            <a:gd name="adj" fmla="val 4609"/>
          </a:avLst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500530</xdr:colOff>
      <xdr:row>0</xdr:row>
      <xdr:rowOff>52294</xdr:rowOff>
    </xdr:from>
    <xdr:to>
      <xdr:col>12</xdr:col>
      <xdr:colOff>582706</xdr:colOff>
      <xdr:row>17</xdr:row>
      <xdr:rowOff>74706</xdr:rowOff>
    </xdr:to>
    <xdr:sp macro="" textlink="">
      <xdr:nvSpPr>
        <xdr:cNvPr id="29" name="사각형: 둥근 모서리 28">
          <a:extLst>
            <a:ext uri="{FF2B5EF4-FFF2-40B4-BE49-F238E27FC236}">
              <a16:creationId xmlns:a16="http://schemas.microsoft.com/office/drawing/2014/main" id="{289CA3FB-893A-1C20-4DBB-D063DC5C887B}"/>
            </a:ext>
          </a:extLst>
        </xdr:cNvPr>
        <xdr:cNvSpPr/>
      </xdr:nvSpPr>
      <xdr:spPr>
        <a:xfrm>
          <a:off x="2472765" y="52294"/>
          <a:ext cx="5998882" cy="3705412"/>
        </a:xfrm>
        <a:prstGeom prst="roundRect">
          <a:avLst>
            <a:gd name="adj" fmla="val 4609"/>
          </a:avLst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543719</xdr:colOff>
      <xdr:row>1</xdr:row>
      <xdr:rowOff>140494</xdr:rowOff>
    </xdr:from>
    <xdr:to>
      <xdr:col>12</xdr:col>
      <xdr:colOff>321469</xdr:colOff>
      <xdr:row>16</xdr:row>
      <xdr:rowOff>191294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B1AD97A0-A0A2-469D-9EF3-78796D6DF0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603250</xdr:colOff>
      <xdr:row>0</xdr:row>
      <xdr:rowOff>95250</xdr:rowOff>
    </xdr:from>
    <xdr:to>
      <xdr:col>10</xdr:col>
      <xdr:colOff>158750</xdr:colOff>
      <xdr:row>2</xdr:row>
      <xdr:rowOff>165100</xdr:rowOff>
    </xdr:to>
    <xdr:sp macro="" textlink="피벗보고서!$B$7">
      <xdr:nvSpPr>
        <xdr:cNvPr id="9" name="TextBox 8">
          <a:extLst>
            <a:ext uri="{FF2B5EF4-FFF2-40B4-BE49-F238E27FC236}">
              <a16:creationId xmlns:a16="http://schemas.microsoft.com/office/drawing/2014/main" id="{6A563E59-BE29-808A-18FF-087F8E541A13}"/>
            </a:ext>
          </a:extLst>
        </xdr:cNvPr>
        <xdr:cNvSpPr txBox="1"/>
      </xdr:nvSpPr>
      <xdr:spPr>
        <a:xfrm>
          <a:off x="2584450" y="95250"/>
          <a:ext cx="4178300" cy="501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6A5D647C-A394-4550-ABBC-40A405452AC3}" type="TxLink">
            <a:rPr lang="en-US" altLang="en-US" sz="1000" b="0" i="0" u="none" strike="noStrike">
              <a:solidFill>
                <a:schemeClr val="accent4">
                  <a:lumMod val="20000"/>
                  <a:lumOff val="80000"/>
                </a:schemeClr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</a:rPr>
            <a:pPr/>
            <a:t>2022년의 기업 M&amp;A 건수는 총 182건으로, 2018년부터 2021년까지의 연평균 대비 24.9% 증가</a:t>
          </a:fld>
          <a:endParaRPr lang="ko-KR" altLang="en-US" sz="1200">
            <a:solidFill>
              <a:schemeClr val="accent4">
                <a:lumMod val="20000"/>
                <a:lumOff val="80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</a:endParaRPr>
        </a:p>
      </xdr:txBody>
    </xdr:sp>
    <xdr:clientData/>
  </xdr:twoCellAnchor>
  <xdr:twoCellAnchor editAs="oneCell">
    <xdr:from>
      <xdr:col>0</xdr:col>
      <xdr:colOff>161425</xdr:colOff>
      <xdr:row>0</xdr:row>
      <xdr:rowOff>88900</xdr:rowOff>
    </xdr:from>
    <xdr:to>
      <xdr:col>3</xdr:col>
      <xdr:colOff>340225</xdr:colOff>
      <xdr:row>9</xdr:row>
      <xdr:rowOff>165100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Detail Sector">
              <a:extLst>
                <a:ext uri="{FF2B5EF4-FFF2-40B4-BE49-F238E27FC236}">
                  <a16:creationId xmlns:a16="http://schemas.microsoft.com/office/drawing/2014/main" id="{7659B703-8858-46A9-9F21-CF963F34AAC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tail Sect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425" y="88900"/>
              <a:ext cx="2151035" cy="20260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161425</xdr:colOff>
      <xdr:row>11</xdr:row>
      <xdr:rowOff>63011</xdr:rowOff>
    </xdr:from>
    <xdr:to>
      <xdr:col>3</xdr:col>
      <xdr:colOff>340225</xdr:colOff>
      <xdr:row>19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Financing Method">
              <a:extLst>
                <a:ext uri="{FF2B5EF4-FFF2-40B4-BE49-F238E27FC236}">
                  <a16:creationId xmlns:a16="http://schemas.microsoft.com/office/drawing/2014/main" id="{3A33FCFA-8287-4FC3-AE88-E4C2FAA273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ancing Metho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425" y="2446129"/>
              <a:ext cx="2151035" cy="17273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14</xdr:col>
      <xdr:colOff>246903</xdr:colOff>
      <xdr:row>1</xdr:row>
      <xdr:rowOff>209177</xdr:rowOff>
    </xdr:from>
    <xdr:to>
      <xdr:col>22</xdr:col>
      <xdr:colOff>37727</xdr:colOff>
      <xdr:row>16</xdr:row>
      <xdr:rowOff>56029</xdr:rowOff>
    </xdr:to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83EF9F0F-C452-4C6B-B191-58541E0240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182656</xdr:colOff>
      <xdr:row>0</xdr:row>
      <xdr:rowOff>95250</xdr:rowOff>
    </xdr:from>
    <xdr:to>
      <xdr:col>19</xdr:col>
      <xdr:colOff>398556</xdr:colOff>
      <xdr:row>2</xdr:row>
      <xdr:rowOff>7471</xdr:rowOff>
    </xdr:to>
    <xdr:sp macro="" textlink="피벗보고서!O7">
      <xdr:nvSpPr>
        <xdr:cNvPr id="13" name="TextBox 12">
          <a:extLst>
            <a:ext uri="{FF2B5EF4-FFF2-40B4-BE49-F238E27FC236}">
              <a16:creationId xmlns:a16="http://schemas.microsoft.com/office/drawing/2014/main" id="{FB0F21DB-0B35-300E-B897-96C8BABF9963}"/>
            </a:ext>
          </a:extLst>
        </xdr:cNvPr>
        <xdr:cNvSpPr txBox="1"/>
      </xdr:nvSpPr>
      <xdr:spPr>
        <a:xfrm>
          <a:off x="8729009" y="95250"/>
          <a:ext cx="4160371" cy="3455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5B1ED07B-02AD-461D-98B8-BD77E5F5A9B2}" type="TxLink">
            <a:rPr lang="ko-KR" altLang="en-US" sz="1000" b="0" i="0" u="none" strike="noStrike">
              <a:solidFill>
                <a:schemeClr val="accent4">
                  <a:lumMod val="20000"/>
                  <a:lumOff val="80000"/>
                </a:schemeClr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  <a:cs typeface="+mn-cs"/>
            </a:rPr>
            <a:pPr marL="0" indent="0"/>
            <a:t>상위 3개 M&amp;A 사유가 전체 10개 항목 중 47.6%를 점유</a:t>
          </a:fld>
          <a:endParaRPr lang="ko-KR" altLang="en-US" sz="1000" b="0" i="0" u="none" strike="noStrike">
            <a:solidFill>
              <a:schemeClr val="accent4">
                <a:lumMod val="20000"/>
                <a:lumOff val="80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13</xdr:col>
      <xdr:colOff>182655</xdr:colOff>
      <xdr:row>9</xdr:row>
      <xdr:rowOff>146050</xdr:rowOff>
    </xdr:from>
    <xdr:to>
      <xdr:col>14</xdr:col>
      <xdr:colOff>522940</xdr:colOff>
      <xdr:row>15</xdr:row>
      <xdr:rowOff>120650</xdr:rowOff>
    </xdr:to>
    <xdr:sp macro="" textlink="피벗보고서!O8">
      <xdr:nvSpPr>
        <xdr:cNvPr id="14" name="TextBox 13">
          <a:extLst>
            <a:ext uri="{FF2B5EF4-FFF2-40B4-BE49-F238E27FC236}">
              <a16:creationId xmlns:a16="http://schemas.microsoft.com/office/drawing/2014/main" id="{82A5B7F9-40C6-E39A-59E8-54588C93D9DA}"/>
            </a:ext>
          </a:extLst>
        </xdr:cNvPr>
        <xdr:cNvSpPr txBox="1"/>
      </xdr:nvSpPr>
      <xdr:spPr>
        <a:xfrm>
          <a:off x="8729008" y="2095874"/>
          <a:ext cx="997697" cy="12744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4F8A4FA1-A9F7-47FC-8897-F02C93F0E0A2}" type="TxLink">
            <a:rPr lang="en-US" altLang="en-US" sz="900" b="0" i="0" u="none" strike="noStrike">
              <a:solidFill>
                <a:schemeClr val="bg1">
                  <a:lumMod val="95000"/>
                </a:schemeClr>
              </a:solidFill>
              <a:latin typeface="맑은 고딕"/>
              <a:ea typeface="맑은 고딕"/>
              <a:cs typeface="+mn-cs"/>
            </a:rPr>
            <a:pPr marL="0" indent="0"/>
            <a:t>'비용 시너지' 항목이 18.7%를 점유하며 M&amp;A 시장을 주도</a:t>
          </a:fld>
          <a:endParaRPr lang="ko-KR" altLang="en-US" sz="1000" b="0" i="0" u="none" strike="noStrike">
            <a:solidFill>
              <a:schemeClr val="bg1">
                <a:lumMod val="95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13</xdr:col>
      <xdr:colOff>182656</xdr:colOff>
      <xdr:row>7</xdr:row>
      <xdr:rowOff>95250</xdr:rowOff>
    </xdr:from>
    <xdr:to>
      <xdr:col>14</xdr:col>
      <xdr:colOff>379506</xdr:colOff>
      <xdr:row>9</xdr:row>
      <xdr:rowOff>82550</xdr:rowOff>
    </xdr:to>
    <xdr:sp macro="" textlink="피벗보고서!O9">
      <xdr:nvSpPr>
        <xdr:cNvPr id="15" name="TextBox 14">
          <a:extLst>
            <a:ext uri="{FF2B5EF4-FFF2-40B4-BE49-F238E27FC236}">
              <a16:creationId xmlns:a16="http://schemas.microsoft.com/office/drawing/2014/main" id="{FFE91687-2AB8-5027-48FD-44D81388917C}"/>
            </a:ext>
          </a:extLst>
        </xdr:cNvPr>
        <xdr:cNvSpPr txBox="1"/>
      </xdr:nvSpPr>
      <xdr:spPr>
        <a:xfrm>
          <a:off x="8729009" y="1611779"/>
          <a:ext cx="854262" cy="4205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0BD77998-8C23-411A-B5FF-3FD946D91AE9}" type="TxLink">
            <a:rPr lang="en-US" altLang="en-US" sz="1800" b="1" i="0" u="none" strike="noStrike">
              <a:solidFill>
                <a:schemeClr val="accent4"/>
              </a:solidFill>
              <a:latin typeface="맑은 고딕"/>
              <a:ea typeface="맑은 고딕"/>
              <a:cs typeface="+mn-cs"/>
            </a:rPr>
            <a:pPr marL="0" indent="0"/>
            <a:t>18.7%</a:t>
          </a:fld>
          <a:endParaRPr lang="ko-KR" altLang="en-US" sz="2000" b="1" i="0" u="none" strike="noStrike">
            <a:solidFill>
              <a:schemeClr val="accent4"/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3</xdr:col>
      <xdr:colOff>568885</xdr:colOff>
      <xdr:row>20</xdr:row>
      <xdr:rowOff>139700</xdr:rowOff>
    </xdr:from>
    <xdr:to>
      <xdr:col>12</xdr:col>
      <xdr:colOff>463176</xdr:colOff>
      <xdr:row>34</xdr:row>
      <xdr:rowOff>82176</xdr:rowOff>
    </xdr:to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6E244790-8E24-483B-A1B5-2EAA7E932E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55114</xdr:colOff>
      <xdr:row>20</xdr:row>
      <xdr:rowOff>178594</xdr:rowOff>
    </xdr:from>
    <xdr:to>
      <xdr:col>5</xdr:col>
      <xdr:colOff>403412</xdr:colOff>
      <xdr:row>32</xdr:row>
      <xdr:rowOff>211781</xdr:rowOff>
    </xdr:to>
    <xdr:sp macro="" textlink="">
      <xdr:nvSpPr>
        <xdr:cNvPr id="17" name="직사각형 16">
          <a:extLst>
            <a:ext uri="{FF2B5EF4-FFF2-40B4-BE49-F238E27FC236}">
              <a16:creationId xmlns:a16="http://schemas.microsoft.com/office/drawing/2014/main" id="{655F24B2-09C6-FE1F-376C-75E963516523}"/>
            </a:ext>
          </a:extLst>
        </xdr:cNvPr>
        <xdr:cNvSpPr/>
      </xdr:nvSpPr>
      <xdr:spPr>
        <a:xfrm>
          <a:off x="2684761" y="4511535"/>
          <a:ext cx="1005710" cy="2632952"/>
        </a:xfrm>
        <a:prstGeom prst="rect">
          <a:avLst/>
        </a:prstGeom>
        <a:solidFill>
          <a:schemeClr val="bg1">
            <a:alpha val="1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585733</xdr:colOff>
      <xdr:row>17</xdr:row>
      <xdr:rowOff>197598</xdr:rowOff>
    </xdr:from>
    <xdr:to>
      <xdr:col>10</xdr:col>
      <xdr:colOff>141233</xdr:colOff>
      <xdr:row>19</xdr:row>
      <xdr:rowOff>36283</xdr:rowOff>
    </xdr:to>
    <xdr:sp macro="" textlink="피벗보고서!AD7">
      <xdr:nvSpPr>
        <xdr:cNvPr id="18" name="TextBox 17">
          <a:extLst>
            <a:ext uri="{FF2B5EF4-FFF2-40B4-BE49-F238E27FC236}">
              <a16:creationId xmlns:a16="http://schemas.microsoft.com/office/drawing/2014/main" id="{09CA028F-1F9D-B5CA-3BF5-00E857A5F5E9}"/>
            </a:ext>
          </a:extLst>
        </xdr:cNvPr>
        <xdr:cNvSpPr txBox="1"/>
      </xdr:nvSpPr>
      <xdr:spPr>
        <a:xfrm>
          <a:off x="2572376" y="3898741"/>
          <a:ext cx="4191000" cy="2741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9EB5DC1A-6507-40B9-A1AF-B3523F44BD30}" type="TxLink">
            <a:rPr lang="en-US" altLang="en-US" sz="1000" b="0" i="0" u="none" strike="noStrike">
              <a:solidFill>
                <a:schemeClr val="accent4">
                  <a:lumMod val="20000"/>
                  <a:lumOff val="80000"/>
                </a:schemeClr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  <a:cs typeface="+mn-cs"/>
            </a:rPr>
            <a:pPr marL="0" indent="0"/>
            <a:t>2021년 대비, 2022년 기업의 M&amp;A 활동이 8.98%증가</a:t>
          </a:fld>
          <a:endParaRPr lang="ko-KR" altLang="en-US" sz="1000" b="0" i="0" u="none" strike="noStrike">
            <a:solidFill>
              <a:schemeClr val="accent4">
                <a:lumMod val="20000"/>
                <a:lumOff val="80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 editAs="oneCell">
    <xdr:from>
      <xdr:col>0</xdr:col>
      <xdr:colOff>161425</xdr:colOff>
      <xdr:row>20</xdr:row>
      <xdr:rowOff>25400</xdr:rowOff>
    </xdr:from>
    <xdr:to>
      <xdr:col>3</xdr:col>
      <xdr:colOff>340225</xdr:colOff>
      <xdr:row>29</xdr:row>
      <xdr:rowOff>120650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Primary Reason for M&amp;A">
              <a:extLst>
                <a:ext uri="{FF2B5EF4-FFF2-40B4-BE49-F238E27FC236}">
                  <a16:creationId xmlns:a16="http://schemas.microsoft.com/office/drawing/2014/main" id="{1D74786E-E06A-4015-92D3-74F339022E2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Reason for M&amp;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425" y="4358341"/>
              <a:ext cx="2151035" cy="20450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0</xdr:col>
      <xdr:colOff>50800</xdr:colOff>
      <xdr:row>0</xdr:row>
      <xdr:rowOff>31750</xdr:rowOff>
    </xdr:from>
    <xdr:to>
      <xdr:col>3</xdr:col>
      <xdr:colOff>450850</xdr:colOff>
      <xdr:row>29</xdr:row>
      <xdr:rowOff>177800</xdr:rowOff>
    </xdr:to>
    <xdr:sp macro="" textlink="">
      <xdr:nvSpPr>
        <xdr:cNvPr id="20" name="사각형: 둥근 모서리 19">
          <a:extLst>
            <a:ext uri="{FF2B5EF4-FFF2-40B4-BE49-F238E27FC236}">
              <a16:creationId xmlns:a16="http://schemas.microsoft.com/office/drawing/2014/main" id="{CB41E39A-E7CF-D66F-5272-64CBC38C8E17}"/>
            </a:ext>
          </a:extLst>
        </xdr:cNvPr>
        <xdr:cNvSpPr/>
      </xdr:nvSpPr>
      <xdr:spPr>
        <a:xfrm>
          <a:off x="50800" y="31750"/>
          <a:ext cx="2381250" cy="6407150"/>
        </a:xfrm>
        <a:prstGeom prst="roundRect">
          <a:avLst>
            <a:gd name="adj" fmla="val 3600"/>
          </a:avLst>
        </a:prstGeom>
        <a:noFill/>
        <a:ln w="952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585733</xdr:colOff>
      <xdr:row>19</xdr:row>
      <xdr:rowOff>16172</xdr:rowOff>
    </xdr:from>
    <xdr:to>
      <xdr:col>10</xdr:col>
      <xdr:colOff>141233</xdr:colOff>
      <xdr:row>20</xdr:row>
      <xdr:rowOff>72570</xdr:rowOff>
    </xdr:to>
    <xdr:sp macro="" textlink="피벗보고서!AD10">
      <xdr:nvSpPr>
        <xdr:cNvPr id="21" name="TextBox 20">
          <a:extLst>
            <a:ext uri="{FF2B5EF4-FFF2-40B4-BE49-F238E27FC236}">
              <a16:creationId xmlns:a16="http://schemas.microsoft.com/office/drawing/2014/main" id="{99604BED-05D6-B7B8-B4FC-2A8EBAD5CFA8}"/>
            </a:ext>
          </a:extLst>
        </xdr:cNvPr>
        <xdr:cNvSpPr txBox="1"/>
      </xdr:nvSpPr>
      <xdr:spPr>
        <a:xfrm>
          <a:off x="2572376" y="4152743"/>
          <a:ext cx="4191000" cy="2741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78C02B69-029A-4A0E-B0EE-B74C894C183D}" type="TxLink">
            <a:rPr lang="ko-KR" altLang="en-US" sz="900" b="0" i="0" u="none" strike="noStrike">
              <a:solidFill>
                <a:srgbClr val="000000"/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  <a:cs typeface="+mn-cs"/>
            </a:rPr>
            <a:pPr marL="0" indent="0"/>
            <a:t>기업 M&amp;A 활동이 가장 활발한 중국이 전체의 30.5%를 차지</a:t>
          </a:fld>
          <a:endParaRPr lang="ko-KR" altLang="en-US" sz="900" b="0" i="0" u="none" strike="noStrike">
            <a:solidFill>
              <a:srgbClr val="000000"/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13</xdr:col>
      <xdr:colOff>163285</xdr:colOff>
      <xdr:row>19</xdr:row>
      <xdr:rowOff>37354</xdr:rowOff>
    </xdr:from>
    <xdr:to>
      <xdr:col>22</xdr:col>
      <xdr:colOff>237783</xdr:colOff>
      <xdr:row>34</xdr:row>
      <xdr:rowOff>112059</xdr:rowOff>
    </xdr:to>
    <xdr:graphicFrame macro="">
      <xdr:nvGraphicFramePr>
        <xdr:cNvPr id="22" name="차트 21">
          <a:extLst>
            <a:ext uri="{FF2B5EF4-FFF2-40B4-BE49-F238E27FC236}">
              <a16:creationId xmlns:a16="http://schemas.microsoft.com/office/drawing/2014/main" id="{92ECB045-A215-423D-BE9F-36C63A5907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166274</xdr:colOff>
      <xdr:row>17</xdr:row>
      <xdr:rowOff>193970</xdr:rowOff>
    </xdr:from>
    <xdr:to>
      <xdr:col>18</xdr:col>
      <xdr:colOff>126674</xdr:colOff>
      <xdr:row>19</xdr:row>
      <xdr:rowOff>77305</xdr:rowOff>
    </xdr:to>
    <xdr:sp macro="" textlink="피벗보고서!AQ7">
      <xdr:nvSpPr>
        <xdr:cNvPr id="23" name="TextBox 22">
          <a:extLst>
            <a:ext uri="{FF2B5EF4-FFF2-40B4-BE49-F238E27FC236}">
              <a16:creationId xmlns:a16="http://schemas.microsoft.com/office/drawing/2014/main" id="{A1C9331D-3979-A6AC-F9D2-95DAA4D249E6}"/>
            </a:ext>
          </a:extLst>
        </xdr:cNvPr>
        <xdr:cNvSpPr txBox="1"/>
      </xdr:nvSpPr>
      <xdr:spPr>
        <a:xfrm>
          <a:off x="8712627" y="3876970"/>
          <a:ext cx="3247459" cy="3166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146FD691-29D2-4BDE-9FFF-6FF7C13098A0}" type="TxLink">
            <a:rPr lang="en-US" altLang="en-US" sz="1000" b="0" i="0" u="none" strike="noStrike">
              <a:solidFill>
                <a:schemeClr val="accent4">
                  <a:lumMod val="20000"/>
                  <a:lumOff val="80000"/>
                </a:schemeClr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  <a:cs typeface="+mn-cs"/>
            </a:rPr>
            <a:pPr marL="0" indent="0"/>
            <a:t>2020년 3분기 이후, 기업 M&amp;A 활동이 21.7% 증가</a:t>
          </a:fld>
          <a:endParaRPr lang="ko-KR" altLang="en-US" sz="1000" b="0" i="0" u="none" strike="noStrike">
            <a:solidFill>
              <a:schemeClr val="accent4">
                <a:lumMod val="20000"/>
                <a:lumOff val="80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17</xdr:col>
      <xdr:colOff>263190</xdr:colOff>
      <xdr:row>20</xdr:row>
      <xdr:rowOff>67234</xdr:rowOff>
    </xdr:from>
    <xdr:to>
      <xdr:col>21</xdr:col>
      <xdr:colOff>83612</xdr:colOff>
      <xdr:row>33</xdr:row>
      <xdr:rowOff>29617</xdr:rowOff>
    </xdr:to>
    <xdr:sp macro="" textlink="">
      <xdr:nvSpPr>
        <xdr:cNvPr id="25" name="직사각형 24">
          <a:extLst>
            <a:ext uri="{FF2B5EF4-FFF2-40B4-BE49-F238E27FC236}">
              <a16:creationId xmlns:a16="http://schemas.microsoft.com/office/drawing/2014/main" id="{C62D23E7-B35B-FEEC-5E2A-77AACC1010F3}"/>
            </a:ext>
          </a:extLst>
        </xdr:cNvPr>
        <xdr:cNvSpPr/>
      </xdr:nvSpPr>
      <xdr:spPr>
        <a:xfrm>
          <a:off x="11439190" y="4400175"/>
          <a:ext cx="2450069" cy="2778795"/>
        </a:xfrm>
        <a:prstGeom prst="rect">
          <a:avLst/>
        </a:prstGeom>
        <a:solidFill>
          <a:schemeClr val="bg1">
            <a:lumMod val="95000"/>
            <a:alpha val="14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464774</xdr:colOff>
      <xdr:row>19</xdr:row>
      <xdr:rowOff>72816</xdr:rowOff>
    </xdr:from>
    <xdr:to>
      <xdr:col>20</xdr:col>
      <xdr:colOff>463827</xdr:colOff>
      <xdr:row>20</xdr:row>
      <xdr:rowOff>185141</xdr:rowOff>
    </xdr:to>
    <xdr:sp macro="" textlink="피벗보고서!AQ10">
      <xdr:nvSpPr>
        <xdr:cNvPr id="28" name="TextBox 27">
          <a:extLst>
            <a:ext uri="{FF2B5EF4-FFF2-40B4-BE49-F238E27FC236}">
              <a16:creationId xmlns:a16="http://schemas.microsoft.com/office/drawing/2014/main" id="{44945492-7C21-5CD7-BD39-13764208E062}"/>
            </a:ext>
          </a:extLst>
        </xdr:cNvPr>
        <xdr:cNvSpPr txBox="1"/>
      </xdr:nvSpPr>
      <xdr:spPr>
        <a:xfrm>
          <a:off x="11640774" y="4189110"/>
          <a:ext cx="1971288" cy="3289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75434434-3267-41E7-8E00-D711686ED70A}" type="TxLink">
            <a:rPr lang="en-US" altLang="en-US" sz="1000" b="0" i="0" u="none" strike="noStrike">
              <a:solidFill>
                <a:schemeClr val="accent4">
                  <a:lumMod val="20000"/>
                  <a:lumOff val="80000"/>
                </a:schemeClr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  <a:cs typeface="+mn-cs"/>
            </a:rPr>
            <a:pPr marL="0" indent="0"/>
            <a:t> '20 2분기 이전 대비 +21.7%</a:t>
          </a:fld>
          <a:endParaRPr lang="ko-KR" altLang="en-US" sz="1000" b="0" i="0" u="none" strike="noStrike">
            <a:solidFill>
              <a:schemeClr val="accent4">
                <a:lumMod val="20000"/>
                <a:lumOff val="80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22</xdr:col>
      <xdr:colOff>346850</xdr:colOff>
      <xdr:row>0</xdr:row>
      <xdr:rowOff>52294</xdr:rowOff>
    </xdr:from>
    <xdr:to>
      <xdr:col>27</xdr:col>
      <xdr:colOff>323272</xdr:colOff>
      <xdr:row>17</xdr:row>
      <xdr:rowOff>74706</xdr:rowOff>
    </xdr:to>
    <xdr:sp macro="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68ED593A-070E-F294-264D-77E92731B429}"/>
            </a:ext>
          </a:extLst>
        </xdr:cNvPr>
        <xdr:cNvSpPr/>
      </xdr:nvSpPr>
      <xdr:spPr>
        <a:xfrm>
          <a:off x="14824850" y="52294"/>
          <a:ext cx="3266877" cy="3751594"/>
        </a:xfrm>
        <a:prstGeom prst="roundRect">
          <a:avLst>
            <a:gd name="adj" fmla="val 4609"/>
          </a:avLst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22</xdr:col>
      <xdr:colOff>500157</xdr:colOff>
      <xdr:row>0</xdr:row>
      <xdr:rowOff>176893</xdr:rowOff>
    </xdr:from>
    <xdr:to>
      <xdr:col>27</xdr:col>
      <xdr:colOff>190500</xdr:colOff>
      <xdr:row>2</xdr:row>
      <xdr:rowOff>208642</xdr:rowOff>
    </xdr:to>
    <xdr:sp macro="" textlink="'피벗보고서#2'!$B$7">
      <xdr:nvSpPr>
        <xdr:cNvPr id="3" name="TextBox 2">
          <a:extLst>
            <a:ext uri="{FF2B5EF4-FFF2-40B4-BE49-F238E27FC236}">
              <a16:creationId xmlns:a16="http://schemas.microsoft.com/office/drawing/2014/main" id="{25581336-8EA2-E24A-C9E6-8268D7EE1118}"/>
            </a:ext>
          </a:extLst>
        </xdr:cNvPr>
        <xdr:cNvSpPr txBox="1"/>
      </xdr:nvSpPr>
      <xdr:spPr>
        <a:xfrm>
          <a:off x="15068871" y="176893"/>
          <a:ext cx="3001415" cy="4671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40D80113-FC05-4BB5-BA8D-BBE6D5218EA6}" type="TxLink">
            <a:rPr lang="ko-KR" altLang="en-US" sz="1000" b="0" i="0" u="none" strike="noStrike">
              <a:solidFill>
                <a:schemeClr val="accent4">
                  <a:lumMod val="20000"/>
                  <a:lumOff val="80000"/>
                </a:schemeClr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  <a:cs typeface="+mn-cs"/>
            </a:rPr>
            <a:pPr marL="0" indent="0"/>
            <a:t>전체 M&amp;A 및 자산 매각 건수 중, M&amp;A 거래 비율은 72.2%를 차지</a:t>
          </a:fld>
          <a:endParaRPr lang="ko-KR" altLang="en-US" sz="1000" b="0" i="0" u="none" strike="noStrike">
            <a:solidFill>
              <a:schemeClr val="accent4">
                <a:lumMod val="20000"/>
                <a:lumOff val="80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22</xdr:col>
      <xdr:colOff>462642</xdr:colOff>
      <xdr:row>3</xdr:row>
      <xdr:rowOff>54428</xdr:rowOff>
    </xdr:from>
    <xdr:to>
      <xdr:col>27</xdr:col>
      <xdr:colOff>54428</xdr:colOff>
      <xdr:row>16</xdr:row>
      <xdr:rowOff>36285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7C24EB10-D3CE-4F69-AE68-EB818B9879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346850</xdr:colOff>
      <xdr:row>17</xdr:row>
      <xdr:rowOff>143008</xdr:rowOff>
    </xdr:from>
    <xdr:to>
      <xdr:col>27</xdr:col>
      <xdr:colOff>334819</xdr:colOff>
      <xdr:row>34</xdr:row>
      <xdr:rowOff>165420</xdr:rowOff>
    </xdr:to>
    <xdr:sp macro="" textlink="">
      <xdr:nvSpPr>
        <xdr:cNvPr id="7" name="사각형: 둥근 모서리 6">
          <a:extLst>
            <a:ext uri="{FF2B5EF4-FFF2-40B4-BE49-F238E27FC236}">
              <a16:creationId xmlns:a16="http://schemas.microsoft.com/office/drawing/2014/main" id="{403F4F00-B97B-994B-E34D-D5A138125CB7}"/>
            </a:ext>
          </a:extLst>
        </xdr:cNvPr>
        <xdr:cNvSpPr/>
      </xdr:nvSpPr>
      <xdr:spPr>
        <a:xfrm>
          <a:off x="14824850" y="3872190"/>
          <a:ext cx="3278424" cy="3751594"/>
        </a:xfrm>
        <a:prstGeom prst="roundRect">
          <a:avLst>
            <a:gd name="adj" fmla="val 4609"/>
          </a:avLst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22</xdr:col>
      <xdr:colOff>500157</xdr:colOff>
      <xdr:row>18</xdr:row>
      <xdr:rowOff>49893</xdr:rowOff>
    </xdr:from>
    <xdr:to>
      <xdr:col>27</xdr:col>
      <xdr:colOff>190500</xdr:colOff>
      <xdr:row>20</xdr:row>
      <xdr:rowOff>81642</xdr:rowOff>
    </xdr:to>
    <xdr:sp macro="" textlink="'피벗보고서#2'!$B$7">
      <xdr:nvSpPr>
        <xdr:cNvPr id="24" name="TextBox 23">
          <a:extLst>
            <a:ext uri="{FF2B5EF4-FFF2-40B4-BE49-F238E27FC236}">
              <a16:creationId xmlns:a16="http://schemas.microsoft.com/office/drawing/2014/main" id="{32680B22-F687-7B80-B604-4DA89DA25138}"/>
            </a:ext>
          </a:extLst>
        </xdr:cNvPr>
        <xdr:cNvSpPr txBox="1"/>
      </xdr:nvSpPr>
      <xdr:spPr>
        <a:xfrm>
          <a:off x="15068871" y="3968750"/>
          <a:ext cx="3001415" cy="4671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40D80113-FC05-4BB5-BA8D-BBE6D5218EA6}" type="TxLink">
            <a:rPr lang="ko-KR" altLang="en-US" sz="1000" b="0" i="0" u="none" strike="noStrike">
              <a:solidFill>
                <a:schemeClr val="accent4">
                  <a:lumMod val="20000"/>
                  <a:lumOff val="80000"/>
                </a:schemeClr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  <a:cs typeface="+mn-cs"/>
            </a:rPr>
            <a:pPr marL="0" indent="0"/>
            <a:t>전체 M&amp;A 및 자산 매각 건수 중, M&amp;A 거래 비율은 72.2%를 차지</a:t>
          </a:fld>
          <a:endParaRPr lang="ko-KR" altLang="en-US" sz="1000" b="0" i="0" u="none" strike="noStrike">
            <a:solidFill>
              <a:schemeClr val="accent4">
                <a:lumMod val="20000"/>
                <a:lumOff val="80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27</xdr:col>
      <xdr:colOff>473849</xdr:colOff>
      <xdr:row>0</xdr:row>
      <xdr:rowOff>52294</xdr:rowOff>
    </xdr:from>
    <xdr:to>
      <xdr:col>32</xdr:col>
      <xdr:colOff>438727</xdr:colOff>
      <xdr:row>17</xdr:row>
      <xdr:rowOff>74706</xdr:rowOff>
    </xdr:to>
    <xdr:sp macro="" textlink="">
      <xdr:nvSpPr>
        <xdr:cNvPr id="27" name="사각형: 둥근 모서리 26">
          <a:extLst>
            <a:ext uri="{FF2B5EF4-FFF2-40B4-BE49-F238E27FC236}">
              <a16:creationId xmlns:a16="http://schemas.microsoft.com/office/drawing/2014/main" id="{F57298B4-76D3-763C-F74D-F9850F7C5DF3}"/>
            </a:ext>
          </a:extLst>
        </xdr:cNvPr>
        <xdr:cNvSpPr/>
      </xdr:nvSpPr>
      <xdr:spPr>
        <a:xfrm>
          <a:off x="18242304" y="52294"/>
          <a:ext cx="3255332" cy="3751594"/>
        </a:xfrm>
        <a:prstGeom prst="roundRect">
          <a:avLst>
            <a:gd name="adj" fmla="val 4609"/>
          </a:avLst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27</xdr:col>
      <xdr:colOff>627156</xdr:colOff>
      <xdr:row>0</xdr:row>
      <xdr:rowOff>176893</xdr:rowOff>
    </xdr:from>
    <xdr:to>
      <xdr:col>32</xdr:col>
      <xdr:colOff>317500</xdr:colOff>
      <xdr:row>2</xdr:row>
      <xdr:rowOff>208642</xdr:rowOff>
    </xdr:to>
    <xdr:sp macro="" textlink="'피벗보고서#2'!$AV$7">
      <xdr:nvSpPr>
        <xdr:cNvPr id="33" name="TextBox 32">
          <a:extLst>
            <a:ext uri="{FF2B5EF4-FFF2-40B4-BE49-F238E27FC236}">
              <a16:creationId xmlns:a16="http://schemas.microsoft.com/office/drawing/2014/main" id="{2484391C-442C-536A-C526-132085665DAE}"/>
            </a:ext>
          </a:extLst>
        </xdr:cNvPr>
        <xdr:cNvSpPr txBox="1"/>
      </xdr:nvSpPr>
      <xdr:spPr>
        <a:xfrm>
          <a:off x="18506942" y="176893"/>
          <a:ext cx="3001415" cy="4671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C42CB1D6-108F-46B4-ACEF-EA0C25944A9A}" type="TxLink">
            <a:rPr lang="ko-KR" altLang="en-US" sz="1000" b="0" i="0" u="none" strike="noStrike">
              <a:solidFill>
                <a:schemeClr val="accent4">
                  <a:lumMod val="20000"/>
                  <a:lumOff val="80000"/>
                </a:schemeClr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  <a:cs typeface="+mn-cs"/>
            </a:rPr>
            <a:pPr marL="0" indent="0"/>
            <a:t>전체 M&amp;A 거래 중, 한국 회사의 직원 비율은 29.7%</a:t>
          </a:fld>
          <a:endParaRPr lang="ko-KR" altLang="en-US" sz="1000" b="0" i="0" u="none" strike="noStrike">
            <a:solidFill>
              <a:schemeClr val="accent4">
                <a:lumMod val="20000"/>
                <a:lumOff val="80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27</xdr:col>
      <xdr:colOff>589642</xdr:colOff>
      <xdr:row>2</xdr:row>
      <xdr:rowOff>190500</xdr:rowOff>
    </xdr:from>
    <xdr:to>
      <xdr:col>32</xdr:col>
      <xdr:colOff>244929</xdr:colOff>
      <xdr:row>16</xdr:row>
      <xdr:rowOff>145141</xdr:rowOff>
    </xdr:to>
    <xdr:graphicFrame macro="">
      <xdr:nvGraphicFramePr>
        <xdr:cNvPr id="34" name="차트 33">
          <a:extLst>
            <a:ext uri="{FF2B5EF4-FFF2-40B4-BE49-F238E27FC236}">
              <a16:creationId xmlns:a16="http://schemas.microsoft.com/office/drawing/2014/main" id="{D2932CA1-1F16-42C7-BC1C-8CDD20816A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417288</xdr:colOff>
      <xdr:row>19</xdr:row>
      <xdr:rowOff>72572</xdr:rowOff>
    </xdr:from>
    <xdr:to>
      <xdr:col>28</xdr:col>
      <xdr:colOff>462644</xdr:colOff>
      <xdr:row>34</xdr:row>
      <xdr:rowOff>181428</xdr:rowOff>
    </xdr:to>
    <xdr:graphicFrame macro="">
      <xdr:nvGraphicFramePr>
        <xdr:cNvPr id="41" name="차트 40">
          <a:extLst>
            <a:ext uri="{FF2B5EF4-FFF2-40B4-BE49-F238E27FC236}">
              <a16:creationId xmlns:a16="http://schemas.microsoft.com/office/drawing/2014/main" id="{B47E76AA-141D-4635-BB03-DB845612F8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511735</xdr:colOff>
      <xdr:row>20</xdr:row>
      <xdr:rowOff>135275</xdr:rowOff>
    </xdr:from>
    <xdr:to>
      <xdr:col>25</xdr:col>
      <xdr:colOff>53895</xdr:colOff>
      <xdr:row>21</xdr:row>
      <xdr:rowOff>85383</xdr:rowOff>
    </xdr:to>
    <xdr:sp macro="" textlink="'피벗보고서#2'!$Q$22">
      <xdr:nvSpPr>
        <xdr:cNvPr id="42" name="TextBox 41">
          <a:extLst>
            <a:ext uri="{FF2B5EF4-FFF2-40B4-BE49-F238E27FC236}">
              <a16:creationId xmlns:a16="http://schemas.microsoft.com/office/drawing/2014/main" id="{8ED23531-352D-4D3E-F95B-9E56C626F6E2}"/>
            </a:ext>
          </a:extLst>
        </xdr:cNvPr>
        <xdr:cNvSpPr txBox="1"/>
      </xdr:nvSpPr>
      <xdr:spPr>
        <a:xfrm>
          <a:off x="14974794" y="4468216"/>
          <a:ext cx="1514395" cy="1667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C1D342B3-6C02-4753-91C6-6062E92F0B55}" type="TxLink">
            <a:rPr lang="en-US" altLang="en-US" sz="1100" b="0" i="0" u="none" strike="noStrike">
              <a:solidFill>
                <a:schemeClr val="bg1">
                  <a:lumMod val="95000"/>
                </a:schemeClr>
              </a:solidFill>
              <a:latin typeface="맑은 고딕"/>
              <a:ea typeface="맑은 고딕"/>
              <a:cs typeface="+mn-cs"/>
            </a:rPr>
            <a:pPr marL="0" indent="0" algn="r"/>
            <a:t>Agricultural Machinery</a:t>
          </a:fld>
          <a:endParaRPr lang="ko-KR" altLang="en-US" sz="1000" b="0" i="0" u="none" strike="noStrike">
            <a:solidFill>
              <a:schemeClr val="bg1">
                <a:lumMod val="95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22</xdr:col>
      <xdr:colOff>511735</xdr:colOff>
      <xdr:row>21</xdr:row>
      <xdr:rowOff>99817</xdr:rowOff>
    </xdr:from>
    <xdr:to>
      <xdr:col>25</xdr:col>
      <xdr:colOff>53895</xdr:colOff>
      <xdr:row>22</xdr:row>
      <xdr:rowOff>48625</xdr:rowOff>
    </xdr:to>
    <xdr:sp macro="" textlink="'피벗보고서#2'!$Q$21">
      <xdr:nvSpPr>
        <xdr:cNvPr id="43" name="TextBox 42">
          <a:extLst>
            <a:ext uri="{FF2B5EF4-FFF2-40B4-BE49-F238E27FC236}">
              <a16:creationId xmlns:a16="http://schemas.microsoft.com/office/drawing/2014/main" id="{B2FF4302-3A61-CE47-090E-10639770DFEE}"/>
            </a:ext>
          </a:extLst>
        </xdr:cNvPr>
        <xdr:cNvSpPr txBox="1"/>
      </xdr:nvSpPr>
      <xdr:spPr>
        <a:xfrm>
          <a:off x="14974794" y="4649405"/>
          <a:ext cx="1514395" cy="1654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C167DAB5-70AE-433A-A9ED-2CCAF01ACE13}" type="TxLink">
            <a:rPr lang="en-US" altLang="en-US" sz="1100" b="0" i="0" u="none" strike="noStrike">
              <a:solidFill>
                <a:schemeClr val="bg1">
                  <a:lumMod val="95000"/>
                </a:schemeClr>
              </a:solidFill>
              <a:latin typeface="맑은 고딕"/>
              <a:ea typeface="맑은 고딕"/>
              <a:cs typeface="+mn-cs"/>
            </a:rPr>
            <a:pPr marL="0" indent="0" algn="r"/>
            <a:t>Construction Machinery</a:t>
          </a:fld>
          <a:endParaRPr lang="ko-KR" altLang="en-US" sz="1100" b="0" i="0" u="none" strike="noStrike">
            <a:solidFill>
              <a:schemeClr val="bg1">
                <a:lumMod val="95000"/>
              </a:schemeClr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22</xdr:col>
      <xdr:colOff>511735</xdr:colOff>
      <xdr:row>22</xdr:row>
      <xdr:rowOff>63059</xdr:rowOff>
    </xdr:from>
    <xdr:to>
      <xdr:col>25</xdr:col>
      <xdr:colOff>53895</xdr:colOff>
      <xdr:row>23</xdr:row>
      <xdr:rowOff>11867</xdr:rowOff>
    </xdr:to>
    <xdr:sp macro="" textlink="'피벗보고서#2'!$Q$20">
      <xdr:nvSpPr>
        <xdr:cNvPr id="44" name="TextBox 43">
          <a:extLst>
            <a:ext uri="{FF2B5EF4-FFF2-40B4-BE49-F238E27FC236}">
              <a16:creationId xmlns:a16="http://schemas.microsoft.com/office/drawing/2014/main" id="{175376AB-EC9B-4855-3BD6-F33899950EE7}"/>
            </a:ext>
          </a:extLst>
        </xdr:cNvPr>
        <xdr:cNvSpPr txBox="1"/>
      </xdr:nvSpPr>
      <xdr:spPr>
        <a:xfrm>
          <a:off x="14974794" y="4829294"/>
          <a:ext cx="1514395" cy="1654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53C315AB-E017-4A9A-8BF7-983A9CA85EA4}" type="TxLink">
            <a:rPr lang="en-US" altLang="en-US" sz="1100" b="0" i="0" u="none" strike="noStrike">
              <a:solidFill>
                <a:schemeClr val="bg1">
                  <a:lumMod val="95000"/>
                </a:schemeClr>
              </a:solidFill>
              <a:latin typeface="맑은 고딕"/>
              <a:ea typeface="맑은 고딕"/>
              <a:cs typeface="+mn-cs"/>
            </a:rPr>
            <a:pPr marL="0" indent="0" algn="r"/>
            <a:t>Industrial Machinery</a:t>
          </a:fld>
          <a:endParaRPr lang="ko-KR" altLang="en-US" sz="1100" b="0" i="0" u="none" strike="noStrike">
            <a:solidFill>
              <a:schemeClr val="bg1">
                <a:lumMod val="95000"/>
              </a:schemeClr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22</xdr:col>
      <xdr:colOff>511735</xdr:colOff>
      <xdr:row>23</xdr:row>
      <xdr:rowOff>26301</xdr:rowOff>
    </xdr:from>
    <xdr:to>
      <xdr:col>25</xdr:col>
      <xdr:colOff>53895</xdr:colOff>
      <xdr:row>23</xdr:row>
      <xdr:rowOff>193055</xdr:rowOff>
    </xdr:to>
    <xdr:sp macro="" textlink="'피벗보고서#2'!$Q$19">
      <xdr:nvSpPr>
        <xdr:cNvPr id="45" name="TextBox 44">
          <a:extLst>
            <a:ext uri="{FF2B5EF4-FFF2-40B4-BE49-F238E27FC236}">
              <a16:creationId xmlns:a16="http://schemas.microsoft.com/office/drawing/2014/main" id="{2E0CADAA-BD9F-EEB4-FA4E-5DCC42E6D578}"/>
            </a:ext>
          </a:extLst>
        </xdr:cNvPr>
        <xdr:cNvSpPr txBox="1"/>
      </xdr:nvSpPr>
      <xdr:spPr>
        <a:xfrm>
          <a:off x="14974794" y="5009183"/>
          <a:ext cx="1514395" cy="166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A67D0B92-A607-4758-850D-AE3C43A40CDE}" type="TxLink">
            <a:rPr lang="en-US" altLang="en-US" sz="1100" b="0" i="0" u="none" strike="noStrike">
              <a:solidFill>
                <a:schemeClr val="bg1">
                  <a:lumMod val="95000"/>
                </a:schemeClr>
              </a:solidFill>
              <a:latin typeface="맑은 고딕"/>
              <a:ea typeface="맑은 고딕"/>
              <a:cs typeface="+mn-cs"/>
            </a:rPr>
            <a:pPr marL="0" indent="0" algn="r"/>
            <a:t>Mining Equipment</a:t>
          </a:fld>
          <a:endParaRPr lang="ko-KR" altLang="en-US" sz="1100" b="0" i="0" u="none" strike="noStrike">
            <a:solidFill>
              <a:schemeClr val="bg1">
                <a:lumMod val="95000"/>
              </a:schemeClr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22</xdr:col>
      <xdr:colOff>511735</xdr:colOff>
      <xdr:row>23</xdr:row>
      <xdr:rowOff>207489</xdr:rowOff>
    </xdr:from>
    <xdr:to>
      <xdr:col>25</xdr:col>
      <xdr:colOff>53895</xdr:colOff>
      <xdr:row>24</xdr:row>
      <xdr:rowOff>157596</xdr:rowOff>
    </xdr:to>
    <xdr:sp macro="" textlink="'피벗보고서#2'!$Q$18">
      <xdr:nvSpPr>
        <xdr:cNvPr id="46" name="TextBox 45">
          <a:extLst>
            <a:ext uri="{FF2B5EF4-FFF2-40B4-BE49-F238E27FC236}">
              <a16:creationId xmlns:a16="http://schemas.microsoft.com/office/drawing/2014/main" id="{A404ADDB-B450-369C-C3F4-E85B2FA048A3}"/>
            </a:ext>
          </a:extLst>
        </xdr:cNvPr>
        <xdr:cNvSpPr txBox="1"/>
      </xdr:nvSpPr>
      <xdr:spPr>
        <a:xfrm>
          <a:off x="14974794" y="5190371"/>
          <a:ext cx="1514395" cy="166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17B5D2A3-CE94-4F72-B25A-207BF4849992}" type="TxLink">
            <a:rPr lang="en-US" altLang="en-US" sz="1100" b="0" i="0" u="none" strike="noStrike">
              <a:solidFill>
                <a:schemeClr val="bg1">
                  <a:lumMod val="95000"/>
                </a:schemeClr>
              </a:solidFill>
              <a:latin typeface="맑은 고딕"/>
              <a:ea typeface="맑은 고딕"/>
              <a:cs typeface="+mn-cs"/>
            </a:rPr>
            <a:pPr marL="0" indent="0" algn="r"/>
            <a:t>Finance</a:t>
          </a:fld>
          <a:endParaRPr lang="ko-KR" altLang="en-US" sz="1100" b="0" i="0" u="none" strike="noStrike">
            <a:solidFill>
              <a:schemeClr val="bg1">
                <a:lumMod val="95000"/>
              </a:schemeClr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22</xdr:col>
      <xdr:colOff>511735</xdr:colOff>
      <xdr:row>24</xdr:row>
      <xdr:rowOff>172030</xdr:rowOff>
    </xdr:from>
    <xdr:to>
      <xdr:col>25</xdr:col>
      <xdr:colOff>53895</xdr:colOff>
      <xdr:row>25</xdr:row>
      <xdr:rowOff>122137</xdr:rowOff>
    </xdr:to>
    <xdr:sp macro="" textlink="'피벗보고서#2'!$Q$17">
      <xdr:nvSpPr>
        <xdr:cNvPr id="47" name="TextBox 46">
          <a:extLst>
            <a:ext uri="{FF2B5EF4-FFF2-40B4-BE49-F238E27FC236}">
              <a16:creationId xmlns:a16="http://schemas.microsoft.com/office/drawing/2014/main" id="{56A46530-7BDF-7F4C-7E13-8EEC687E6345}"/>
            </a:ext>
          </a:extLst>
        </xdr:cNvPr>
        <xdr:cNvSpPr txBox="1"/>
      </xdr:nvSpPr>
      <xdr:spPr>
        <a:xfrm>
          <a:off x="14974794" y="5371559"/>
          <a:ext cx="1514395" cy="166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72389EA8-E5C8-4D98-BAE9-365BA41B0453}" type="TxLink">
            <a:rPr lang="en-US" altLang="en-US" sz="1100" b="0" i="0" u="none" strike="noStrike">
              <a:solidFill>
                <a:schemeClr val="bg1">
                  <a:lumMod val="95000"/>
                </a:schemeClr>
              </a:solidFill>
              <a:latin typeface="맑은 고딕"/>
              <a:ea typeface="맑은 고딕"/>
              <a:cs typeface="+mn-cs"/>
            </a:rPr>
            <a:pPr marL="0" indent="0" algn="r"/>
            <a:t>Technology</a:t>
          </a:fld>
          <a:endParaRPr lang="ko-KR" altLang="en-US" sz="1100" b="0" i="0" u="none" strike="noStrike">
            <a:solidFill>
              <a:schemeClr val="bg1">
                <a:lumMod val="95000"/>
              </a:schemeClr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22</xdr:col>
      <xdr:colOff>511735</xdr:colOff>
      <xdr:row>25</xdr:row>
      <xdr:rowOff>136573</xdr:rowOff>
    </xdr:from>
    <xdr:to>
      <xdr:col>25</xdr:col>
      <xdr:colOff>53895</xdr:colOff>
      <xdr:row>26</xdr:row>
      <xdr:rowOff>86681</xdr:rowOff>
    </xdr:to>
    <xdr:sp macro="" textlink="'피벗보고서#2'!$Q$16">
      <xdr:nvSpPr>
        <xdr:cNvPr id="48" name="TextBox 47">
          <a:extLst>
            <a:ext uri="{FF2B5EF4-FFF2-40B4-BE49-F238E27FC236}">
              <a16:creationId xmlns:a16="http://schemas.microsoft.com/office/drawing/2014/main" id="{F25F307A-DBC9-D125-CAB0-B80F922DFEC4}"/>
            </a:ext>
          </a:extLst>
        </xdr:cNvPr>
        <xdr:cNvSpPr txBox="1"/>
      </xdr:nvSpPr>
      <xdr:spPr>
        <a:xfrm>
          <a:off x="14974794" y="5552749"/>
          <a:ext cx="1514395" cy="1667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fld id="{E17323F7-45BB-4653-A7D6-8C44CD7BD52B}" type="TxLink">
            <a:rPr lang="en-US" altLang="en-US" sz="1100" b="0" i="0" u="none" strike="noStrike">
              <a:solidFill>
                <a:schemeClr val="bg1">
                  <a:lumMod val="95000"/>
                </a:schemeClr>
              </a:solidFill>
              <a:latin typeface="맑은 고딕"/>
              <a:ea typeface="맑은 고딕"/>
              <a:cs typeface="+mn-cs"/>
            </a:rPr>
            <a:pPr marL="0" indent="0" algn="r"/>
            <a:t>Manufacturing</a:t>
          </a:fld>
          <a:endParaRPr lang="ko-KR" altLang="en-US" sz="1100" b="0" i="0" u="none" strike="noStrike">
            <a:solidFill>
              <a:schemeClr val="bg1">
                <a:lumMod val="95000"/>
              </a:schemeClr>
            </a:solidFill>
            <a:latin typeface="맑은 고딕"/>
            <a:ea typeface="맑은 고딕"/>
            <a:cs typeface="+mn-cs"/>
          </a:endParaRPr>
        </a:p>
      </xdr:txBody>
    </xdr:sp>
    <xdr:clientData/>
  </xdr:twoCellAnchor>
  <xdr:twoCellAnchor>
    <xdr:from>
      <xdr:col>3</xdr:col>
      <xdr:colOff>488985</xdr:colOff>
      <xdr:row>35</xdr:row>
      <xdr:rowOff>30561</xdr:rowOff>
    </xdr:from>
    <xdr:to>
      <xdr:col>12</xdr:col>
      <xdr:colOff>577273</xdr:colOff>
      <xdr:row>45</xdr:row>
      <xdr:rowOff>108857</xdr:rowOff>
    </xdr:to>
    <xdr:sp macro="" textlink="">
      <xdr:nvSpPr>
        <xdr:cNvPr id="49" name="사각형: 둥근 모서리 48">
          <a:extLst>
            <a:ext uri="{FF2B5EF4-FFF2-40B4-BE49-F238E27FC236}">
              <a16:creationId xmlns:a16="http://schemas.microsoft.com/office/drawing/2014/main" id="{3FC48AB9-B3BD-8D10-B252-C9865796E1A8}"/>
            </a:ext>
          </a:extLst>
        </xdr:cNvPr>
        <xdr:cNvSpPr/>
      </xdr:nvSpPr>
      <xdr:spPr>
        <a:xfrm>
          <a:off x="2475628" y="7650561"/>
          <a:ext cx="6048216" cy="2255439"/>
        </a:xfrm>
        <a:prstGeom prst="roundRect">
          <a:avLst>
            <a:gd name="adj" fmla="val 4609"/>
          </a:avLst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574188</xdr:colOff>
      <xdr:row>35</xdr:row>
      <xdr:rowOff>116780</xdr:rowOff>
    </xdr:from>
    <xdr:to>
      <xdr:col>12</xdr:col>
      <xdr:colOff>108858</xdr:colOff>
      <xdr:row>37</xdr:row>
      <xdr:rowOff>127000</xdr:rowOff>
    </xdr:to>
    <xdr:sp macro="" textlink="'피벗보고서#2'!$AH$7">
      <xdr:nvSpPr>
        <xdr:cNvPr id="50" name="TextBox 49">
          <a:extLst>
            <a:ext uri="{FF2B5EF4-FFF2-40B4-BE49-F238E27FC236}">
              <a16:creationId xmlns:a16="http://schemas.microsoft.com/office/drawing/2014/main" id="{7F70C71D-1BFB-9CC8-9DF6-EBCF7C984BC4}"/>
            </a:ext>
          </a:extLst>
        </xdr:cNvPr>
        <xdr:cNvSpPr txBox="1"/>
      </xdr:nvSpPr>
      <xdr:spPr>
        <a:xfrm>
          <a:off x="2560831" y="7736780"/>
          <a:ext cx="5494598" cy="4456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194590B5-1251-4E44-B32A-D6A5E8A3B171}" type="TxLink">
            <a:rPr lang="ko-KR" altLang="en-US" sz="1000" b="0" i="0" u="none" strike="noStrike">
              <a:solidFill>
                <a:schemeClr val="accent4">
                  <a:lumMod val="20000"/>
                  <a:lumOff val="80000"/>
                </a:schemeClr>
              </a:solidFill>
              <a:latin typeface="나눔스퀘어 네오 Bold" panose="00000800000000000000" pitchFamily="2" charset="-127"/>
              <a:ea typeface="나눔스퀘어 네오 Bold" panose="00000800000000000000" pitchFamily="2" charset="-127"/>
              <a:cs typeface="+mn-cs"/>
            </a:rPr>
            <a:pPr marL="0" indent="0"/>
            <a:t>총 1,103건의 M&amp;A 중 한국에서 이루어진 거래는 274으로 24.8%를 점유</a:t>
          </a:fld>
          <a:endParaRPr lang="ko-KR" altLang="en-US" sz="1000" b="0" i="0" u="none" strike="noStrike">
            <a:solidFill>
              <a:schemeClr val="accent4">
                <a:lumMod val="20000"/>
                <a:lumOff val="80000"/>
              </a:schemeClr>
            </a:solidFill>
            <a:latin typeface="나눔스퀘어 네오 Bold" panose="00000800000000000000" pitchFamily="2" charset="-127"/>
            <a:ea typeface="나눔스퀘어 네오 Bold" panose="00000800000000000000" pitchFamily="2" charset="-127"/>
            <a:cs typeface="+mn-cs"/>
          </a:endParaRPr>
        </a:p>
      </xdr:txBody>
    </xdr:sp>
    <xdr:clientData/>
  </xdr:twoCellAnchor>
  <xdr:twoCellAnchor>
    <xdr:from>
      <xdr:col>2</xdr:col>
      <xdr:colOff>471714</xdr:colOff>
      <xdr:row>31</xdr:row>
      <xdr:rowOff>36285</xdr:rowOff>
    </xdr:from>
    <xdr:to>
      <xdr:col>13</xdr:col>
      <xdr:colOff>172357</xdr:colOff>
      <xdr:row>45</xdr:row>
      <xdr:rowOff>186762</xdr:rowOff>
    </xdr:to>
    <xdr:graphicFrame macro="">
      <xdr:nvGraphicFramePr>
        <xdr:cNvPr id="51" name="차트 50">
          <a:extLst>
            <a:ext uri="{FF2B5EF4-FFF2-40B4-BE49-F238E27FC236}">
              <a16:creationId xmlns:a16="http://schemas.microsoft.com/office/drawing/2014/main" id="{E1259034-AE6A-43BC-8E03-7027CE6CF5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0.0825</cdr:x>
      <cdr:y>0.9031</cdr:y>
    </cdr:from>
    <cdr:to>
      <cdr:x>0.94886</cdr:x>
      <cdr:y>0.90693</cdr:y>
    </cdr:to>
    <cdr:grpSp>
      <cdr:nvGrpSpPr>
        <cdr:cNvPr id="11" name="그룹 10">
          <a:extLst xmlns:a="http://schemas.openxmlformats.org/drawingml/2006/main">
            <a:ext uri="{FF2B5EF4-FFF2-40B4-BE49-F238E27FC236}">
              <a16:creationId xmlns:a16="http://schemas.microsoft.com/office/drawing/2014/main" id="{BB3AFC75-CC86-467A-E807-AE421001FF7D}"/>
            </a:ext>
          </a:extLst>
        </cdr:cNvPr>
        <cdr:cNvGrpSpPr/>
      </cdr:nvGrpSpPr>
      <cdr:grpSpPr>
        <a:xfrm xmlns:a="http://schemas.openxmlformats.org/drawingml/2006/main">
          <a:off x="473358" y="2995145"/>
          <a:ext cx="4970895" cy="12702"/>
          <a:chOff x="473655" y="2963074"/>
          <a:chExt cx="4973971" cy="12565"/>
        </a:xfrm>
      </cdr:grpSpPr>
      <cdr:cxnSp macro="">
        <cdr:nvCxnSpPr>
          <cdr:cNvPr id="4" name="연결선: 꺾임 3">
            <a:extLst xmlns:a="http://schemas.openxmlformats.org/drawingml/2006/main">
              <a:ext uri="{FF2B5EF4-FFF2-40B4-BE49-F238E27FC236}">
                <a16:creationId xmlns:a16="http://schemas.microsoft.com/office/drawing/2014/main" id="{44816FC8-0B09-2593-EA38-5DD48E28FA84}"/>
              </a:ext>
            </a:extLst>
          </cdr:cNvPr>
          <cdr:cNvCxnSpPr/>
        </cdr:nvCxnSpPr>
        <cdr:spPr>
          <a:xfrm xmlns:a="http://schemas.openxmlformats.org/drawingml/2006/main" rot="16200000" flipH="1">
            <a:off x="847887" y="2588842"/>
            <a:ext cx="12565" cy="761029"/>
          </a:xfrm>
          <a:prstGeom xmlns:a="http://schemas.openxmlformats.org/drawingml/2006/main" prst="bentConnector3">
            <a:avLst>
              <a:gd name="adj1" fmla="val 714377"/>
            </a:avLst>
          </a:prstGeom>
          <a:ln xmlns:a="http://schemas.openxmlformats.org/drawingml/2006/main" w="12700">
            <a:solidFill>
              <a:schemeClr val="bg1">
                <a:lumMod val="6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7" name="연결선: 꺾임 6">
            <a:extLst xmlns:a="http://schemas.openxmlformats.org/drawingml/2006/main">
              <a:ext uri="{FF2B5EF4-FFF2-40B4-BE49-F238E27FC236}">
                <a16:creationId xmlns:a16="http://schemas.microsoft.com/office/drawing/2014/main" id="{4435CA8A-84B8-5A78-DE6E-7D1C83A3D1C4}"/>
              </a:ext>
            </a:extLst>
          </cdr:cNvPr>
          <cdr:cNvCxnSpPr/>
        </cdr:nvCxnSpPr>
        <cdr:spPr>
          <a:xfrm xmlns:a="http://schemas.openxmlformats.org/drawingml/2006/main" rot="16200000" flipH="1">
            <a:off x="1887957" y="2588842"/>
            <a:ext cx="12565" cy="761029"/>
          </a:xfrm>
          <a:prstGeom xmlns:a="http://schemas.openxmlformats.org/drawingml/2006/main" prst="bentConnector3">
            <a:avLst>
              <a:gd name="adj1" fmla="val 714377"/>
            </a:avLst>
          </a:prstGeom>
          <a:ln xmlns:a="http://schemas.openxmlformats.org/drawingml/2006/main" w="12700">
            <a:solidFill>
              <a:schemeClr val="bg1">
                <a:lumMod val="6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8" name="연결선: 꺾임 7">
            <a:extLst xmlns:a="http://schemas.openxmlformats.org/drawingml/2006/main">
              <a:ext uri="{FF2B5EF4-FFF2-40B4-BE49-F238E27FC236}">
                <a16:creationId xmlns:a16="http://schemas.microsoft.com/office/drawing/2014/main" id="{B1CE3C0E-78D0-2B95-4B58-7CABBC1CF624}"/>
              </a:ext>
            </a:extLst>
          </cdr:cNvPr>
          <cdr:cNvCxnSpPr/>
        </cdr:nvCxnSpPr>
        <cdr:spPr>
          <a:xfrm xmlns:a="http://schemas.openxmlformats.org/drawingml/2006/main" rot="16200000" flipH="1">
            <a:off x="2941193" y="2588842"/>
            <a:ext cx="12565" cy="761029"/>
          </a:xfrm>
          <a:prstGeom xmlns:a="http://schemas.openxmlformats.org/drawingml/2006/main" prst="bentConnector3">
            <a:avLst>
              <a:gd name="adj1" fmla="val 714377"/>
            </a:avLst>
          </a:prstGeom>
          <a:ln xmlns:a="http://schemas.openxmlformats.org/drawingml/2006/main" w="12700">
            <a:solidFill>
              <a:schemeClr val="bg1">
                <a:lumMod val="6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9" name="연결선: 꺾임 8">
            <a:extLst xmlns:a="http://schemas.openxmlformats.org/drawingml/2006/main">
              <a:ext uri="{FF2B5EF4-FFF2-40B4-BE49-F238E27FC236}">
                <a16:creationId xmlns:a16="http://schemas.microsoft.com/office/drawing/2014/main" id="{23FAC2F6-36E5-3BF7-B405-8D61C9D7B49C}"/>
              </a:ext>
            </a:extLst>
          </cdr:cNvPr>
          <cdr:cNvCxnSpPr/>
        </cdr:nvCxnSpPr>
        <cdr:spPr>
          <a:xfrm xmlns:a="http://schemas.openxmlformats.org/drawingml/2006/main" rot="16200000" flipH="1">
            <a:off x="3998816" y="2588842"/>
            <a:ext cx="12565" cy="761030"/>
          </a:xfrm>
          <a:prstGeom xmlns:a="http://schemas.openxmlformats.org/drawingml/2006/main" prst="bentConnector3">
            <a:avLst>
              <a:gd name="adj1" fmla="val 714377"/>
            </a:avLst>
          </a:prstGeom>
          <a:ln xmlns:a="http://schemas.openxmlformats.org/drawingml/2006/main" w="12700">
            <a:solidFill>
              <a:schemeClr val="bg1">
                <a:lumMod val="6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10" name="연결선: 꺾임 9">
            <a:extLst xmlns:a="http://schemas.openxmlformats.org/drawingml/2006/main">
              <a:ext uri="{FF2B5EF4-FFF2-40B4-BE49-F238E27FC236}">
                <a16:creationId xmlns:a16="http://schemas.microsoft.com/office/drawing/2014/main" id="{59368102-5974-035A-EB81-594FD4880B72}"/>
              </a:ext>
            </a:extLst>
          </cdr:cNvPr>
          <cdr:cNvCxnSpPr/>
        </cdr:nvCxnSpPr>
        <cdr:spPr>
          <a:xfrm xmlns:a="http://schemas.openxmlformats.org/drawingml/2006/main" rot="16200000" flipH="1">
            <a:off x="5060828" y="2588842"/>
            <a:ext cx="12565" cy="761030"/>
          </a:xfrm>
          <a:prstGeom xmlns:a="http://schemas.openxmlformats.org/drawingml/2006/main" prst="bentConnector3">
            <a:avLst>
              <a:gd name="adj1" fmla="val 714377"/>
            </a:avLst>
          </a:prstGeom>
          <a:ln xmlns:a="http://schemas.openxmlformats.org/drawingml/2006/main" w="12700">
            <a:solidFill>
              <a:schemeClr val="bg1">
                <a:lumMod val="6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0.02439</cdr:x>
      <cdr:y>0.00959</cdr:y>
    </cdr:from>
    <cdr:to>
      <cdr:x>0.88868</cdr:x>
      <cdr:y>0.90402</cdr:y>
    </cdr:to>
    <cdr:grpSp>
      <cdr:nvGrpSpPr>
        <cdr:cNvPr id="9" name="그룹 8">
          <a:extLst xmlns:a="http://schemas.openxmlformats.org/drawingml/2006/main">
            <a:ext uri="{FF2B5EF4-FFF2-40B4-BE49-F238E27FC236}">
              <a16:creationId xmlns:a16="http://schemas.microsoft.com/office/drawing/2014/main" id="{13E36837-A4BE-49A4-7A3A-2C1360E60133}"/>
            </a:ext>
          </a:extLst>
        </cdr:cNvPr>
        <cdr:cNvGrpSpPr/>
      </cdr:nvGrpSpPr>
      <cdr:grpSpPr>
        <a:xfrm xmlns:a="http://schemas.openxmlformats.org/drawingml/2006/main">
          <a:off x="142784" y="28679"/>
          <a:ext cx="5059743" cy="2674771"/>
          <a:chOff x="131341" y="29475"/>
          <a:chExt cx="3953845" cy="2439491"/>
        </a:xfrm>
      </cdr:grpSpPr>
      <cdr:cxnSp macro="">
        <cdr:nvCxnSpPr>
          <cdr:cNvPr id="3" name="직선 연결선 2">
            <a:extLst xmlns:a="http://schemas.openxmlformats.org/drawingml/2006/main">
              <a:ext uri="{FF2B5EF4-FFF2-40B4-BE49-F238E27FC236}">
                <a16:creationId xmlns:a16="http://schemas.microsoft.com/office/drawing/2014/main" id="{901F00AE-FB31-91B8-5F1B-3547D3A66E0C}"/>
              </a:ext>
            </a:extLst>
          </cdr:cNvPr>
          <cdr:cNvCxnSpPr/>
        </cdr:nvCxnSpPr>
        <cdr:spPr>
          <a:xfrm xmlns:a="http://schemas.openxmlformats.org/drawingml/2006/main">
            <a:off x="131341" y="38971"/>
            <a:ext cx="0" cy="2429995"/>
          </a:xfrm>
          <a:prstGeom xmlns:a="http://schemas.openxmlformats.org/drawingml/2006/main" prst="line">
            <a:avLst/>
          </a:prstGeom>
          <a:ln xmlns:a="http://schemas.openxmlformats.org/drawingml/2006/main" w="9525">
            <a:solidFill>
              <a:schemeClr val="bg1">
                <a:lumMod val="6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4" name="직선 연결선 3">
            <a:extLst xmlns:a="http://schemas.openxmlformats.org/drawingml/2006/main">
              <a:ext uri="{FF2B5EF4-FFF2-40B4-BE49-F238E27FC236}">
                <a16:creationId xmlns:a16="http://schemas.microsoft.com/office/drawing/2014/main" id="{FA3B50F8-FC69-7AAD-A4EC-442385347BF3}"/>
              </a:ext>
            </a:extLst>
          </cdr:cNvPr>
          <cdr:cNvCxnSpPr/>
        </cdr:nvCxnSpPr>
        <cdr:spPr>
          <a:xfrm xmlns:a="http://schemas.openxmlformats.org/drawingml/2006/main">
            <a:off x="922110" y="38971"/>
            <a:ext cx="0" cy="2429995"/>
          </a:xfrm>
          <a:prstGeom xmlns:a="http://schemas.openxmlformats.org/drawingml/2006/main" prst="line">
            <a:avLst/>
          </a:prstGeom>
          <a:ln xmlns:a="http://schemas.openxmlformats.org/drawingml/2006/main" w="9525">
            <a:solidFill>
              <a:schemeClr val="bg2">
                <a:lumMod val="50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5" name="직선 연결선 4">
            <a:extLst xmlns:a="http://schemas.openxmlformats.org/drawingml/2006/main">
              <a:ext uri="{FF2B5EF4-FFF2-40B4-BE49-F238E27FC236}">
                <a16:creationId xmlns:a16="http://schemas.microsoft.com/office/drawing/2014/main" id="{3EC9EE6D-5C13-9062-43A7-9F62F6FF631D}"/>
              </a:ext>
            </a:extLst>
          </cdr:cNvPr>
          <cdr:cNvCxnSpPr/>
        </cdr:nvCxnSpPr>
        <cdr:spPr>
          <a:xfrm xmlns:a="http://schemas.openxmlformats.org/drawingml/2006/main">
            <a:off x="1712879" y="29944"/>
            <a:ext cx="0" cy="2429995"/>
          </a:xfrm>
          <a:prstGeom xmlns:a="http://schemas.openxmlformats.org/drawingml/2006/main" prst="line">
            <a:avLst/>
          </a:prstGeom>
          <a:ln xmlns:a="http://schemas.openxmlformats.org/drawingml/2006/main" w="9525">
            <a:solidFill>
              <a:schemeClr val="bg2">
                <a:lumMod val="50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6" name="직선 연결선 5">
            <a:extLst xmlns:a="http://schemas.openxmlformats.org/drawingml/2006/main">
              <a:ext uri="{FF2B5EF4-FFF2-40B4-BE49-F238E27FC236}">
                <a16:creationId xmlns:a16="http://schemas.microsoft.com/office/drawing/2014/main" id="{DBAE1835-25DF-CDAB-64B3-D30935C74D7C}"/>
              </a:ext>
            </a:extLst>
          </cdr:cNvPr>
          <cdr:cNvCxnSpPr/>
        </cdr:nvCxnSpPr>
        <cdr:spPr>
          <a:xfrm xmlns:a="http://schemas.openxmlformats.org/drawingml/2006/main">
            <a:off x="2503648" y="34457"/>
            <a:ext cx="0" cy="2429995"/>
          </a:xfrm>
          <a:prstGeom xmlns:a="http://schemas.openxmlformats.org/drawingml/2006/main" prst="line">
            <a:avLst/>
          </a:prstGeom>
          <a:ln xmlns:a="http://schemas.openxmlformats.org/drawingml/2006/main" w="9525">
            <a:solidFill>
              <a:schemeClr val="bg2">
                <a:lumMod val="50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7" name="직선 연결선 6">
            <a:extLst xmlns:a="http://schemas.openxmlformats.org/drawingml/2006/main">
              <a:ext uri="{FF2B5EF4-FFF2-40B4-BE49-F238E27FC236}">
                <a16:creationId xmlns:a16="http://schemas.microsoft.com/office/drawing/2014/main" id="{5C7561E7-1940-AA09-5506-6E4F9BE85F73}"/>
              </a:ext>
            </a:extLst>
          </cdr:cNvPr>
          <cdr:cNvCxnSpPr/>
        </cdr:nvCxnSpPr>
        <cdr:spPr>
          <a:xfrm xmlns:a="http://schemas.openxmlformats.org/drawingml/2006/main">
            <a:off x="3294417" y="29475"/>
            <a:ext cx="0" cy="2428726"/>
          </a:xfrm>
          <a:prstGeom xmlns:a="http://schemas.openxmlformats.org/drawingml/2006/main" prst="line">
            <a:avLst/>
          </a:prstGeom>
          <a:ln xmlns:a="http://schemas.openxmlformats.org/drawingml/2006/main" w="9525">
            <a:solidFill>
              <a:schemeClr val="bg2">
                <a:lumMod val="50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8" name="직선 연결선 7">
            <a:extLst xmlns:a="http://schemas.openxmlformats.org/drawingml/2006/main">
              <a:ext uri="{FF2B5EF4-FFF2-40B4-BE49-F238E27FC236}">
                <a16:creationId xmlns:a16="http://schemas.microsoft.com/office/drawing/2014/main" id="{67C06D06-9C86-B2D4-ECB3-A374D42AF564}"/>
              </a:ext>
            </a:extLst>
          </cdr:cNvPr>
          <cdr:cNvCxnSpPr/>
        </cdr:nvCxnSpPr>
        <cdr:spPr>
          <a:xfrm xmlns:a="http://schemas.openxmlformats.org/drawingml/2006/main">
            <a:off x="4085186" y="33992"/>
            <a:ext cx="0" cy="2428726"/>
          </a:xfrm>
          <a:prstGeom xmlns:a="http://schemas.openxmlformats.org/drawingml/2006/main" prst="line">
            <a:avLst/>
          </a:prstGeom>
          <a:ln xmlns:a="http://schemas.openxmlformats.org/drawingml/2006/main" w="9525">
            <a:solidFill>
              <a:schemeClr val="bg1">
                <a:lumMod val="65000"/>
              </a:schemeClr>
            </a:solidFill>
          </a:ln>
        </cdr:spPr>
        <cdr:style>
          <a:lnRef xmlns:a="http://schemas.openxmlformats.org/drawingml/2006/main" idx="2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1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0.06793</cdr:x>
      <cdr:y>0.90785</cdr:y>
    </cdr:from>
    <cdr:to>
      <cdr:x>0.19201</cdr:x>
      <cdr:y>0.90886</cdr:y>
    </cdr:to>
    <cdr:cxnSp macro="">
      <cdr:nvCxnSpPr>
        <cdr:cNvPr id="34" name="연결선: 꺾임 33">
          <a:extLst xmlns:a="http://schemas.openxmlformats.org/drawingml/2006/main">
            <a:ext uri="{FF2B5EF4-FFF2-40B4-BE49-F238E27FC236}">
              <a16:creationId xmlns:a16="http://schemas.microsoft.com/office/drawing/2014/main" id="{58189D13-A004-8B8F-C53B-7D938B383F4E}"/>
            </a:ext>
          </a:extLst>
        </cdr:cNvPr>
        <cdr:cNvCxnSpPr/>
      </cdr:nvCxnSpPr>
      <cdr:spPr>
        <a:xfrm xmlns:a="http://schemas.openxmlformats.org/drawingml/2006/main" rot="5400000" flipH="1" flipV="1">
          <a:off x="768516" y="2645837"/>
          <a:ext cx="3344" cy="735262"/>
        </a:xfrm>
        <a:prstGeom xmlns:a="http://schemas.openxmlformats.org/drawingml/2006/main" prst="bentConnector3">
          <a:avLst>
            <a:gd name="adj1" fmla="val -2438606"/>
          </a:avLst>
        </a:prstGeom>
        <a:ln xmlns:a="http://schemas.openxmlformats.org/drawingml/2006/main">
          <a:solidFill>
            <a:schemeClr val="bg1">
              <a:lumMod val="7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0.23431</cdr:x>
      <cdr:y>0.90785</cdr:y>
    </cdr:from>
    <cdr:to>
      <cdr:x>0.35839</cdr:x>
      <cdr:y>0.90886</cdr:y>
    </cdr:to>
    <cdr:cxnSp macro="">
      <cdr:nvCxnSpPr>
        <cdr:cNvPr id="38" name="연결선: 꺾임 37">
          <a:extLst xmlns:a="http://schemas.openxmlformats.org/drawingml/2006/main">
            <a:ext uri="{FF2B5EF4-FFF2-40B4-BE49-F238E27FC236}">
              <a16:creationId xmlns:a16="http://schemas.microsoft.com/office/drawing/2014/main" id="{51AB0515-4700-DE1E-7C5F-ACED02083EFB}"/>
            </a:ext>
          </a:extLst>
        </cdr:cNvPr>
        <cdr:cNvCxnSpPr/>
      </cdr:nvCxnSpPr>
      <cdr:spPr>
        <a:xfrm xmlns:a="http://schemas.openxmlformats.org/drawingml/2006/main" rot="5400000" flipH="1" flipV="1">
          <a:off x="1754437" y="2645837"/>
          <a:ext cx="3344" cy="735262"/>
        </a:xfrm>
        <a:prstGeom xmlns:a="http://schemas.openxmlformats.org/drawingml/2006/main" prst="bentConnector3">
          <a:avLst>
            <a:gd name="adj1" fmla="val -2438606"/>
          </a:avLst>
        </a:prstGeom>
        <a:ln xmlns:a="http://schemas.openxmlformats.org/drawingml/2006/main">
          <a:solidFill>
            <a:schemeClr val="bg1">
              <a:lumMod val="7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0.39561</cdr:x>
      <cdr:y>0.90785</cdr:y>
    </cdr:from>
    <cdr:to>
      <cdr:x>0.51969</cdr:x>
      <cdr:y>0.90886</cdr:y>
    </cdr:to>
    <cdr:cxnSp macro="">
      <cdr:nvCxnSpPr>
        <cdr:cNvPr id="39" name="연결선: 꺾임 38">
          <a:extLst xmlns:a="http://schemas.openxmlformats.org/drawingml/2006/main">
            <a:ext uri="{FF2B5EF4-FFF2-40B4-BE49-F238E27FC236}">
              <a16:creationId xmlns:a16="http://schemas.microsoft.com/office/drawing/2014/main" id="{C342E60A-8F70-D3E4-0C91-19C6FA2531C6}"/>
            </a:ext>
          </a:extLst>
        </cdr:cNvPr>
        <cdr:cNvCxnSpPr/>
      </cdr:nvCxnSpPr>
      <cdr:spPr>
        <a:xfrm xmlns:a="http://schemas.openxmlformats.org/drawingml/2006/main" rot="5400000" flipH="1" flipV="1">
          <a:off x="2710279" y="2645837"/>
          <a:ext cx="3344" cy="735262"/>
        </a:xfrm>
        <a:prstGeom xmlns:a="http://schemas.openxmlformats.org/drawingml/2006/main" prst="bentConnector3">
          <a:avLst>
            <a:gd name="adj1" fmla="val -2438606"/>
          </a:avLst>
        </a:prstGeom>
        <a:ln xmlns:a="http://schemas.openxmlformats.org/drawingml/2006/main">
          <a:solidFill>
            <a:schemeClr val="bg1">
              <a:lumMod val="7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0.55522</cdr:x>
      <cdr:y>0.90785</cdr:y>
    </cdr:from>
    <cdr:to>
      <cdr:x>0.67929</cdr:x>
      <cdr:y>0.90886</cdr:y>
    </cdr:to>
    <cdr:cxnSp macro="">
      <cdr:nvCxnSpPr>
        <cdr:cNvPr id="40" name="연결선: 꺾임 39">
          <a:extLst xmlns:a="http://schemas.openxmlformats.org/drawingml/2006/main">
            <a:ext uri="{FF2B5EF4-FFF2-40B4-BE49-F238E27FC236}">
              <a16:creationId xmlns:a16="http://schemas.microsoft.com/office/drawing/2014/main" id="{7ACDD46E-4F9E-ED5D-8A87-20E8532CF431}"/>
            </a:ext>
          </a:extLst>
        </cdr:cNvPr>
        <cdr:cNvCxnSpPr/>
      </cdr:nvCxnSpPr>
      <cdr:spPr>
        <a:xfrm xmlns:a="http://schemas.openxmlformats.org/drawingml/2006/main" rot="5400000" flipH="1" flipV="1">
          <a:off x="3656095" y="2645837"/>
          <a:ext cx="3344" cy="735262"/>
        </a:xfrm>
        <a:prstGeom xmlns:a="http://schemas.openxmlformats.org/drawingml/2006/main" prst="bentConnector3">
          <a:avLst>
            <a:gd name="adj1" fmla="val -2438606"/>
          </a:avLst>
        </a:prstGeom>
        <a:ln xmlns:a="http://schemas.openxmlformats.org/drawingml/2006/main">
          <a:solidFill>
            <a:schemeClr val="bg1">
              <a:lumMod val="7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0.71765</cdr:x>
      <cdr:y>0.90785</cdr:y>
    </cdr:from>
    <cdr:to>
      <cdr:x>0.84172</cdr:x>
      <cdr:y>0.90886</cdr:y>
    </cdr:to>
    <cdr:cxnSp macro="">
      <cdr:nvCxnSpPr>
        <cdr:cNvPr id="41" name="연결선: 꺾임 40">
          <a:extLst xmlns:a="http://schemas.openxmlformats.org/drawingml/2006/main">
            <a:ext uri="{FF2B5EF4-FFF2-40B4-BE49-F238E27FC236}">
              <a16:creationId xmlns:a16="http://schemas.microsoft.com/office/drawing/2014/main" id="{D0CD3FAC-DB77-4972-0CCE-BB9A4A719101}"/>
            </a:ext>
          </a:extLst>
        </cdr:cNvPr>
        <cdr:cNvCxnSpPr/>
      </cdr:nvCxnSpPr>
      <cdr:spPr>
        <a:xfrm xmlns:a="http://schemas.openxmlformats.org/drawingml/2006/main" rot="5400000" flipH="1" flipV="1">
          <a:off x="4618622" y="2645837"/>
          <a:ext cx="3344" cy="735262"/>
        </a:xfrm>
        <a:prstGeom xmlns:a="http://schemas.openxmlformats.org/drawingml/2006/main" prst="bentConnector3">
          <a:avLst>
            <a:gd name="adj1" fmla="val -2438606"/>
          </a:avLst>
        </a:prstGeom>
        <a:ln xmlns:a="http://schemas.openxmlformats.org/drawingml/2006/main">
          <a:solidFill>
            <a:schemeClr val="bg1">
              <a:lumMod val="7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0.47549</cdr:x>
      <cdr:y>0.0521</cdr:y>
    </cdr:from>
    <cdr:to>
      <cdr:x>0.84104</cdr:x>
      <cdr:y>0.05572</cdr:y>
    </cdr:to>
    <cdr:cxnSp macro="">
      <cdr:nvCxnSpPr>
        <cdr:cNvPr id="14" name="연결선: 꺾임 13">
          <a:extLst xmlns:a="http://schemas.openxmlformats.org/drawingml/2006/main">
            <a:ext uri="{FF2B5EF4-FFF2-40B4-BE49-F238E27FC236}">
              <a16:creationId xmlns:a16="http://schemas.microsoft.com/office/drawing/2014/main" id="{E3A22C61-5DC3-0656-9447-96B4331BB5C4}"/>
            </a:ext>
          </a:extLst>
        </cdr:cNvPr>
        <cdr:cNvCxnSpPr/>
      </cdr:nvCxnSpPr>
      <cdr:spPr>
        <a:xfrm xmlns:a="http://schemas.openxmlformats.org/drawingml/2006/main" rot="5400000" flipH="1" flipV="1">
          <a:off x="3949371" y="-909056"/>
          <a:ext cx="12720" cy="2196697"/>
        </a:xfrm>
        <a:prstGeom xmlns:a="http://schemas.openxmlformats.org/drawingml/2006/main" prst="bentConnector3">
          <a:avLst>
            <a:gd name="adj1" fmla="val 1174182"/>
          </a:avLst>
        </a:prstGeom>
        <a:ln xmlns:a="http://schemas.openxmlformats.org/drawingml/2006/main">
          <a:solidFill>
            <a:schemeClr val="bg1">
              <a:lumMod val="75000"/>
            </a:schemeClr>
          </a:solidFill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276261</xdr:colOff>
      <xdr:row>5</xdr:row>
      <xdr:rowOff>0</xdr:rowOff>
    </xdr:from>
    <xdr:to>
      <xdr:col>12</xdr:col>
      <xdr:colOff>1591</xdr:colOff>
      <xdr:row>15</xdr:row>
      <xdr:rowOff>152500</xdr:rowOff>
    </xdr:to>
    <xdr:pic>
      <xdr:nvPicPr>
        <xdr:cNvPr id="2" name="그림 1" descr="텍스트, 스크린샷, 폰트, 그래프이(가) 표시된 사진&#10;&#10;자동 생성된 설명">
          <a:extLst>
            <a:ext uri="{FF2B5EF4-FFF2-40B4-BE49-F238E27FC236}">
              <a16:creationId xmlns:a16="http://schemas.microsoft.com/office/drawing/2014/main" id="{2FE8A3F4-5429-3CD0-A54B-C67E6E1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03026" y="1060174"/>
          <a:ext cx="3600000" cy="2087891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22</xdr:col>
      <xdr:colOff>299647</xdr:colOff>
      <xdr:row>5</xdr:row>
      <xdr:rowOff>13252</xdr:rowOff>
    </xdr:from>
    <xdr:to>
      <xdr:col>27</xdr:col>
      <xdr:colOff>0</xdr:colOff>
      <xdr:row>16</xdr:row>
      <xdr:rowOff>6411</xdr:rowOff>
    </xdr:to>
    <xdr:pic>
      <xdr:nvPicPr>
        <xdr:cNvPr id="4" name="그림 3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070518A-E9DF-AA50-4BE7-93B9F655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91369" y="1073426"/>
          <a:ext cx="3576614" cy="2143136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299647</xdr:colOff>
      <xdr:row>5</xdr:row>
      <xdr:rowOff>26505</xdr:rowOff>
    </xdr:from>
    <xdr:to>
      <xdr:col>40</xdr:col>
      <xdr:colOff>1954</xdr:colOff>
      <xdr:row>17</xdr:row>
      <xdr:rowOff>49652</xdr:rowOff>
    </xdr:to>
    <xdr:pic>
      <xdr:nvPicPr>
        <xdr:cNvPr id="6" name="그림 5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827DCC1-F082-86C6-D0D9-BD135347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13056" y="1086679"/>
          <a:ext cx="3576614" cy="239004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57</xdr:col>
      <xdr:colOff>345805</xdr:colOff>
      <xdr:row>0</xdr:row>
      <xdr:rowOff>0</xdr:rowOff>
    </xdr:from>
    <xdr:to>
      <xdr:col>63</xdr:col>
      <xdr:colOff>692148</xdr:colOff>
      <xdr:row>20</xdr:row>
      <xdr:rowOff>28215</xdr:rowOff>
    </xdr:to>
    <xdr:pic>
      <xdr:nvPicPr>
        <xdr:cNvPr id="8" name="그림 7" descr="텍스트, 스크린샷, 폰트, 도표이(가) 표시된 사진&#10;&#10;자동 생성된 설명">
          <a:extLst>
            <a:ext uri="{FF2B5EF4-FFF2-40B4-BE49-F238E27FC236}">
              <a16:creationId xmlns:a16="http://schemas.microsoft.com/office/drawing/2014/main" id="{62808F21-75A2-78AC-609F-40CA3C71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786155" y="0"/>
          <a:ext cx="4994543" cy="3234965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>
    <xdr:from>
      <xdr:col>6</xdr:col>
      <xdr:colOff>28575</xdr:colOff>
      <xdr:row>20</xdr:row>
      <xdr:rowOff>50800</xdr:rowOff>
    </xdr:from>
    <xdr:to>
      <xdr:col>11</xdr:col>
      <xdr:colOff>727075</xdr:colOff>
      <xdr:row>32</xdr:row>
      <xdr:rowOff>203200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CB9D1684-68CD-60BF-ED65-83E88368F7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225286</xdr:colOff>
      <xdr:row>0</xdr:row>
      <xdr:rowOff>92765</xdr:rowOff>
    </xdr:from>
    <xdr:to>
      <xdr:col>11</xdr:col>
      <xdr:colOff>351182</xdr:colOff>
      <xdr:row>17</xdr:row>
      <xdr:rowOff>81284</xdr:rowOff>
    </xdr:to>
    <xdr:pic>
      <xdr:nvPicPr>
        <xdr:cNvPr id="2" name="그림 1" descr="스크린샷, 텍스트, 폰트, 패턴이(가) 표시된 사진&#10;&#10;자동 생성된 설명">
          <a:extLst>
            <a:ext uri="{FF2B5EF4-FFF2-40B4-BE49-F238E27FC236}">
              <a16:creationId xmlns:a16="http://schemas.microsoft.com/office/drawing/2014/main" id="{3D4C438C-13E7-497C-9756-169EF1398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25936" y="92765"/>
          <a:ext cx="2335696" cy="264281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24</xdr:col>
      <xdr:colOff>315258</xdr:colOff>
      <xdr:row>1</xdr:row>
      <xdr:rowOff>0</xdr:rowOff>
    </xdr:from>
    <xdr:to>
      <xdr:col>29</xdr:col>
      <xdr:colOff>203914</xdr:colOff>
      <xdr:row>16</xdr:row>
      <xdr:rowOff>200098</xdr:rowOff>
    </xdr:to>
    <xdr:pic>
      <xdr:nvPicPr>
        <xdr:cNvPr id="3" name="그림 2" descr="텍스트, 스크린샷, 폰트, 원이(가) 표시된 사진&#10;&#10;자동 생성된 설명">
          <a:extLst>
            <a:ext uri="{FF2B5EF4-FFF2-40B4-BE49-F238E27FC236}">
              <a16:creationId xmlns:a16="http://schemas.microsoft.com/office/drawing/2014/main" id="{3EFA5FEA-33BA-4247-9247-534573738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91908" y="215900"/>
          <a:ext cx="3349406" cy="2422598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39</xdr:col>
      <xdr:colOff>269333</xdr:colOff>
      <xdr:row>0</xdr:row>
      <xdr:rowOff>132132</xdr:rowOff>
    </xdr:from>
    <xdr:to>
      <xdr:col>45</xdr:col>
      <xdr:colOff>378856</xdr:colOff>
      <xdr:row>12</xdr:row>
      <xdr:rowOff>188</xdr:rowOff>
    </xdr:to>
    <xdr:pic>
      <xdr:nvPicPr>
        <xdr:cNvPr id="4" name="그림 3" descr="스크린샷, 텍스트, 원, 폰트이(가) 표시된 사진&#10;&#10;자동 생성된 설명">
          <a:extLst>
            <a:ext uri="{FF2B5EF4-FFF2-40B4-BE49-F238E27FC236}">
              <a16:creationId xmlns:a16="http://schemas.microsoft.com/office/drawing/2014/main" id="{2566345F-CBB4-4AAB-BF59-256CEC663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167933" y="132132"/>
          <a:ext cx="3652823" cy="1430156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53</xdr:col>
      <xdr:colOff>277905</xdr:colOff>
      <xdr:row>0</xdr:row>
      <xdr:rowOff>143435</xdr:rowOff>
    </xdr:from>
    <xdr:to>
      <xdr:col>57</xdr:col>
      <xdr:colOff>576729</xdr:colOff>
      <xdr:row>20</xdr:row>
      <xdr:rowOff>121024</xdr:rowOff>
    </xdr:to>
    <xdr:pic>
      <xdr:nvPicPr>
        <xdr:cNvPr id="5" name="그림 4" descr="텍스트, 스크린샷, 폰트, 디자인이(가) 표시된 사진&#10;&#10;자동 생성된 설명">
          <a:extLst>
            <a:ext uri="{FF2B5EF4-FFF2-40B4-BE49-F238E27FC236}">
              <a16:creationId xmlns:a16="http://schemas.microsoft.com/office/drawing/2014/main" id="{D25185DF-534D-4B12-8E53-9E90E6C5C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422105" y="143435"/>
          <a:ext cx="2940424" cy="327958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>
    <xdr:from>
      <xdr:col>50</xdr:col>
      <xdr:colOff>528918</xdr:colOff>
      <xdr:row>6</xdr:row>
      <xdr:rowOff>211119</xdr:rowOff>
    </xdr:from>
    <xdr:to>
      <xdr:col>51</xdr:col>
      <xdr:colOff>344351</xdr:colOff>
      <xdr:row>9</xdr:row>
      <xdr:rowOff>123714</xdr:rowOff>
    </xdr:to>
    <xdr:grpSp>
      <xdr:nvGrpSpPr>
        <xdr:cNvPr id="6" name="그래픽 11" descr="사용자 단색으로 채워진">
          <a:extLst>
            <a:ext uri="{FF2B5EF4-FFF2-40B4-BE49-F238E27FC236}">
              <a16:creationId xmlns:a16="http://schemas.microsoft.com/office/drawing/2014/main" id="{1D0167C0-10A6-41CE-954B-AEDCC76613CB}"/>
            </a:ext>
          </a:extLst>
        </xdr:cNvPr>
        <xdr:cNvGrpSpPr/>
      </xdr:nvGrpSpPr>
      <xdr:grpSpPr>
        <a:xfrm>
          <a:off x="34422977" y="644413"/>
          <a:ext cx="547550" cy="562536"/>
          <a:chOff x="35737800" y="2236470"/>
          <a:chExt cx="609600" cy="647700"/>
        </a:xfrm>
        <a:solidFill>
          <a:srgbClr val="002076"/>
        </a:solidFill>
      </xdr:grpSpPr>
      <xdr:sp macro="" textlink="">
        <xdr:nvSpPr>
          <xdr:cNvPr id="7" name="자유형: 도형 6">
            <a:extLst>
              <a:ext uri="{FF2B5EF4-FFF2-40B4-BE49-F238E27FC236}">
                <a16:creationId xmlns:a16="http://schemas.microsoft.com/office/drawing/2014/main" id="{80743AFB-CDA1-B8B8-F11D-F3FD7FC91AF0}"/>
              </a:ext>
            </a:extLst>
          </xdr:cNvPr>
          <xdr:cNvSpPr/>
        </xdr:nvSpPr>
        <xdr:spPr>
          <a:xfrm>
            <a:off x="35890200" y="223647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8" name="자유형: 도형 7">
            <a:extLst>
              <a:ext uri="{FF2B5EF4-FFF2-40B4-BE49-F238E27FC236}">
                <a16:creationId xmlns:a16="http://schemas.microsoft.com/office/drawing/2014/main" id="{F135D0C5-DD7D-A7DB-EE66-DD705D8CC442}"/>
              </a:ext>
            </a:extLst>
          </xdr:cNvPr>
          <xdr:cNvSpPr/>
        </xdr:nvSpPr>
        <xdr:spPr>
          <a:xfrm>
            <a:off x="35737800" y="257937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51</xdr:col>
      <xdr:colOff>484542</xdr:colOff>
      <xdr:row>6</xdr:row>
      <xdr:rowOff>215154</xdr:rowOff>
    </xdr:from>
    <xdr:to>
      <xdr:col>52</xdr:col>
      <xdr:colOff>299975</xdr:colOff>
      <xdr:row>9</xdr:row>
      <xdr:rowOff>127749</xdr:rowOff>
    </xdr:to>
    <xdr:grpSp>
      <xdr:nvGrpSpPr>
        <xdr:cNvPr id="9" name="그래픽 15" descr="사용자 단색으로 채워진">
          <a:extLst>
            <a:ext uri="{FF2B5EF4-FFF2-40B4-BE49-F238E27FC236}">
              <a16:creationId xmlns:a16="http://schemas.microsoft.com/office/drawing/2014/main" id="{1F334F5C-941F-46E4-B736-41B94822BCF6}"/>
            </a:ext>
          </a:extLst>
        </xdr:cNvPr>
        <xdr:cNvGrpSpPr/>
      </xdr:nvGrpSpPr>
      <xdr:grpSpPr>
        <a:xfrm>
          <a:off x="35110718" y="648448"/>
          <a:ext cx="547551" cy="562536"/>
          <a:chOff x="36598860" y="2221230"/>
          <a:chExt cx="609600" cy="647700"/>
        </a:xfrm>
        <a:solidFill>
          <a:schemeClr val="accent5">
            <a:lumMod val="20000"/>
            <a:lumOff val="80000"/>
          </a:schemeClr>
        </a:solidFill>
      </xdr:grpSpPr>
      <xdr:sp macro="" textlink="">
        <xdr:nvSpPr>
          <xdr:cNvPr id="10" name="자유형: 도형 9">
            <a:extLst>
              <a:ext uri="{FF2B5EF4-FFF2-40B4-BE49-F238E27FC236}">
                <a16:creationId xmlns:a16="http://schemas.microsoft.com/office/drawing/2014/main" id="{B4FAE83D-67A6-965A-5B8D-90B9193C7617}"/>
              </a:ext>
            </a:extLst>
          </xdr:cNvPr>
          <xdr:cNvSpPr/>
        </xdr:nvSpPr>
        <xdr:spPr>
          <a:xfrm>
            <a:off x="36751260" y="222123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11" name="자유형: 도형 10">
            <a:extLst>
              <a:ext uri="{FF2B5EF4-FFF2-40B4-BE49-F238E27FC236}">
                <a16:creationId xmlns:a16="http://schemas.microsoft.com/office/drawing/2014/main" id="{B3C652CA-70B2-5692-1078-E05295217001}"/>
              </a:ext>
            </a:extLst>
          </xdr:cNvPr>
          <xdr:cNvSpPr/>
        </xdr:nvSpPr>
        <xdr:spPr>
          <a:xfrm>
            <a:off x="36598860" y="256413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6</xdr:col>
      <xdr:colOff>635001</xdr:colOff>
      <xdr:row>18</xdr:row>
      <xdr:rowOff>97119</xdr:rowOff>
    </xdr:from>
    <xdr:to>
      <xdr:col>7</xdr:col>
      <xdr:colOff>254000</xdr:colOff>
      <xdr:row>20</xdr:row>
      <xdr:rowOff>22412</xdr:rowOff>
    </xdr:to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AD79F6CA-7335-4381-A271-554A583A499D}"/>
            </a:ext>
          </a:extLst>
        </xdr:cNvPr>
        <xdr:cNvSpPr/>
      </xdr:nvSpPr>
      <xdr:spPr>
        <a:xfrm>
          <a:off x="5092701" y="2967319"/>
          <a:ext cx="361949" cy="357093"/>
        </a:xfrm>
        <a:prstGeom prst="ellipse">
          <a:avLst/>
        </a:prstGeom>
        <a:solidFill>
          <a:schemeClr val="accent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201707</xdr:colOff>
      <xdr:row>18</xdr:row>
      <xdr:rowOff>97119</xdr:rowOff>
    </xdr:from>
    <xdr:to>
      <xdr:col>9</xdr:col>
      <xdr:colOff>7471</xdr:colOff>
      <xdr:row>20</xdr:row>
      <xdr:rowOff>22412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0177FFDD-6906-42D5-B87D-4A9D8E1AEA30}"/>
            </a:ext>
          </a:extLst>
        </xdr:cNvPr>
        <xdr:cNvSpPr/>
      </xdr:nvSpPr>
      <xdr:spPr>
        <a:xfrm>
          <a:off x="5954807" y="2967319"/>
          <a:ext cx="358214" cy="357093"/>
        </a:xfrm>
        <a:prstGeom prst="ellipse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709705</xdr:colOff>
      <xdr:row>23</xdr:row>
      <xdr:rowOff>6723</xdr:rowOff>
    </xdr:from>
    <xdr:to>
      <xdr:col>28</xdr:col>
      <xdr:colOff>246529</xdr:colOff>
      <xdr:row>38</xdr:row>
      <xdr:rowOff>67235</xdr:rowOff>
    </xdr:to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C7C63F6D-8F15-4A91-82FF-3332BBD2BE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634999</xdr:colOff>
      <xdr:row>26</xdr:row>
      <xdr:rowOff>171077</xdr:rowOff>
    </xdr:from>
    <xdr:to>
      <xdr:col>36</xdr:col>
      <xdr:colOff>679824</xdr:colOff>
      <xdr:row>38</xdr:row>
      <xdr:rowOff>97118</xdr:rowOff>
    </xdr:to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A00208B9-96AA-4FFC-85AE-6EC27D3DF3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627531</xdr:colOff>
      <xdr:row>23</xdr:row>
      <xdr:rowOff>215900</xdr:rowOff>
    </xdr:from>
    <xdr:to>
      <xdr:col>11</xdr:col>
      <xdr:colOff>508000</xdr:colOff>
      <xdr:row>36</xdr:row>
      <xdr:rowOff>142688</xdr:rowOff>
    </xdr:to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B3F9D56B-79B5-AF46-9C14-61F55C686A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45</xdr:col>
      <xdr:colOff>276411</xdr:colOff>
      <xdr:row>27</xdr:row>
      <xdr:rowOff>88899</xdr:rowOff>
    </xdr:from>
    <xdr:to>
      <xdr:col>49</xdr:col>
      <xdr:colOff>724647</xdr:colOff>
      <xdr:row>40</xdr:row>
      <xdr:rowOff>15688</xdr:rowOff>
    </xdr:to>
    <xdr:graphicFrame macro="">
      <xdr:nvGraphicFramePr>
        <xdr:cNvPr id="17" name="차트 16">
          <a:extLst>
            <a:ext uri="{FF2B5EF4-FFF2-40B4-BE49-F238E27FC236}">
              <a16:creationId xmlns:a16="http://schemas.microsoft.com/office/drawing/2014/main" id="{12B8EA8E-EC5F-5CDF-3F5A-793B49AA9B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Relationship Id="rId1" Type="http://schemas.openxmlformats.org/officeDocument/2006/relationships/externalLinkPath" Target="file:///D: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완성시트"/>
      <sheetName val="데이터"/>
      <sheetName val="Pivot_#1"/>
      <sheetName val="Pivot_#2"/>
      <sheetName val="random condition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oknam im" refreshedDate="45424.056890509259" createdVersion="8" refreshedVersion="8" minRefreshableVersion="3" recordCount="1103" xr:uid="{66D07332-6452-40E6-A129-8B194307C464}">
  <cacheSource type="worksheet">
    <worksheetSource ref="A1:K1104" sheet="데이터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/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containsInteger="1" minValue="511" maxValue="14999"/>
    </cacheField>
    <cacheField name="Number of Employee" numFmtId="0">
      <sharedItems containsSemiMixedTypes="0" containsString="0" containsNumber="1" containsInteger="1" minValue="48" maxValue="7198"/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1636778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s v="Engineering Co Ltd Group"/>
    <x v="0"/>
    <n v="6931"/>
    <n v="3396"/>
    <x v="0"/>
    <x v="0"/>
    <x v="0"/>
  </r>
  <r>
    <d v="2018-01-02T00:00:00"/>
    <x v="0"/>
    <x v="0"/>
    <x v="1"/>
    <s v="Central Drives Ltd Ltd Group"/>
    <x v="1"/>
    <n v="9797"/>
    <n v="1450"/>
    <x v="1"/>
    <x v="1"/>
    <x v="1"/>
  </r>
  <r>
    <d v="2018-01-03T00:00:00"/>
    <x v="0"/>
    <x v="0"/>
    <x v="2"/>
    <s v="Global Equip Group Ltd Group"/>
    <x v="2"/>
    <n v="10067"/>
    <n v="4530"/>
    <x v="1"/>
    <x v="2"/>
    <x v="2"/>
  </r>
  <r>
    <d v="2018-01-03T00:00:00"/>
    <x v="0"/>
    <x v="0"/>
    <x v="1"/>
    <s v="North Drives Inc Ltd Group"/>
    <x v="3"/>
    <n v="4741"/>
    <n v="2020"/>
    <x v="0"/>
    <x v="3"/>
    <x v="1"/>
  </r>
  <r>
    <d v="2018-01-04T00:00:00"/>
    <x v="0"/>
    <x v="0"/>
    <x v="1"/>
    <s v="Global Systems LLC"/>
    <x v="4"/>
    <n v="9090"/>
    <n v="4427"/>
    <x v="1"/>
    <x v="4"/>
    <x v="0"/>
  </r>
  <r>
    <d v="2018-01-05T00:00:00"/>
    <x v="0"/>
    <x v="0"/>
    <x v="1"/>
    <s v="Central Drives Corp"/>
    <x v="3"/>
    <n v="9767"/>
    <n v="4239"/>
    <x v="1"/>
    <x v="1"/>
    <x v="3"/>
  </r>
  <r>
    <d v="2018-01-07T00:00:00"/>
    <x v="0"/>
    <x v="0"/>
    <x v="2"/>
    <s v="Metro Equip Inc"/>
    <x v="4"/>
    <n v="8748"/>
    <n v="1645"/>
    <x v="1"/>
    <x v="2"/>
    <x v="2"/>
  </r>
  <r>
    <d v="2018-01-09T00:00:00"/>
    <x v="0"/>
    <x v="0"/>
    <x v="1"/>
    <s v="National Systems Inc"/>
    <x v="2"/>
    <n v="658"/>
    <n v="48"/>
    <x v="0"/>
    <x v="4"/>
    <x v="0"/>
  </r>
  <r>
    <d v="2018-01-10T00:00:00"/>
    <x v="0"/>
    <x v="0"/>
    <x v="3"/>
    <s v="East Engineering Ltd"/>
    <x v="2"/>
    <n v="11518"/>
    <n v="1981"/>
    <x v="0"/>
    <x v="5"/>
    <x v="1"/>
  </r>
  <r>
    <d v="2018-01-12T00:00:00"/>
    <x v="0"/>
    <x v="0"/>
    <x v="3"/>
    <s v="North Tech LLC"/>
    <x v="1"/>
    <n v="1884"/>
    <n v="528"/>
    <x v="0"/>
    <x v="1"/>
    <x v="1"/>
  </r>
  <r>
    <d v="2018-01-13T00:00:00"/>
    <x v="0"/>
    <x v="0"/>
    <x v="1"/>
    <s v="East Equip LLC"/>
    <x v="2"/>
    <n v="8618"/>
    <n v="3809"/>
    <x v="0"/>
    <x v="5"/>
    <x v="1"/>
  </r>
  <r>
    <d v="2018-01-16T00:00:00"/>
    <x v="0"/>
    <x v="0"/>
    <x v="2"/>
    <s v="Suburban Equip Group"/>
    <x v="1"/>
    <n v="3001"/>
    <n v="795"/>
    <x v="0"/>
    <x v="1"/>
    <x v="0"/>
  </r>
  <r>
    <d v="2018-01-18T00:00:00"/>
    <x v="0"/>
    <x v="0"/>
    <x v="2"/>
    <s v="East Tech Corp"/>
    <x v="0"/>
    <n v="9084"/>
    <n v="4487"/>
    <x v="1"/>
    <x v="4"/>
    <x v="3"/>
  </r>
  <r>
    <d v="2018-01-19T00:00:00"/>
    <x v="0"/>
    <x v="0"/>
    <x v="1"/>
    <s v="South Tech Group"/>
    <x v="3"/>
    <n v="7671"/>
    <n v="752"/>
    <x v="0"/>
    <x v="3"/>
    <x v="1"/>
  </r>
  <r>
    <d v="2018-01-21T00:00:00"/>
    <x v="0"/>
    <x v="0"/>
    <x v="1"/>
    <s v="West Industries Co Ltd Group"/>
    <x v="2"/>
    <n v="14489"/>
    <n v="1898"/>
    <x v="0"/>
    <x v="1"/>
    <x v="1"/>
  </r>
  <r>
    <d v="2018-01-22T00:00:00"/>
    <x v="0"/>
    <x v="0"/>
    <x v="3"/>
    <s v="Metro Drives Group Ltd Group"/>
    <x v="4"/>
    <n v="11138"/>
    <n v="2517"/>
    <x v="1"/>
    <x v="4"/>
    <x v="3"/>
  </r>
  <r>
    <d v="2018-01-23T00:00:00"/>
    <x v="0"/>
    <x v="0"/>
    <x v="3"/>
    <s v="West Engineering Group Ltd Group"/>
    <x v="5"/>
    <n v="1434"/>
    <n v="476"/>
    <x v="0"/>
    <x v="5"/>
    <x v="0"/>
  </r>
  <r>
    <d v="2018-01-26T00:00:00"/>
    <x v="0"/>
    <x v="0"/>
    <x v="0"/>
    <s v="East Engineering Co"/>
    <x v="6"/>
    <n v="1369"/>
    <n v="615"/>
    <x v="0"/>
    <x v="1"/>
    <x v="3"/>
  </r>
  <r>
    <d v="2018-01-26T00:00:00"/>
    <x v="0"/>
    <x v="0"/>
    <x v="2"/>
    <s v="East Electrics Corp"/>
    <x v="4"/>
    <n v="14217"/>
    <n v="4322"/>
    <x v="0"/>
    <x v="5"/>
    <x v="1"/>
  </r>
  <r>
    <d v="2018-01-26T00:00:00"/>
    <x v="0"/>
    <x v="0"/>
    <x v="3"/>
    <s v="North Engineering Ltd"/>
    <x v="0"/>
    <n v="14207"/>
    <n v="739"/>
    <x v="1"/>
    <x v="3"/>
    <x v="0"/>
  </r>
  <r>
    <d v="2018-02-04T00:00:00"/>
    <x v="0"/>
    <x v="0"/>
    <x v="2"/>
    <s v="East Machines Inc Ltd Group"/>
    <x v="7"/>
    <n v="11846"/>
    <n v="1635"/>
    <x v="0"/>
    <x v="2"/>
    <x v="0"/>
  </r>
  <r>
    <d v="2018-02-07T00:00:00"/>
    <x v="0"/>
    <x v="0"/>
    <x v="2"/>
    <s v="West Electrics Ltd Ltd Group"/>
    <x v="0"/>
    <n v="10993"/>
    <n v="4562"/>
    <x v="1"/>
    <x v="5"/>
    <x v="2"/>
  </r>
  <r>
    <d v="2018-02-08T00:00:00"/>
    <x v="0"/>
    <x v="0"/>
    <x v="1"/>
    <s v="West Motors Corp"/>
    <x v="7"/>
    <n v="4316"/>
    <n v="1908"/>
    <x v="0"/>
    <x v="1"/>
    <x v="0"/>
  </r>
  <r>
    <d v="2018-02-08T00:00:00"/>
    <x v="0"/>
    <x v="0"/>
    <x v="2"/>
    <s v="South Machines Corp"/>
    <x v="5"/>
    <n v="14344"/>
    <n v="6699"/>
    <x v="0"/>
    <x v="3"/>
    <x v="0"/>
  </r>
  <r>
    <d v="2018-02-09T00:00:00"/>
    <x v="0"/>
    <x v="0"/>
    <x v="0"/>
    <s v="Systems Inc"/>
    <x v="4"/>
    <n v="1573"/>
    <n v="758"/>
    <x v="1"/>
    <x v="6"/>
    <x v="1"/>
  </r>
  <r>
    <d v="2018-02-09T00:00:00"/>
    <x v="0"/>
    <x v="0"/>
    <x v="0"/>
    <s v="East Electrics Ltd"/>
    <x v="4"/>
    <n v="6601"/>
    <n v="904"/>
    <x v="0"/>
    <x v="7"/>
    <x v="1"/>
  </r>
  <r>
    <d v="2018-02-13T00:00:00"/>
    <x v="0"/>
    <x v="0"/>
    <x v="0"/>
    <s v="North Drives Group"/>
    <x v="6"/>
    <n v="2014"/>
    <n v="493"/>
    <x v="0"/>
    <x v="5"/>
    <x v="3"/>
  </r>
  <r>
    <d v="2018-02-14T00:00:00"/>
    <x v="0"/>
    <x v="0"/>
    <x v="3"/>
    <s v="Drives Ltd"/>
    <x v="1"/>
    <n v="10197"/>
    <n v="4222"/>
    <x v="0"/>
    <x v="6"/>
    <x v="2"/>
  </r>
  <r>
    <d v="2018-02-16T00:00:00"/>
    <x v="0"/>
    <x v="0"/>
    <x v="2"/>
    <s v="National Engineering Corp"/>
    <x v="4"/>
    <n v="2243"/>
    <n v="509"/>
    <x v="0"/>
    <x v="4"/>
    <x v="2"/>
  </r>
  <r>
    <d v="2018-02-17T00:00:00"/>
    <x v="0"/>
    <x v="0"/>
    <x v="1"/>
    <s v="West Drives Group"/>
    <x v="3"/>
    <n v="7050"/>
    <n v="2693"/>
    <x v="0"/>
    <x v="3"/>
    <x v="0"/>
  </r>
  <r>
    <d v="2018-02-19T00:00:00"/>
    <x v="0"/>
    <x v="0"/>
    <x v="1"/>
    <s v="East Industries Group Ltd Group"/>
    <x v="3"/>
    <n v="5971"/>
    <n v="633"/>
    <x v="0"/>
    <x v="1"/>
    <x v="0"/>
  </r>
  <r>
    <d v="2018-02-21T00:00:00"/>
    <x v="0"/>
    <x v="0"/>
    <x v="1"/>
    <s v="Engineering Corp Ltd Group"/>
    <x v="3"/>
    <n v="12531"/>
    <n v="3246"/>
    <x v="0"/>
    <x v="5"/>
    <x v="2"/>
  </r>
  <r>
    <d v="2018-02-21T00:00:00"/>
    <x v="0"/>
    <x v="0"/>
    <x v="0"/>
    <s v="North Engineering Inc Ltd Group"/>
    <x v="3"/>
    <n v="12825"/>
    <n v="4066"/>
    <x v="1"/>
    <x v="0"/>
    <x v="1"/>
  </r>
  <r>
    <d v="2018-02-21T00:00:00"/>
    <x v="0"/>
    <x v="0"/>
    <x v="3"/>
    <s v="East Electrics LLC Ltd Group"/>
    <x v="1"/>
    <n v="9974"/>
    <n v="3242"/>
    <x v="1"/>
    <x v="5"/>
    <x v="1"/>
  </r>
  <r>
    <d v="2018-02-24T00:00:00"/>
    <x v="0"/>
    <x v="0"/>
    <x v="2"/>
    <s v="National Tech Inc"/>
    <x v="5"/>
    <n v="8033"/>
    <n v="1759"/>
    <x v="0"/>
    <x v="7"/>
    <x v="1"/>
  </r>
  <r>
    <d v="2018-02-26T00:00:00"/>
    <x v="0"/>
    <x v="0"/>
    <x v="2"/>
    <s v="Global Drives Inc"/>
    <x v="7"/>
    <n v="10526"/>
    <n v="1400"/>
    <x v="0"/>
    <x v="1"/>
    <x v="1"/>
  </r>
  <r>
    <d v="2018-02-28T00:00:00"/>
    <x v="0"/>
    <x v="0"/>
    <x v="1"/>
    <s v="Motors Corp"/>
    <x v="0"/>
    <n v="1875"/>
    <n v="596"/>
    <x v="0"/>
    <x v="5"/>
    <x v="2"/>
  </r>
  <r>
    <d v="2018-02-28T00:00:00"/>
    <x v="0"/>
    <x v="0"/>
    <x v="1"/>
    <s v="Equip Co Ltd Group"/>
    <x v="0"/>
    <n v="6194"/>
    <n v="997"/>
    <x v="1"/>
    <x v="7"/>
    <x v="1"/>
  </r>
  <r>
    <d v="2018-02-28T00:00:00"/>
    <x v="0"/>
    <x v="0"/>
    <x v="1"/>
    <s v="Industries Ltd Ltd Group"/>
    <x v="0"/>
    <n v="3002"/>
    <n v="1462"/>
    <x v="0"/>
    <x v="5"/>
    <x v="2"/>
  </r>
  <r>
    <d v="2018-03-03T00:00:00"/>
    <x v="0"/>
    <x v="0"/>
    <x v="4"/>
    <s v="Global Machines Corp"/>
    <x v="0"/>
    <n v="7346"/>
    <n v="2733"/>
    <x v="0"/>
    <x v="3"/>
    <x v="2"/>
  </r>
  <r>
    <d v="2018-03-04T00:00:00"/>
    <x v="0"/>
    <x v="0"/>
    <x v="1"/>
    <s v="Global Systems Co Ltd Group"/>
    <x v="3"/>
    <n v="14999"/>
    <n v="3270"/>
    <x v="0"/>
    <x v="6"/>
    <x v="1"/>
  </r>
  <r>
    <d v="2018-03-04T00:00:00"/>
    <x v="0"/>
    <x v="0"/>
    <x v="1"/>
    <s v="South Drives Ltd"/>
    <x v="0"/>
    <n v="3145"/>
    <n v="1151"/>
    <x v="1"/>
    <x v="0"/>
    <x v="2"/>
  </r>
  <r>
    <d v="2018-03-05T00:00:00"/>
    <x v="0"/>
    <x v="0"/>
    <x v="0"/>
    <s v="Metro Motors Co"/>
    <x v="1"/>
    <n v="7032"/>
    <n v="1132"/>
    <x v="1"/>
    <x v="3"/>
    <x v="1"/>
  </r>
  <r>
    <d v="2018-03-07T00:00:00"/>
    <x v="0"/>
    <x v="0"/>
    <x v="3"/>
    <s v="South Systems Inc Ltd Group"/>
    <x v="1"/>
    <n v="803"/>
    <n v="117"/>
    <x v="0"/>
    <x v="2"/>
    <x v="2"/>
  </r>
  <r>
    <d v="2018-03-12T00:00:00"/>
    <x v="0"/>
    <x v="0"/>
    <x v="4"/>
    <s v="Suburban Machines Ltd Ltd Group"/>
    <x v="1"/>
    <n v="11517"/>
    <n v="1808"/>
    <x v="0"/>
    <x v="6"/>
    <x v="2"/>
  </r>
  <r>
    <d v="2018-03-18T00:00:00"/>
    <x v="0"/>
    <x v="0"/>
    <x v="4"/>
    <s v="North Tech Co Ltd Group"/>
    <x v="4"/>
    <n v="5253"/>
    <n v="1129"/>
    <x v="0"/>
    <x v="6"/>
    <x v="1"/>
  </r>
  <r>
    <d v="2018-03-18T00:00:00"/>
    <x v="0"/>
    <x v="0"/>
    <x v="2"/>
    <s v="East Tech Inc Ltd Group"/>
    <x v="4"/>
    <n v="14742"/>
    <n v="4835"/>
    <x v="0"/>
    <x v="1"/>
    <x v="0"/>
  </r>
  <r>
    <d v="2018-03-19T00:00:00"/>
    <x v="0"/>
    <x v="0"/>
    <x v="0"/>
    <s v="Metro Industries Ltd Ltd Group"/>
    <x v="3"/>
    <n v="2569"/>
    <n v="573"/>
    <x v="0"/>
    <x v="6"/>
    <x v="2"/>
  </r>
  <r>
    <d v="2018-03-20T00:00:00"/>
    <x v="0"/>
    <x v="0"/>
    <x v="3"/>
    <s v="East Tech Co Ltd Group"/>
    <x v="5"/>
    <n v="3073"/>
    <n v="722"/>
    <x v="1"/>
    <x v="1"/>
    <x v="1"/>
  </r>
  <r>
    <d v="2018-03-20T00:00:00"/>
    <x v="0"/>
    <x v="0"/>
    <x v="0"/>
    <s v="South Machines Co Ltd Group"/>
    <x v="6"/>
    <n v="2298"/>
    <n v="239"/>
    <x v="0"/>
    <x v="6"/>
    <x v="3"/>
  </r>
  <r>
    <d v="2018-03-26T00:00:00"/>
    <x v="0"/>
    <x v="0"/>
    <x v="2"/>
    <s v="Metro Systems Group Ltd Group"/>
    <x v="7"/>
    <n v="8804"/>
    <n v="3856"/>
    <x v="0"/>
    <x v="6"/>
    <x v="2"/>
  </r>
  <r>
    <d v="2018-04-04T00:00:00"/>
    <x v="0"/>
    <x v="1"/>
    <x v="4"/>
    <s v="South Motors Ltd"/>
    <x v="3"/>
    <n v="2256"/>
    <n v="183"/>
    <x v="0"/>
    <x v="8"/>
    <x v="2"/>
  </r>
  <r>
    <d v="2018-04-04T00:00:00"/>
    <x v="0"/>
    <x v="1"/>
    <x v="3"/>
    <s v="Central Motors Co"/>
    <x v="0"/>
    <n v="558"/>
    <n v="162"/>
    <x v="0"/>
    <x v="8"/>
    <x v="1"/>
  </r>
  <r>
    <d v="2018-04-05T00:00:00"/>
    <x v="0"/>
    <x v="1"/>
    <x v="2"/>
    <s v="National Engineering Co"/>
    <x v="8"/>
    <n v="3578"/>
    <n v="1267"/>
    <x v="0"/>
    <x v="0"/>
    <x v="1"/>
  </r>
  <r>
    <d v="2018-04-06T00:00:00"/>
    <x v="0"/>
    <x v="1"/>
    <x v="1"/>
    <s v="Tech Ltd Ltd Group"/>
    <x v="1"/>
    <n v="10561"/>
    <n v="2746"/>
    <x v="0"/>
    <x v="3"/>
    <x v="2"/>
  </r>
  <r>
    <d v="2018-04-06T00:00:00"/>
    <x v="0"/>
    <x v="1"/>
    <x v="2"/>
    <s v="Metro Electrics Inc"/>
    <x v="0"/>
    <n v="1383"/>
    <n v="73"/>
    <x v="1"/>
    <x v="8"/>
    <x v="1"/>
  </r>
  <r>
    <d v="2018-04-06T00:00:00"/>
    <x v="0"/>
    <x v="1"/>
    <x v="3"/>
    <s v="North Tech Inc"/>
    <x v="1"/>
    <n v="8995"/>
    <n v="2357"/>
    <x v="0"/>
    <x v="1"/>
    <x v="2"/>
  </r>
  <r>
    <d v="2018-04-09T00:00:00"/>
    <x v="0"/>
    <x v="1"/>
    <x v="1"/>
    <s v="Drives Inc Ltd Group"/>
    <x v="0"/>
    <n v="12075"/>
    <n v="4190"/>
    <x v="0"/>
    <x v="9"/>
    <x v="2"/>
  </r>
  <r>
    <d v="2018-04-09T00:00:00"/>
    <x v="0"/>
    <x v="1"/>
    <x v="0"/>
    <s v="National Systems Corp"/>
    <x v="1"/>
    <n v="14451"/>
    <n v="1156"/>
    <x v="1"/>
    <x v="5"/>
    <x v="0"/>
  </r>
  <r>
    <d v="2018-04-11T00:00:00"/>
    <x v="0"/>
    <x v="1"/>
    <x v="3"/>
    <s v="North Engineering Corp"/>
    <x v="4"/>
    <n v="4287"/>
    <n v="613"/>
    <x v="0"/>
    <x v="2"/>
    <x v="1"/>
  </r>
  <r>
    <d v="2018-04-11T00:00:00"/>
    <x v="0"/>
    <x v="1"/>
    <x v="3"/>
    <s v="Metro Electrics Co Ltd Group"/>
    <x v="7"/>
    <n v="8454"/>
    <n v="1006"/>
    <x v="1"/>
    <x v="9"/>
    <x v="2"/>
  </r>
  <r>
    <d v="2018-04-15T00:00:00"/>
    <x v="0"/>
    <x v="1"/>
    <x v="1"/>
    <s v="South Systems Ltd"/>
    <x v="7"/>
    <n v="6121"/>
    <n v="2155"/>
    <x v="0"/>
    <x v="7"/>
    <x v="0"/>
  </r>
  <r>
    <d v="2018-04-20T00:00:00"/>
    <x v="0"/>
    <x v="1"/>
    <x v="1"/>
    <s v="National Motors Corp"/>
    <x v="1"/>
    <n v="8489"/>
    <n v="3370"/>
    <x v="0"/>
    <x v="2"/>
    <x v="1"/>
  </r>
  <r>
    <d v="2018-04-21T00:00:00"/>
    <x v="0"/>
    <x v="1"/>
    <x v="0"/>
    <s v="Central Motors Ltd Ltd Group"/>
    <x v="1"/>
    <n v="8913"/>
    <n v="1774"/>
    <x v="0"/>
    <x v="7"/>
    <x v="1"/>
  </r>
  <r>
    <d v="2018-04-21T00:00:00"/>
    <x v="0"/>
    <x v="1"/>
    <x v="2"/>
    <s v="South Systems Group"/>
    <x v="0"/>
    <n v="5151"/>
    <n v="948"/>
    <x v="0"/>
    <x v="1"/>
    <x v="3"/>
  </r>
  <r>
    <d v="2018-04-21T00:00:00"/>
    <x v="0"/>
    <x v="1"/>
    <x v="3"/>
    <s v="Global Systems Ltd Ltd Group"/>
    <x v="8"/>
    <n v="11594"/>
    <n v="1449"/>
    <x v="0"/>
    <x v="6"/>
    <x v="1"/>
  </r>
  <r>
    <d v="2018-04-25T00:00:00"/>
    <x v="0"/>
    <x v="1"/>
    <x v="2"/>
    <s v="National Motors LLC"/>
    <x v="3"/>
    <n v="8126"/>
    <n v="2519"/>
    <x v="1"/>
    <x v="1"/>
    <x v="1"/>
  </r>
  <r>
    <d v="2018-04-27T00:00:00"/>
    <x v="0"/>
    <x v="1"/>
    <x v="0"/>
    <s v="Global Industries Corp"/>
    <x v="4"/>
    <n v="10911"/>
    <n v="1418"/>
    <x v="0"/>
    <x v="5"/>
    <x v="0"/>
  </r>
  <r>
    <d v="2018-04-28T00:00:00"/>
    <x v="0"/>
    <x v="1"/>
    <x v="0"/>
    <s v="West Equip Co Ltd Group"/>
    <x v="1"/>
    <n v="2204"/>
    <n v="467"/>
    <x v="0"/>
    <x v="5"/>
    <x v="2"/>
  </r>
  <r>
    <d v="2018-05-01T00:00:00"/>
    <x v="0"/>
    <x v="1"/>
    <x v="2"/>
    <s v="Global Engineering Corp Ltd Group"/>
    <x v="1"/>
    <n v="8406"/>
    <n v="4102"/>
    <x v="1"/>
    <x v="2"/>
    <x v="3"/>
  </r>
  <r>
    <d v="2018-05-02T00:00:00"/>
    <x v="0"/>
    <x v="1"/>
    <x v="0"/>
    <s v="Suburban Industries Inc"/>
    <x v="3"/>
    <n v="6991"/>
    <n v="1363"/>
    <x v="0"/>
    <x v="9"/>
    <x v="1"/>
  </r>
  <r>
    <d v="2018-05-03T00:00:00"/>
    <x v="0"/>
    <x v="1"/>
    <x v="1"/>
    <s v="East Machines Corp Ltd Group"/>
    <x v="8"/>
    <n v="10652"/>
    <n v="3270"/>
    <x v="0"/>
    <x v="3"/>
    <x v="2"/>
  </r>
  <r>
    <d v="2018-05-07T00:00:00"/>
    <x v="0"/>
    <x v="1"/>
    <x v="2"/>
    <s v="South Industries Co Ltd Group"/>
    <x v="2"/>
    <n v="1879"/>
    <n v="171"/>
    <x v="1"/>
    <x v="2"/>
    <x v="2"/>
  </r>
  <r>
    <d v="2018-05-08T00:00:00"/>
    <x v="0"/>
    <x v="1"/>
    <x v="3"/>
    <s v="National Electrics Co"/>
    <x v="0"/>
    <n v="14980"/>
    <n v="1962"/>
    <x v="1"/>
    <x v="7"/>
    <x v="2"/>
  </r>
  <r>
    <d v="2018-05-11T00:00:00"/>
    <x v="0"/>
    <x v="1"/>
    <x v="0"/>
    <s v="Metro Tech Corp Ltd Group"/>
    <x v="7"/>
    <n v="1400"/>
    <n v="210"/>
    <x v="0"/>
    <x v="5"/>
    <x v="1"/>
  </r>
  <r>
    <d v="2018-05-12T00:00:00"/>
    <x v="0"/>
    <x v="1"/>
    <x v="3"/>
    <s v="North Systems Group"/>
    <x v="3"/>
    <n v="14728"/>
    <n v="4065"/>
    <x v="0"/>
    <x v="2"/>
    <x v="2"/>
  </r>
  <r>
    <d v="2018-05-12T00:00:00"/>
    <x v="0"/>
    <x v="1"/>
    <x v="2"/>
    <s v="Central Engineering Co"/>
    <x v="0"/>
    <n v="8205"/>
    <n v="730"/>
    <x v="1"/>
    <x v="5"/>
    <x v="2"/>
  </r>
  <r>
    <d v="2018-05-13T00:00:00"/>
    <x v="0"/>
    <x v="1"/>
    <x v="4"/>
    <s v="Central Tech LLC Ltd Group"/>
    <x v="0"/>
    <n v="6432"/>
    <n v="482"/>
    <x v="1"/>
    <x v="1"/>
    <x v="1"/>
  </r>
  <r>
    <d v="2018-05-13T00:00:00"/>
    <x v="0"/>
    <x v="1"/>
    <x v="1"/>
    <s v="National Systems Co Ltd Group"/>
    <x v="2"/>
    <n v="3763"/>
    <n v="1140"/>
    <x v="0"/>
    <x v="2"/>
    <x v="2"/>
  </r>
  <r>
    <d v="2018-05-14T00:00:00"/>
    <x v="0"/>
    <x v="1"/>
    <x v="2"/>
    <s v="Metro Drives Corp"/>
    <x v="0"/>
    <n v="14243"/>
    <n v="5555"/>
    <x v="0"/>
    <x v="3"/>
    <x v="3"/>
  </r>
  <r>
    <d v="2018-06-02T00:00:00"/>
    <x v="0"/>
    <x v="1"/>
    <x v="0"/>
    <s v="Metro Electrics Inc Ltd Group"/>
    <x v="0"/>
    <n v="692"/>
    <n v="93"/>
    <x v="0"/>
    <x v="5"/>
    <x v="2"/>
  </r>
  <r>
    <d v="2018-06-04T00:00:00"/>
    <x v="0"/>
    <x v="1"/>
    <x v="2"/>
    <s v="North Tech Ltd Ltd Group"/>
    <x v="6"/>
    <n v="7314"/>
    <n v="3525"/>
    <x v="0"/>
    <x v="0"/>
    <x v="1"/>
  </r>
  <r>
    <d v="2018-06-08T00:00:00"/>
    <x v="0"/>
    <x v="1"/>
    <x v="3"/>
    <s v="Global Tech LLC Ltd Group"/>
    <x v="0"/>
    <n v="4535"/>
    <n v="630"/>
    <x v="0"/>
    <x v="3"/>
    <x v="2"/>
  </r>
  <r>
    <d v="2018-06-09T00:00:00"/>
    <x v="0"/>
    <x v="1"/>
    <x v="4"/>
    <s v="East Equip LLC Ltd Group"/>
    <x v="2"/>
    <n v="2387"/>
    <n v="566"/>
    <x v="1"/>
    <x v="3"/>
    <x v="0"/>
  </r>
  <r>
    <d v="2018-06-10T00:00:00"/>
    <x v="0"/>
    <x v="1"/>
    <x v="1"/>
    <s v="Central Machines Group Ltd Group"/>
    <x v="0"/>
    <n v="2130"/>
    <n v="224"/>
    <x v="0"/>
    <x v="5"/>
    <x v="1"/>
  </r>
  <r>
    <d v="2018-06-11T00:00:00"/>
    <x v="0"/>
    <x v="1"/>
    <x v="0"/>
    <s v="South Motors Corp"/>
    <x v="4"/>
    <n v="8616"/>
    <n v="3843"/>
    <x v="1"/>
    <x v="3"/>
    <x v="2"/>
  </r>
  <r>
    <d v="2018-06-18T00:00:00"/>
    <x v="0"/>
    <x v="1"/>
    <x v="0"/>
    <s v="Drives LLC"/>
    <x v="1"/>
    <n v="9286"/>
    <n v="1569"/>
    <x v="0"/>
    <x v="0"/>
    <x v="0"/>
  </r>
  <r>
    <d v="2018-06-19T00:00:00"/>
    <x v="0"/>
    <x v="1"/>
    <x v="4"/>
    <s v="West Systems Corp"/>
    <x v="0"/>
    <n v="11696"/>
    <n v="3029"/>
    <x v="0"/>
    <x v="3"/>
    <x v="2"/>
  </r>
  <r>
    <d v="2018-06-21T00:00:00"/>
    <x v="0"/>
    <x v="1"/>
    <x v="0"/>
    <s v="West Machines Inc Ltd Group"/>
    <x v="0"/>
    <n v="4470"/>
    <n v="1019"/>
    <x v="0"/>
    <x v="3"/>
    <x v="2"/>
  </r>
  <r>
    <d v="2018-06-24T00:00:00"/>
    <x v="0"/>
    <x v="1"/>
    <x v="2"/>
    <s v="Machines LLC Ltd Group"/>
    <x v="4"/>
    <n v="7216"/>
    <n v="2987"/>
    <x v="1"/>
    <x v="5"/>
    <x v="3"/>
  </r>
  <r>
    <d v="2018-06-25T00:00:00"/>
    <x v="0"/>
    <x v="1"/>
    <x v="0"/>
    <s v="West Equip LLC Ltd Group"/>
    <x v="3"/>
    <n v="13369"/>
    <n v="3917"/>
    <x v="0"/>
    <x v="0"/>
    <x v="1"/>
  </r>
  <r>
    <d v="2018-06-26T00:00:00"/>
    <x v="0"/>
    <x v="1"/>
    <x v="1"/>
    <s v="Metro Machines Corp"/>
    <x v="4"/>
    <n v="9715"/>
    <n v="3255"/>
    <x v="0"/>
    <x v="2"/>
    <x v="1"/>
  </r>
  <r>
    <d v="2018-06-26T00:00:00"/>
    <x v="0"/>
    <x v="1"/>
    <x v="1"/>
    <s v="Suburban Motors LLC"/>
    <x v="1"/>
    <n v="4589"/>
    <n v="2180"/>
    <x v="0"/>
    <x v="3"/>
    <x v="2"/>
  </r>
  <r>
    <d v="2018-06-27T00:00:00"/>
    <x v="0"/>
    <x v="1"/>
    <x v="4"/>
    <s v="Central Tech Ltd"/>
    <x v="3"/>
    <n v="13120"/>
    <n v="5209"/>
    <x v="0"/>
    <x v="9"/>
    <x v="2"/>
  </r>
  <r>
    <d v="2018-06-28T00:00:00"/>
    <x v="0"/>
    <x v="1"/>
    <x v="4"/>
    <s v="South Machines Co"/>
    <x v="6"/>
    <n v="2849"/>
    <n v="886"/>
    <x v="0"/>
    <x v="9"/>
    <x v="1"/>
  </r>
  <r>
    <d v="2018-07-03T00:00:00"/>
    <x v="0"/>
    <x v="2"/>
    <x v="4"/>
    <s v="Metro Industries Inc Ltd Group"/>
    <x v="7"/>
    <n v="14422"/>
    <n v="3317"/>
    <x v="0"/>
    <x v="5"/>
    <x v="0"/>
  </r>
  <r>
    <d v="2018-07-03T00:00:00"/>
    <x v="0"/>
    <x v="2"/>
    <x v="2"/>
    <s v="North Tech Group Ltd Group"/>
    <x v="1"/>
    <n v="10659"/>
    <n v="2985"/>
    <x v="1"/>
    <x v="3"/>
    <x v="1"/>
  </r>
  <r>
    <d v="2018-07-07T00:00:00"/>
    <x v="0"/>
    <x v="2"/>
    <x v="1"/>
    <s v="Central Industries Inc Ltd Group"/>
    <x v="3"/>
    <n v="3625"/>
    <n v="406"/>
    <x v="0"/>
    <x v="0"/>
    <x v="0"/>
  </r>
  <r>
    <d v="2018-07-09T00:00:00"/>
    <x v="0"/>
    <x v="2"/>
    <x v="1"/>
    <s v="East Drives Inc"/>
    <x v="0"/>
    <n v="4048"/>
    <n v="1761"/>
    <x v="0"/>
    <x v="9"/>
    <x v="0"/>
  </r>
  <r>
    <d v="2018-07-11T00:00:00"/>
    <x v="0"/>
    <x v="2"/>
    <x v="2"/>
    <s v="West Machines Corp"/>
    <x v="6"/>
    <n v="9208"/>
    <n v="948"/>
    <x v="0"/>
    <x v="5"/>
    <x v="1"/>
  </r>
  <r>
    <d v="2018-07-11T00:00:00"/>
    <x v="0"/>
    <x v="2"/>
    <x v="2"/>
    <s v="Central Tech Corp Ltd Group"/>
    <x v="0"/>
    <n v="14268"/>
    <n v="5593"/>
    <x v="0"/>
    <x v="3"/>
    <x v="1"/>
  </r>
  <r>
    <d v="2018-07-14T00:00:00"/>
    <x v="0"/>
    <x v="2"/>
    <x v="3"/>
    <s v="Suburban Machines Ltd"/>
    <x v="1"/>
    <n v="11926"/>
    <n v="1360"/>
    <x v="1"/>
    <x v="5"/>
    <x v="2"/>
  </r>
  <r>
    <d v="2018-07-15T00:00:00"/>
    <x v="0"/>
    <x v="2"/>
    <x v="0"/>
    <s v="Global Electrics Inc Ltd Group"/>
    <x v="4"/>
    <n v="9329"/>
    <n v="1605"/>
    <x v="1"/>
    <x v="5"/>
    <x v="0"/>
  </r>
  <r>
    <d v="2018-07-16T00:00:00"/>
    <x v="0"/>
    <x v="2"/>
    <x v="1"/>
    <s v="West Motors Ltd Ltd Group"/>
    <x v="0"/>
    <n v="10816"/>
    <n v="3915"/>
    <x v="0"/>
    <x v="3"/>
    <x v="1"/>
  </r>
  <r>
    <d v="2018-07-17T00:00:00"/>
    <x v="0"/>
    <x v="2"/>
    <x v="3"/>
    <s v="National Electrics LLC"/>
    <x v="1"/>
    <n v="6019"/>
    <n v="626"/>
    <x v="0"/>
    <x v="0"/>
    <x v="2"/>
  </r>
  <r>
    <d v="2018-07-19T00:00:00"/>
    <x v="0"/>
    <x v="2"/>
    <x v="0"/>
    <s v="Global Electrics Inc"/>
    <x v="4"/>
    <n v="3200"/>
    <n v="557"/>
    <x v="0"/>
    <x v="3"/>
    <x v="3"/>
  </r>
  <r>
    <d v="2018-07-20T00:00:00"/>
    <x v="0"/>
    <x v="2"/>
    <x v="2"/>
    <s v="South Equip Corp Ltd Group"/>
    <x v="8"/>
    <n v="6954"/>
    <n v="904"/>
    <x v="0"/>
    <x v="4"/>
    <x v="1"/>
  </r>
  <r>
    <d v="2018-07-21T00:00:00"/>
    <x v="0"/>
    <x v="2"/>
    <x v="3"/>
    <s v="Central Tech Co"/>
    <x v="3"/>
    <n v="10285"/>
    <n v="2252"/>
    <x v="1"/>
    <x v="0"/>
    <x v="2"/>
  </r>
  <r>
    <d v="2018-07-21T00:00:00"/>
    <x v="0"/>
    <x v="2"/>
    <x v="0"/>
    <s v="Suburban Drives Co"/>
    <x v="3"/>
    <n v="1484"/>
    <n v="257"/>
    <x v="1"/>
    <x v="3"/>
    <x v="3"/>
  </r>
  <r>
    <d v="2018-07-23T00:00:00"/>
    <x v="0"/>
    <x v="2"/>
    <x v="1"/>
    <s v="Global Systems Co"/>
    <x v="3"/>
    <n v="11147"/>
    <n v="3188"/>
    <x v="0"/>
    <x v="7"/>
    <x v="2"/>
  </r>
  <r>
    <d v="2018-07-23T00:00:00"/>
    <x v="0"/>
    <x v="2"/>
    <x v="1"/>
    <s v="Electrics Corp Ltd Group"/>
    <x v="3"/>
    <n v="4022"/>
    <n v="1516"/>
    <x v="0"/>
    <x v="3"/>
    <x v="3"/>
  </r>
  <r>
    <d v="2018-07-24T00:00:00"/>
    <x v="0"/>
    <x v="2"/>
    <x v="0"/>
    <s v="West Drives Inc Ltd Group"/>
    <x v="2"/>
    <n v="7029"/>
    <n v="3500"/>
    <x v="1"/>
    <x v="5"/>
    <x v="2"/>
  </r>
  <r>
    <d v="2018-07-26T00:00:00"/>
    <x v="0"/>
    <x v="2"/>
    <x v="1"/>
    <s v="East Motors Corp"/>
    <x v="7"/>
    <n v="1628"/>
    <n v="474"/>
    <x v="0"/>
    <x v="5"/>
    <x v="0"/>
  </r>
  <r>
    <d v="2018-08-02T00:00:00"/>
    <x v="0"/>
    <x v="2"/>
    <x v="2"/>
    <s v="Metro Industries Corp"/>
    <x v="7"/>
    <n v="4695"/>
    <n v="1944"/>
    <x v="1"/>
    <x v="5"/>
    <x v="2"/>
  </r>
  <r>
    <d v="2018-08-02T00:00:00"/>
    <x v="0"/>
    <x v="2"/>
    <x v="0"/>
    <s v="Metro Industries Group"/>
    <x v="8"/>
    <n v="4112"/>
    <n v="1402"/>
    <x v="1"/>
    <x v="3"/>
    <x v="1"/>
  </r>
  <r>
    <d v="2018-08-03T00:00:00"/>
    <x v="0"/>
    <x v="2"/>
    <x v="2"/>
    <s v="Global Equip Ltd"/>
    <x v="0"/>
    <n v="9265"/>
    <n v="3437"/>
    <x v="1"/>
    <x v="2"/>
    <x v="2"/>
  </r>
  <r>
    <d v="2018-08-04T00:00:00"/>
    <x v="0"/>
    <x v="2"/>
    <x v="1"/>
    <s v="Metro Motors Corp"/>
    <x v="0"/>
    <n v="6490"/>
    <n v="3219"/>
    <x v="1"/>
    <x v="9"/>
    <x v="1"/>
  </r>
  <r>
    <d v="2018-08-07T00:00:00"/>
    <x v="0"/>
    <x v="2"/>
    <x v="0"/>
    <s v="Suburban Equip Corp"/>
    <x v="5"/>
    <n v="6123"/>
    <n v="2706"/>
    <x v="0"/>
    <x v="2"/>
    <x v="1"/>
  </r>
  <r>
    <d v="2018-08-09T00:00:00"/>
    <x v="0"/>
    <x v="2"/>
    <x v="0"/>
    <s v="Central Systems LLC"/>
    <x v="4"/>
    <n v="5264"/>
    <n v="453"/>
    <x v="0"/>
    <x v="3"/>
    <x v="0"/>
  </r>
  <r>
    <d v="2018-08-12T00:00:00"/>
    <x v="0"/>
    <x v="2"/>
    <x v="0"/>
    <s v="South Drives Group Ltd Group"/>
    <x v="1"/>
    <n v="9097"/>
    <n v="1510"/>
    <x v="1"/>
    <x v="3"/>
    <x v="3"/>
  </r>
  <r>
    <d v="2018-08-13T00:00:00"/>
    <x v="0"/>
    <x v="2"/>
    <x v="4"/>
    <s v="North Drives Inc"/>
    <x v="3"/>
    <n v="4486"/>
    <n v="1785"/>
    <x v="0"/>
    <x v="2"/>
    <x v="2"/>
  </r>
  <r>
    <d v="2018-08-13T00:00:00"/>
    <x v="0"/>
    <x v="2"/>
    <x v="3"/>
    <s v="South Engineering Corp"/>
    <x v="4"/>
    <n v="13970"/>
    <n v="2445"/>
    <x v="0"/>
    <x v="0"/>
    <x v="1"/>
  </r>
  <r>
    <d v="2018-08-14T00:00:00"/>
    <x v="0"/>
    <x v="2"/>
    <x v="3"/>
    <s v="Electrics Co"/>
    <x v="4"/>
    <n v="12976"/>
    <n v="714"/>
    <x v="0"/>
    <x v="1"/>
    <x v="2"/>
  </r>
  <r>
    <d v="2018-08-17T00:00:00"/>
    <x v="0"/>
    <x v="2"/>
    <x v="4"/>
    <s v="Suburban Systems Corp Ltd Group"/>
    <x v="1"/>
    <n v="1174"/>
    <n v="306"/>
    <x v="0"/>
    <x v="5"/>
    <x v="0"/>
  </r>
  <r>
    <d v="2018-08-19T00:00:00"/>
    <x v="0"/>
    <x v="2"/>
    <x v="3"/>
    <s v="Central Machines Co"/>
    <x v="4"/>
    <n v="13046"/>
    <n v="5258"/>
    <x v="0"/>
    <x v="6"/>
    <x v="1"/>
  </r>
  <r>
    <d v="2018-08-19T00:00:00"/>
    <x v="0"/>
    <x v="2"/>
    <x v="0"/>
    <s v="National Engineering Inc Ltd Group"/>
    <x v="0"/>
    <n v="13006"/>
    <n v="4331"/>
    <x v="0"/>
    <x v="6"/>
    <x v="2"/>
  </r>
  <r>
    <d v="2018-08-20T00:00:00"/>
    <x v="0"/>
    <x v="2"/>
    <x v="1"/>
    <s v="South Equip Corp"/>
    <x v="8"/>
    <n v="2438"/>
    <n v="1070"/>
    <x v="1"/>
    <x v="5"/>
    <x v="1"/>
  </r>
  <r>
    <d v="2018-08-22T00:00:00"/>
    <x v="0"/>
    <x v="2"/>
    <x v="2"/>
    <s v="East Electrics Co Ltd Group"/>
    <x v="2"/>
    <n v="5596"/>
    <n v="1326"/>
    <x v="0"/>
    <x v="1"/>
    <x v="1"/>
  </r>
  <r>
    <d v="2018-08-22T00:00:00"/>
    <x v="0"/>
    <x v="2"/>
    <x v="0"/>
    <s v="North Engineering Inc"/>
    <x v="3"/>
    <n v="6993"/>
    <n v="1930"/>
    <x v="1"/>
    <x v="2"/>
    <x v="1"/>
  </r>
  <r>
    <d v="2018-08-24T00:00:00"/>
    <x v="0"/>
    <x v="2"/>
    <x v="1"/>
    <s v="North Industries Group"/>
    <x v="2"/>
    <n v="3016"/>
    <n v="742"/>
    <x v="1"/>
    <x v="5"/>
    <x v="1"/>
  </r>
  <r>
    <d v="2018-08-27T00:00:00"/>
    <x v="0"/>
    <x v="2"/>
    <x v="1"/>
    <s v="Metro Tech Co"/>
    <x v="4"/>
    <n v="978"/>
    <n v="434"/>
    <x v="1"/>
    <x v="5"/>
    <x v="0"/>
  </r>
  <r>
    <d v="2018-08-27T00:00:00"/>
    <x v="0"/>
    <x v="2"/>
    <x v="4"/>
    <s v="Central Industries Co Ltd Group"/>
    <x v="3"/>
    <n v="13860"/>
    <n v="3077"/>
    <x v="0"/>
    <x v="0"/>
    <x v="0"/>
  </r>
  <r>
    <d v="2018-09-03T00:00:00"/>
    <x v="0"/>
    <x v="2"/>
    <x v="0"/>
    <s v="Suburban Motors Ltd"/>
    <x v="0"/>
    <n v="6719"/>
    <n v="1344"/>
    <x v="0"/>
    <x v="9"/>
    <x v="1"/>
  </r>
  <r>
    <d v="2018-09-05T00:00:00"/>
    <x v="0"/>
    <x v="2"/>
    <x v="3"/>
    <s v="East Tech LLC"/>
    <x v="2"/>
    <n v="9405"/>
    <n v="4458"/>
    <x v="0"/>
    <x v="3"/>
    <x v="2"/>
  </r>
  <r>
    <d v="2018-09-06T00:00:00"/>
    <x v="0"/>
    <x v="2"/>
    <x v="1"/>
    <s v="Central Drives Inc Ltd Group"/>
    <x v="3"/>
    <n v="1972"/>
    <n v="876"/>
    <x v="0"/>
    <x v="2"/>
    <x v="0"/>
  </r>
  <r>
    <d v="2018-09-06T00:00:00"/>
    <x v="0"/>
    <x v="2"/>
    <x v="0"/>
    <s v="West Systems Co Ltd Group"/>
    <x v="3"/>
    <n v="7408"/>
    <n v="3474"/>
    <x v="0"/>
    <x v="0"/>
    <x v="3"/>
  </r>
  <r>
    <d v="2018-09-07T00:00:00"/>
    <x v="0"/>
    <x v="2"/>
    <x v="1"/>
    <s v="East Motors Co"/>
    <x v="8"/>
    <n v="12569"/>
    <n v="1596"/>
    <x v="0"/>
    <x v="0"/>
    <x v="1"/>
  </r>
  <r>
    <d v="2018-09-09T00:00:00"/>
    <x v="0"/>
    <x v="2"/>
    <x v="4"/>
    <s v="Suburban Engineering Group"/>
    <x v="3"/>
    <n v="14030"/>
    <n v="898"/>
    <x v="0"/>
    <x v="3"/>
    <x v="1"/>
  </r>
  <r>
    <d v="2018-09-09T00:00:00"/>
    <x v="0"/>
    <x v="2"/>
    <x v="0"/>
    <s v="Global Motors Co Ltd Group"/>
    <x v="2"/>
    <n v="804"/>
    <n v="392"/>
    <x v="1"/>
    <x v="0"/>
    <x v="1"/>
  </r>
  <r>
    <d v="2018-09-12T00:00:00"/>
    <x v="0"/>
    <x v="2"/>
    <x v="3"/>
    <s v="National Equip Corp Ltd Group"/>
    <x v="1"/>
    <n v="1374"/>
    <n v="148"/>
    <x v="1"/>
    <x v="8"/>
    <x v="2"/>
  </r>
  <r>
    <d v="2018-09-12T00:00:00"/>
    <x v="0"/>
    <x v="2"/>
    <x v="0"/>
    <s v="Global Tech Co"/>
    <x v="0"/>
    <n v="8655"/>
    <n v="3159"/>
    <x v="1"/>
    <x v="6"/>
    <x v="0"/>
  </r>
  <r>
    <d v="2018-09-13T00:00:00"/>
    <x v="0"/>
    <x v="2"/>
    <x v="2"/>
    <s v="Suburban Motors Group"/>
    <x v="0"/>
    <n v="10395"/>
    <n v="5177"/>
    <x v="1"/>
    <x v="3"/>
    <x v="0"/>
  </r>
  <r>
    <d v="2018-09-15T00:00:00"/>
    <x v="0"/>
    <x v="2"/>
    <x v="0"/>
    <s v="National Machines Co Ltd Group"/>
    <x v="2"/>
    <n v="12359"/>
    <n v="3967"/>
    <x v="1"/>
    <x v="2"/>
    <x v="2"/>
  </r>
  <r>
    <d v="2018-09-15T00:00:00"/>
    <x v="0"/>
    <x v="2"/>
    <x v="2"/>
    <s v="Metro Systems Corp Ltd Group"/>
    <x v="5"/>
    <n v="9911"/>
    <n v="4440"/>
    <x v="0"/>
    <x v="2"/>
    <x v="3"/>
  </r>
  <r>
    <d v="2018-09-16T00:00:00"/>
    <x v="0"/>
    <x v="2"/>
    <x v="2"/>
    <s v="National Equip Ltd"/>
    <x v="8"/>
    <n v="10036"/>
    <n v="1004"/>
    <x v="0"/>
    <x v="2"/>
    <x v="2"/>
  </r>
  <r>
    <d v="2018-09-17T00:00:00"/>
    <x v="0"/>
    <x v="2"/>
    <x v="3"/>
    <s v="West Systems Group Ltd Group"/>
    <x v="3"/>
    <n v="4805"/>
    <n v="817"/>
    <x v="0"/>
    <x v="4"/>
    <x v="2"/>
  </r>
  <r>
    <d v="2018-09-17T00:00:00"/>
    <x v="0"/>
    <x v="2"/>
    <x v="0"/>
    <s v="Suburban Systems Group Ltd Group"/>
    <x v="3"/>
    <n v="10878"/>
    <n v="4754"/>
    <x v="1"/>
    <x v="6"/>
    <x v="1"/>
  </r>
  <r>
    <d v="2018-09-17T00:00:00"/>
    <x v="0"/>
    <x v="2"/>
    <x v="0"/>
    <s v="Industries Corp"/>
    <x v="4"/>
    <n v="3295"/>
    <n v="1295"/>
    <x v="0"/>
    <x v="1"/>
    <x v="1"/>
  </r>
  <r>
    <d v="2018-09-20T00:00:00"/>
    <x v="0"/>
    <x v="2"/>
    <x v="0"/>
    <s v="East Equip Ltd Ltd Group"/>
    <x v="5"/>
    <n v="4494"/>
    <n v="2144"/>
    <x v="0"/>
    <x v="0"/>
    <x v="0"/>
  </r>
  <r>
    <d v="2018-09-20T00:00:00"/>
    <x v="0"/>
    <x v="2"/>
    <x v="0"/>
    <s v="National Tech Co"/>
    <x v="0"/>
    <n v="7332"/>
    <n v="2200"/>
    <x v="0"/>
    <x v="0"/>
    <x v="0"/>
  </r>
  <r>
    <d v="2018-09-21T00:00:00"/>
    <x v="0"/>
    <x v="2"/>
    <x v="0"/>
    <s v="East Industries Ltd Ltd Group"/>
    <x v="3"/>
    <n v="822"/>
    <n v="92"/>
    <x v="1"/>
    <x v="3"/>
    <x v="2"/>
  </r>
  <r>
    <d v="2018-09-22T00:00:00"/>
    <x v="0"/>
    <x v="2"/>
    <x v="4"/>
    <s v="South Engineering LLC Ltd Group"/>
    <x v="1"/>
    <n v="1556"/>
    <n v="599"/>
    <x v="0"/>
    <x v="6"/>
    <x v="1"/>
  </r>
  <r>
    <d v="2018-09-23T00:00:00"/>
    <x v="0"/>
    <x v="2"/>
    <x v="2"/>
    <s v="Central Tech Ltd Ltd Group"/>
    <x v="3"/>
    <n v="10038"/>
    <n v="2028"/>
    <x v="0"/>
    <x v="0"/>
    <x v="0"/>
  </r>
  <r>
    <d v="2018-09-24T00:00:00"/>
    <x v="0"/>
    <x v="2"/>
    <x v="1"/>
    <s v="Central Equip Inc"/>
    <x v="1"/>
    <n v="13293"/>
    <n v="4719"/>
    <x v="1"/>
    <x v="4"/>
    <x v="0"/>
  </r>
  <r>
    <d v="2018-09-25T00:00:00"/>
    <x v="0"/>
    <x v="2"/>
    <x v="1"/>
    <s v="West Tech LLC"/>
    <x v="1"/>
    <n v="5735"/>
    <n v="625"/>
    <x v="0"/>
    <x v="4"/>
    <x v="2"/>
  </r>
  <r>
    <d v="2018-09-26T00:00:00"/>
    <x v="0"/>
    <x v="2"/>
    <x v="4"/>
    <s v="Metro Industries Co Ltd Group"/>
    <x v="2"/>
    <n v="4137"/>
    <n v="807"/>
    <x v="0"/>
    <x v="1"/>
    <x v="2"/>
  </r>
  <r>
    <d v="2018-10-01T00:00:00"/>
    <x v="0"/>
    <x v="3"/>
    <x v="1"/>
    <s v="Central Motors LLC"/>
    <x v="3"/>
    <n v="2235"/>
    <n v="498"/>
    <x v="0"/>
    <x v="3"/>
    <x v="1"/>
  </r>
  <r>
    <d v="2018-10-03T00:00:00"/>
    <x v="0"/>
    <x v="3"/>
    <x v="0"/>
    <s v="Electrics Corp"/>
    <x v="3"/>
    <n v="2783"/>
    <n v="1353"/>
    <x v="0"/>
    <x v="6"/>
    <x v="1"/>
  </r>
  <r>
    <d v="2018-10-04T00:00:00"/>
    <x v="0"/>
    <x v="3"/>
    <x v="3"/>
    <s v="Suburban Machines Inc"/>
    <x v="4"/>
    <n v="11263"/>
    <n v="5046"/>
    <x v="0"/>
    <x v="3"/>
    <x v="2"/>
  </r>
  <r>
    <d v="2018-10-07T00:00:00"/>
    <x v="0"/>
    <x v="3"/>
    <x v="4"/>
    <s v="West Equip Corp Ltd Group"/>
    <x v="1"/>
    <n v="10918"/>
    <n v="4444"/>
    <x v="0"/>
    <x v="4"/>
    <x v="2"/>
  </r>
  <r>
    <d v="2018-10-07T00:00:00"/>
    <x v="0"/>
    <x v="3"/>
    <x v="0"/>
    <s v="National Machines Inc"/>
    <x v="3"/>
    <n v="8023"/>
    <n v="1043"/>
    <x v="0"/>
    <x v="5"/>
    <x v="1"/>
  </r>
  <r>
    <d v="2018-10-09T00:00:00"/>
    <x v="0"/>
    <x v="3"/>
    <x v="3"/>
    <s v="Metro Systems Ltd"/>
    <x v="5"/>
    <n v="9664"/>
    <n v="2145"/>
    <x v="0"/>
    <x v="0"/>
    <x v="1"/>
  </r>
  <r>
    <d v="2018-10-14T00:00:00"/>
    <x v="0"/>
    <x v="3"/>
    <x v="0"/>
    <s v="Global Machines Ltd"/>
    <x v="4"/>
    <n v="8840"/>
    <n v="3386"/>
    <x v="0"/>
    <x v="6"/>
    <x v="1"/>
  </r>
  <r>
    <d v="2018-10-15T00:00:00"/>
    <x v="0"/>
    <x v="3"/>
    <x v="0"/>
    <s v="Electrics Inc"/>
    <x v="0"/>
    <n v="637"/>
    <n v="179"/>
    <x v="0"/>
    <x v="6"/>
    <x v="3"/>
  </r>
  <r>
    <d v="2018-10-16T00:00:00"/>
    <x v="0"/>
    <x v="3"/>
    <x v="0"/>
    <s v="Metro Tech Corp"/>
    <x v="7"/>
    <n v="5942"/>
    <n v="559"/>
    <x v="0"/>
    <x v="4"/>
    <x v="2"/>
  </r>
  <r>
    <d v="2018-10-17T00:00:00"/>
    <x v="0"/>
    <x v="3"/>
    <x v="1"/>
    <s v="North Industries LLC"/>
    <x v="3"/>
    <n v="14433"/>
    <n v="2482"/>
    <x v="0"/>
    <x v="5"/>
    <x v="1"/>
  </r>
  <r>
    <d v="2018-10-18T00:00:00"/>
    <x v="0"/>
    <x v="3"/>
    <x v="4"/>
    <s v="Central Industries Corp"/>
    <x v="1"/>
    <n v="2564"/>
    <n v="777"/>
    <x v="1"/>
    <x v="2"/>
    <x v="0"/>
  </r>
  <r>
    <d v="2018-10-20T00:00:00"/>
    <x v="0"/>
    <x v="3"/>
    <x v="2"/>
    <s v="North Machines Inc"/>
    <x v="4"/>
    <n v="4620"/>
    <n v="541"/>
    <x v="0"/>
    <x v="3"/>
    <x v="2"/>
  </r>
  <r>
    <d v="2018-10-21T00:00:00"/>
    <x v="0"/>
    <x v="3"/>
    <x v="0"/>
    <s v="Special Suburban Industries Corp Ltd Group"/>
    <x v="3"/>
    <n v="7729"/>
    <n v="2002"/>
    <x v="0"/>
    <x v="7"/>
    <x v="0"/>
  </r>
  <r>
    <d v="2018-10-21T00:00:00"/>
    <x v="0"/>
    <x v="3"/>
    <x v="1"/>
    <s v="Metro Drives Ltd Ltd Group"/>
    <x v="0"/>
    <n v="4877"/>
    <n v="741"/>
    <x v="0"/>
    <x v="4"/>
    <x v="2"/>
  </r>
  <r>
    <d v="2018-10-26T00:00:00"/>
    <x v="0"/>
    <x v="3"/>
    <x v="3"/>
    <s v="National Machines Corp"/>
    <x v="1"/>
    <n v="12840"/>
    <n v="5470"/>
    <x v="0"/>
    <x v="0"/>
    <x v="2"/>
  </r>
  <r>
    <d v="2018-10-28T00:00:00"/>
    <x v="0"/>
    <x v="3"/>
    <x v="1"/>
    <s v="South Industries Group Ltd Group"/>
    <x v="3"/>
    <n v="7362"/>
    <n v="2106"/>
    <x v="0"/>
    <x v="8"/>
    <x v="3"/>
  </r>
  <r>
    <d v="2018-11-02T00:00:00"/>
    <x v="0"/>
    <x v="3"/>
    <x v="2"/>
    <s v="National Equip Inc"/>
    <x v="5"/>
    <n v="7869"/>
    <n v="2786"/>
    <x v="0"/>
    <x v="5"/>
    <x v="2"/>
  </r>
  <r>
    <d v="2018-11-03T00:00:00"/>
    <x v="0"/>
    <x v="3"/>
    <x v="0"/>
    <s v="National Machines Inc Ltd Group"/>
    <x v="3"/>
    <n v="3901"/>
    <n v="1014"/>
    <x v="0"/>
    <x v="0"/>
    <x v="3"/>
  </r>
  <r>
    <d v="2018-11-03T00:00:00"/>
    <x v="0"/>
    <x v="3"/>
    <x v="2"/>
    <s v="East Machines LLC Ltd Group"/>
    <x v="5"/>
    <n v="1248"/>
    <n v="406"/>
    <x v="0"/>
    <x v="0"/>
    <x v="1"/>
  </r>
  <r>
    <d v="2018-11-06T00:00:00"/>
    <x v="0"/>
    <x v="3"/>
    <x v="2"/>
    <s v="North Engineering LLC Ltd Group"/>
    <x v="3"/>
    <n v="5259"/>
    <n v="1636"/>
    <x v="0"/>
    <x v="7"/>
    <x v="3"/>
  </r>
  <r>
    <d v="2018-11-10T00:00:00"/>
    <x v="0"/>
    <x v="3"/>
    <x v="0"/>
    <s v="South Engineering Inc Ltd Group"/>
    <x v="3"/>
    <n v="13164"/>
    <n v="2791"/>
    <x v="0"/>
    <x v="5"/>
    <x v="2"/>
  </r>
  <r>
    <d v="2018-11-11T00:00:00"/>
    <x v="0"/>
    <x v="3"/>
    <x v="4"/>
    <s v="East Machines Ltd Ltd Group"/>
    <x v="2"/>
    <n v="9818"/>
    <n v="1885"/>
    <x v="1"/>
    <x v="6"/>
    <x v="1"/>
  </r>
  <r>
    <d v="2018-11-13T00:00:00"/>
    <x v="0"/>
    <x v="3"/>
    <x v="3"/>
    <s v="Metro Machines Ltd Ltd Group"/>
    <x v="3"/>
    <n v="5071"/>
    <n v="1810"/>
    <x v="0"/>
    <x v="1"/>
    <x v="2"/>
  </r>
  <r>
    <d v="2018-11-13T00:00:00"/>
    <x v="0"/>
    <x v="3"/>
    <x v="0"/>
    <s v="Central Motors Co Ltd Group"/>
    <x v="0"/>
    <n v="4220"/>
    <n v="1321"/>
    <x v="1"/>
    <x v="8"/>
    <x v="0"/>
  </r>
  <r>
    <d v="2018-11-14T00:00:00"/>
    <x v="0"/>
    <x v="3"/>
    <x v="3"/>
    <s v="Central Motors Inc"/>
    <x v="4"/>
    <n v="13316"/>
    <n v="4168"/>
    <x v="0"/>
    <x v="1"/>
    <x v="1"/>
  </r>
  <r>
    <d v="2018-11-16T00:00:00"/>
    <x v="0"/>
    <x v="3"/>
    <x v="2"/>
    <s v="Suburban Systems Corp"/>
    <x v="1"/>
    <n v="12219"/>
    <n v="916"/>
    <x v="0"/>
    <x v="2"/>
    <x v="1"/>
  </r>
  <r>
    <d v="2018-11-16T00:00:00"/>
    <x v="0"/>
    <x v="3"/>
    <x v="1"/>
    <s v="Metro Engineering Co"/>
    <x v="8"/>
    <n v="3891"/>
    <n v="280"/>
    <x v="1"/>
    <x v="8"/>
    <x v="0"/>
  </r>
  <r>
    <d v="2018-11-18T00:00:00"/>
    <x v="0"/>
    <x v="3"/>
    <x v="0"/>
    <s v="Industries Co"/>
    <x v="3"/>
    <n v="13030"/>
    <n v="1642"/>
    <x v="1"/>
    <x v="5"/>
    <x v="1"/>
  </r>
  <r>
    <d v="2018-11-18T00:00:00"/>
    <x v="0"/>
    <x v="3"/>
    <x v="2"/>
    <s v="Suburban Equip LLC"/>
    <x v="3"/>
    <n v="4482"/>
    <n v="1640"/>
    <x v="1"/>
    <x v="6"/>
    <x v="0"/>
  </r>
  <r>
    <d v="2018-11-19T00:00:00"/>
    <x v="0"/>
    <x v="3"/>
    <x v="3"/>
    <s v="Suburban Engineering Inc"/>
    <x v="4"/>
    <n v="5688"/>
    <n v="1047"/>
    <x v="0"/>
    <x v="7"/>
    <x v="1"/>
  </r>
  <r>
    <d v="2018-11-19T00:00:00"/>
    <x v="0"/>
    <x v="3"/>
    <x v="4"/>
    <s v="South Systems Corp Ltd Group"/>
    <x v="3"/>
    <n v="14930"/>
    <n v="1374"/>
    <x v="0"/>
    <x v="1"/>
    <x v="0"/>
  </r>
  <r>
    <d v="2018-11-22T00:00:00"/>
    <x v="0"/>
    <x v="3"/>
    <x v="1"/>
    <s v="Drives Corp"/>
    <x v="0"/>
    <n v="6265"/>
    <n v="802"/>
    <x v="0"/>
    <x v="4"/>
    <x v="2"/>
  </r>
  <r>
    <d v="2018-11-25T00:00:00"/>
    <x v="0"/>
    <x v="3"/>
    <x v="3"/>
    <s v="Equip Corp"/>
    <x v="1"/>
    <n v="11100"/>
    <n v="1443"/>
    <x v="1"/>
    <x v="0"/>
    <x v="1"/>
  </r>
  <r>
    <d v="2018-11-25T00:00:00"/>
    <x v="0"/>
    <x v="3"/>
    <x v="0"/>
    <s v="West Industries Co"/>
    <x v="2"/>
    <n v="5600"/>
    <n v="650"/>
    <x v="1"/>
    <x v="0"/>
    <x v="2"/>
  </r>
  <r>
    <d v="2018-11-25T00:00:00"/>
    <x v="0"/>
    <x v="3"/>
    <x v="1"/>
    <s v="National Electrics Corp Ltd Group"/>
    <x v="4"/>
    <n v="9563"/>
    <n v="3873"/>
    <x v="0"/>
    <x v="0"/>
    <x v="3"/>
  </r>
  <r>
    <d v="2018-11-26T00:00:00"/>
    <x v="0"/>
    <x v="3"/>
    <x v="2"/>
    <s v="West Systems Co"/>
    <x v="3"/>
    <n v="13694"/>
    <n v="2273"/>
    <x v="1"/>
    <x v="0"/>
    <x v="1"/>
  </r>
  <r>
    <d v="2018-11-26T00:00:00"/>
    <x v="0"/>
    <x v="3"/>
    <x v="4"/>
    <s v="South Motors Inc"/>
    <x v="0"/>
    <n v="6125"/>
    <n v="1121"/>
    <x v="0"/>
    <x v="0"/>
    <x v="2"/>
  </r>
  <r>
    <d v="2018-11-27T00:00:00"/>
    <x v="0"/>
    <x v="3"/>
    <x v="0"/>
    <s v="North Motors Inc Ltd Group"/>
    <x v="3"/>
    <n v="7118"/>
    <n v="3509"/>
    <x v="0"/>
    <x v="2"/>
    <x v="0"/>
  </r>
  <r>
    <d v="2018-11-27T00:00:00"/>
    <x v="0"/>
    <x v="3"/>
    <x v="3"/>
    <s v="Suburban Electrics Group Ltd Group"/>
    <x v="3"/>
    <n v="3715"/>
    <n v="1516"/>
    <x v="0"/>
    <x v="5"/>
    <x v="0"/>
  </r>
  <r>
    <d v="2018-11-27T00:00:00"/>
    <x v="0"/>
    <x v="3"/>
    <x v="2"/>
    <s v="Central Drives LLC Ltd Group"/>
    <x v="4"/>
    <n v="9436"/>
    <n v="2142"/>
    <x v="0"/>
    <x v="4"/>
    <x v="2"/>
  </r>
  <r>
    <d v="2018-11-28T00:00:00"/>
    <x v="0"/>
    <x v="3"/>
    <x v="1"/>
    <s v="West Industries Ltd Ltd Group"/>
    <x v="5"/>
    <n v="9095"/>
    <n v="3656"/>
    <x v="0"/>
    <x v="4"/>
    <x v="0"/>
  </r>
  <r>
    <d v="2018-12-02T00:00:00"/>
    <x v="0"/>
    <x v="3"/>
    <x v="1"/>
    <s v="South Tech Group Ltd Group"/>
    <x v="3"/>
    <n v="1673"/>
    <n v="141"/>
    <x v="0"/>
    <x v="3"/>
    <x v="2"/>
  </r>
  <r>
    <d v="2018-12-07T00:00:00"/>
    <x v="0"/>
    <x v="3"/>
    <x v="2"/>
    <s v="National Equip Inc Ltd Group"/>
    <x v="5"/>
    <n v="10946"/>
    <n v="4324"/>
    <x v="0"/>
    <x v="1"/>
    <x v="1"/>
  </r>
  <r>
    <d v="2018-12-08T00:00:00"/>
    <x v="0"/>
    <x v="3"/>
    <x v="0"/>
    <s v="West Electrics LLC"/>
    <x v="6"/>
    <n v="1686"/>
    <n v="779"/>
    <x v="0"/>
    <x v="5"/>
    <x v="2"/>
  </r>
  <r>
    <d v="2018-12-09T00:00:00"/>
    <x v="0"/>
    <x v="3"/>
    <x v="2"/>
    <s v="Systems Group Ltd Group"/>
    <x v="3"/>
    <n v="4643"/>
    <n v="1286"/>
    <x v="0"/>
    <x v="8"/>
    <x v="2"/>
  </r>
  <r>
    <d v="2018-12-11T00:00:00"/>
    <x v="0"/>
    <x v="3"/>
    <x v="1"/>
    <s v="Central Systems Co Ltd Group"/>
    <x v="3"/>
    <n v="14634"/>
    <n v="2459"/>
    <x v="1"/>
    <x v="2"/>
    <x v="1"/>
  </r>
  <r>
    <d v="2018-12-12T00:00:00"/>
    <x v="0"/>
    <x v="3"/>
    <x v="4"/>
    <s v="West Drives Ltd"/>
    <x v="1"/>
    <n v="7428"/>
    <n v="3194"/>
    <x v="0"/>
    <x v="5"/>
    <x v="0"/>
  </r>
  <r>
    <d v="2018-12-15T00:00:00"/>
    <x v="0"/>
    <x v="3"/>
    <x v="1"/>
    <s v="Machines Ltd"/>
    <x v="0"/>
    <n v="10743"/>
    <n v="4834"/>
    <x v="0"/>
    <x v="1"/>
    <x v="0"/>
  </r>
  <r>
    <d v="2018-12-18T00:00:00"/>
    <x v="0"/>
    <x v="3"/>
    <x v="4"/>
    <s v="Industries Co Ltd Group"/>
    <x v="3"/>
    <n v="13703"/>
    <n v="3727"/>
    <x v="1"/>
    <x v="0"/>
    <x v="1"/>
  </r>
  <r>
    <d v="2018-12-19T00:00:00"/>
    <x v="0"/>
    <x v="3"/>
    <x v="1"/>
    <s v="Central Equip Co Ltd Group"/>
    <x v="2"/>
    <n v="6753"/>
    <n v="1114"/>
    <x v="0"/>
    <x v="1"/>
    <x v="1"/>
  </r>
  <r>
    <d v="2018-12-19T00:00:00"/>
    <x v="0"/>
    <x v="3"/>
    <x v="2"/>
    <s v="Drives Co Ltd Group"/>
    <x v="1"/>
    <n v="13001"/>
    <n v="5265"/>
    <x v="0"/>
    <x v="4"/>
    <x v="0"/>
  </r>
  <r>
    <d v="2018-12-20T00:00:00"/>
    <x v="0"/>
    <x v="3"/>
    <x v="0"/>
    <s v="East Electrics Corp Ltd Group"/>
    <x v="4"/>
    <n v="7381"/>
    <n v="3521"/>
    <x v="0"/>
    <x v="1"/>
    <x v="2"/>
  </r>
  <r>
    <d v="2018-12-21T00:00:00"/>
    <x v="0"/>
    <x v="3"/>
    <x v="0"/>
    <s v="Global Electrics Group Ltd Group"/>
    <x v="4"/>
    <n v="4382"/>
    <n v="1266"/>
    <x v="0"/>
    <x v="5"/>
    <x v="2"/>
  </r>
  <r>
    <d v="2018-12-22T00:00:00"/>
    <x v="0"/>
    <x v="3"/>
    <x v="0"/>
    <s v="Central Electrics Inc"/>
    <x v="6"/>
    <n v="12180"/>
    <n v="5737"/>
    <x v="0"/>
    <x v="9"/>
    <x v="1"/>
  </r>
  <r>
    <d v="2018-12-23T00:00:00"/>
    <x v="0"/>
    <x v="3"/>
    <x v="0"/>
    <s v="Suburban Equip Co"/>
    <x v="0"/>
    <n v="12033"/>
    <n v="3778"/>
    <x v="1"/>
    <x v="2"/>
    <x v="3"/>
  </r>
  <r>
    <d v="2018-12-24T00:00:00"/>
    <x v="0"/>
    <x v="3"/>
    <x v="0"/>
    <s v="Global Machines Group"/>
    <x v="4"/>
    <n v="723"/>
    <n v="341"/>
    <x v="0"/>
    <x v="6"/>
    <x v="3"/>
  </r>
  <r>
    <d v="2018-12-24T00:00:00"/>
    <x v="0"/>
    <x v="3"/>
    <x v="3"/>
    <s v="West Tech Corp"/>
    <x v="7"/>
    <n v="7602"/>
    <n v="3771"/>
    <x v="0"/>
    <x v="5"/>
    <x v="1"/>
  </r>
  <r>
    <d v="2018-12-26T00:00:00"/>
    <x v="0"/>
    <x v="3"/>
    <x v="0"/>
    <s v="Metro Tech Group"/>
    <x v="2"/>
    <n v="1247"/>
    <n v="311"/>
    <x v="0"/>
    <x v="0"/>
    <x v="2"/>
  </r>
  <r>
    <d v="2019-01-08T00:00:00"/>
    <x v="1"/>
    <x v="0"/>
    <x v="1"/>
    <s v="Central Drives Corp Ltd Group"/>
    <x v="3"/>
    <n v="570"/>
    <n v="240"/>
    <x v="0"/>
    <x v="7"/>
    <x v="3"/>
  </r>
  <r>
    <d v="2019-01-08T00:00:00"/>
    <x v="1"/>
    <x v="0"/>
    <x v="4"/>
    <s v="North Engineering Group"/>
    <x v="1"/>
    <n v="5349"/>
    <n v="669"/>
    <x v="1"/>
    <x v="5"/>
    <x v="1"/>
  </r>
  <r>
    <d v="2019-01-09T00:00:00"/>
    <x v="1"/>
    <x v="0"/>
    <x v="1"/>
    <s v="East Equip Corp"/>
    <x v="7"/>
    <n v="2078"/>
    <n v="1020"/>
    <x v="0"/>
    <x v="1"/>
    <x v="1"/>
  </r>
  <r>
    <d v="2019-01-09T00:00:00"/>
    <x v="1"/>
    <x v="0"/>
    <x v="1"/>
    <s v="Metro Industries Co"/>
    <x v="2"/>
    <n v="5317"/>
    <n v="962"/>
    <x v="0"/>
    <x v="7"/>
    <x v="1"/>
  </r>
  <r>
    <d v="2019-01-11T00:00:00"/>
    <x v="1"/>
    <x v="0"/>
    <x v="2"/>
    <s v="Metro Equip Ltd Ltd Group"/>
    <x v="1"/>
    <n v="2268"/>
    <n v="349"/>
    <x v="0"/>
    <x v="0"/>
    <x v="2"/>
  </r>
  <r>
    <d v="2019-01-11T00:00:00"/>
    <x v="1"/>
    <x v="0"/>
    <x v="0"/>
    <s v="Machines Ltd Ltd Group"/>
    <x v="0"/>
    <n v="13957"/>
    <n v="4676"/>
    <x v="0"/>
    <x v="6"/>
    <x v="1"/>
  </r>
  <r>
    <d v="2019-01-16T00:00:00"/>
    <x v="1"/>
    <x v="0"/>
    <x v="2"/>
    <s v="Suburban Electrics Inc Ltd Group"/>
    <x v="4"/>
    <n v="2487"/>
    <n v="204"/>
    <x v="1"/>
    <x v="1"/>
    <x v="0"/>
  </r>
  <r>
    <d v="2019-01-18T00:00:00"/>
    <x v="1"/>
    <x v="0"/>
    <x v="1"/>
    <s v="North Tech Corp"/>
    <x v="0"/>
    <n v="10465"/>
    <n v="4605"/>
    <x v="0"/>
    <x v="3"/>
    <x v="1"/>
  </r>
  <r>
    <d v="2019-01-18T00:00:00"/>
    <x v="1"/>
    <x v="0"/>
    <x v="4"/>
    <s v="North Industries Inc Ltd Group"/>
    <x v="0"/>
    <n v="12635"/>
    <n v="2476"/>
    <x v="1"/>
    <x v="3"/>
    <x v="2"/>
  </r>
  <r>
    <d v="2019-01-19T00:00:00"/>
    <x v="1"/>
    <x v="0"/>
    <x v="4"/>
    <s v="Equip Ltd"/>
    <x v="1"/>
    <n v="2344"/>
    <n v="305"/>
    <x v="0"/>
    <x v="7"/>
    <x v="1"/>
  </r>
  <r>
    <d v="2019-01-21T00:00:00"/>
    <x v="1"/>
    <x v="0"/>
    <x v="2"/>
    <s v="Suburban Drives LLC"/>
    <x v="1"/>
    <n v="8161"/>
    <n v="3134"/>
    <x v="0"/>
    <x v="1"/>
    <x v="1"/>
  </r>
  <r>
    <d v="2019-01-21T00:00:00"/>
    <x v="1"/>
    <x v="0"/>
    <x v="2"/>
    <s v="Central Drives LLC"/>
    <x v="4"/>
    <n v="1731"/>
    <n v="590"/>
    <x v="0"/>
    <x v="4"/>
    <x v="2"/>
  </r>
  <r>
    <d v="2019-02-02T00:00:00"/>
    <x v="1"/>
    <x v="0"/>
    <x v="1"/>
    <s v="Central Industries Ltd"/>
    <x v="2"/>
    <n v="10291"/>
    <n v="3396"/>
    <x v="0"/>
    <x v="8"/>
    <x v="1"/>
  </r>
  <r>
    <d v="2019-02-03T00:00:00"/>
    <x v="1"/>
    <x v="0"/>
    <x v="4"/>
    <s v="Industries LLC"/>
    <x v="4"/>
    <n v="10488"/>
    <n v="3860"/>
    <x v="0"/>
    <x v="7"/>
    <x v="1"/>
  </r>
  <r>
    <d v="2019-02-04T00:00:00"/>
    <x v="1"/>
    <x v="0"/>
    <x v="1"/>
    <s v="Global Electrics Group"/>
    <x v="4"/>
    <n v="873"/>
    <n v="160"/>
    <x v="0"/>
    <x v="3"/>
    <x v="0"/>
  </r>
  <r>
    <d v="2019-02-05T00:00:00"/>
    <x v="1"/>
    <x v="0"/>
    <x v="2"/>
    <s v="North Motors Corp Ltd Group"/>
    <x v="7"/>
    <n v="9521"/>
    <n v="2742"/>
    <x v="1"/>
    <x v="3"/>
    <x v="2"/>
  </r>
  <r>
    <d v="2019-02-07T00:00:00"/>
    <x v="1"/>
    <x v="0"/>
    <x v="1"/>
    <s v="North Equip Ltd Ltd Group"/>
    <x v="3"/>
    <n v="9760"/>
    <n v="586"/>
    <x v="1"/>
    <x v="6"/>
    <x v="1"/>
  </r>
  <r>
    <d v="2019-02-07T00:00:00"/>
    <x v="1"/>
    <x v="0"/>
    <x v="1"/>
    <s v="National Machines Co"/>
    <x v="2"/>
    <n v="7843"/>
    <n v="2078"/>
    <x v="0"/>
    <x v="3"/>
    <x v="1"/>
  </r>
  <r>
    <d v="2019-02-10T00:00:00"/>
    <x v="1"/>
    <x v="0"/>
    <x v="1"/>
    <s v="North Equip Group"/>
    <x v="3"/>
    <n v="4245"/>
    <n v="1290"/>
    <x v="0"/>
    <x v="0"/>
    <x v="0"/>
  </r>
  <r>
    <d v="2019-02-12T00:00:00"/>
    <x v="1"/>
    <x v="0"/>
    <x v="2"/>
    <s v="Engineering LLC"/>
    <x v="3"/>
    <n v="10769"/>
    <n v="1131"/>
    <x v="0"/>
    <x v="5"/>
    <x v="1"/>
  </r>
  <r>
    <d v="2019-02-14T00:00:00"/>
    <x v="1"/>
    <x v="0"/>
    <x v="4"/>
    <s v="North Tech Corp Ltd Group"/>
    <x v="0"/>
    <n v="7674"/>
    <n v="2225"/>
    <x v="0"/>
    <x v="7"/>
    <x v="0"/>
  </r>
  <r>
    <d v="2019-02-17T00:00:00"/>
    <x v="1"/>
    <x v="0"/>
    <x v="0"/>
    <s v="South Systems LLC"/>
    <x v="1"/>
    <n v="10844"/>
    <n v="4435"/>
    <x v="0"/>
    <x v="1"/>
    <x v="3"/>
  </r>
  <r>
    <d v="2019-02-18T00:00:00"/>
    <x v="1"/>
    <x v="0"/>
    <x v="3"/>
    <s v="Central Electrics LLC Ltd Group"/>
    <x v="3"/>
    <n v="12011"/>
    <n v="3747"/>
    <x v="0"/>
    <x v="6"/>
    <x v="3"/>
  </r>
  <r>
    <d v="2019-02-21T00:00:00"/>
    <x v="1"/>
    <x v="0"/>
    <x v="0"/>
    <s v="Central Systems Ltd Ltd Group"/>
    <x v="3"/>
    <n v="10427"/>
    <n v="886"/>
    <x v="1"/>
    <x v="6"/>
    <x v="1"/>
  </r>
  <r>
    <d v="2019-02-24T00:00:00"/>
    <x v="1"/>
    <x v="0"/>
    <x v="4"/>
    <s v="Metro Motors Group Ltd Group"/>
    <x v="0"/>
    <n v="1698"/>
    <n v="547"/>
    <x v="0"/>
    <x v="5"/>
    <x v="3"/>
  </r>
  <r>
    <d v="2019-02-26T00:00:00"/>
    <x v="1"/>
    <x v="0"/>
    <x v="0"/>
    <s v="North Machines Inc Ltd Group"/>
    <x v="4"/>
    <n v="6366"/>
    <n v="751"/>
    <x v="0"/>
    <x v="0"/>
    <x v="2"/>
  </r>
  <r>
    <d v="2019-02-26T00:00:00"/>
    <x v="1"/>
    <x v="0"/>
    <x v="2"/>
    <s v="South Machines LLC"/>
    <x v="1"/>
    <n v="13486"/>
    <n v="1888"/>
    <x v="0"/>
    <x v="4"/>
    <x v="2"/>
  </r>
  <r>
    <d v="2019-02-28T00:00:00"/>
    <x v="1"/>
    <x v="0"/>
    <x v="0"/>
    <s v="North Drives Corp Ltd Group"/>
    <x v="0"/>
    <n v="4044"/>
    <n v="311"/>
    <x v="0"/>
    <x v="3"/>
    <x v="1"/>
  </r>
  <r>
    <d v="2019-03-08T00:00:00"/>
    <x v="1"/>
    <x v="0"/>
    <x v="2"/>
    <s v="Central Industries Inc"/>
    <x v="3"/>
    <n v="7143"/>
    <n v="1150"/>
    <x v="0"/>
    <x v="1"/>
    <x v="1"/>
  </r>
  <r>
    <d v="2019-03-10T00:00:00"/>
    <x v="1"/>
    <x v="0"/>
    <x v="0"/>
    <s v="North Motors Co Ltd Group"/>
    <x v="1"/>
    <n v="3805"/>
    <n v="1781"/>
    <x v="1"/>
    <x v="9"/>
    <x v="1"/>
  </r>
  <r>
    <d v="2019-03-10T00:00:00"/>
    <x v="1"/>
    <x v="0"/>
    <x v="1"/>
    <s v="East Systems Group Ltd Group"/>
    <x v="7"/>
    <n v="11024"/>
    <n v="4674"/>
    <x v="0"/>
    <x v="3"/>
    <x v="1"/>
  </r>
  <r>
    <d v="2019-03-13T00:00:00"/>
    <x v="1"/>
    <x v="0"/>
    <x v="1"/>
    <s v="Tech Corp"/>
    <x v="1"/>
    <n v="6805"/>
    <n v="2218"/>
    <x v="0"/>
    <x v="5"/>
    <x v="1"/>
  </r>
  <r>
    <d v="2019-03-15T00:00:00"/>
    <x v="1"/>
    <x v="0"/>
    <x v="1"/>
    <s v="Tech Group"/>
    <x v="3"/>
    <n v="5610"/>
    <n v="595"/>
    <x v="0"/>
    <x v="1"/>
    <x v="1"/>
  </r>
  <r>
    <d v="2019-03-19T00:00:00"/>
    <x v="1"/>
    <x v="0"/>
    <x v="2"/>
    <s v="South Motors Co"/>
    <x v="1"/>
    <n v="4838"/>
    <n v="1001"/>
    <x v="1"/>
    <x v="4"/>
    <x v="2"/>
  </r>
  <r>
    <d v="2019-03-21T00:00:00"/>
    <x v="1"/>
    <x v="0"/>
    <x v="2"/>
    <s v="Suburban Electrics Inc"/>
    <x v="4"/>
    <n v="10056"/>
    <n v="4958"/>
    <x v="0"/>
    <x v="1"/>
    <x v="3"/>
  </r>
  <r>
    <d v="2019-03-22T00:00:00"/>
    <x v="1"/>
    <x v="0"/>
    <x v="1"/>
    <s v="Metro Engineering Inc"/>
    <x v="4"/>
    <n v="13789"/>
    <n v="4316"/>
    <x v="0"/>
    <x v="9"/>
    <x v="2"/>
  </r>
  <r>
    <d v="2019-03-23T00:00:00"/>
    <x v="1"/>
    <x v="0"/>
    <x v="4"/>
    <s v="North Equip Group Ltd Group"/>
    <x v="3"/>
    <n v="11057"/>
    <n v="5230"/>
    <x v="0"/>
    <x v="8"/>
    <x v="0"/>
  </r>
  <r>
    <d v="2019-03-26T00:00:00"/>
    <x v="1"/>
    <x v="0"/>
    <x v="4"/>
    <s v="Central Industries Group Ltd Group"/>
    <x v="3"/>
    <n v="13436"/>
    <n v="5764"/>
    <x v="0"/>
    <x v="3"/>
    <x v="0"/>
  </r>
  <r>
    <d v="2019-03-27T00:00:00"/>
    <x v="1"/>
    <x v="0"/>
    <x v="1"/>
    <s v="Global Engineering Co Ltd Group"/>
    <x v="5"/>
    <n v="13836"/>
    <n v="4261"/>
    <x v="1"/>
    <x v="1"/>
    <x v="1"/>
  </r>
  <r>
    <d v="2019-03-27T00:00:00"/>
    <x v="1"/>
    <x v="0"/>
    <x v="2"/>
    <s v="North Systems Ltd Ltd Group"/>
    <x v="1"/>
    <n v="5114"/>
    <n v="997"/>
    <x v="0"/>
    <x v="7"/>
    <x v="0"/>
  </r>
  <r>
    <d v="2019-03-28T00:00:00"/>
    <x v="1"/>
    <x v="0"/>
    <x v="1"/>
    <s v="Suburban Machines Group Ltd Group"/>
    <x v="3"/>
    <n v="4613"/>
    <n v="1762"/>
    <x v="0"/>
    <x v="8"/>
    <x v="3"/>
  </r>
  <r>
    <d v="2019-04-03T00:00:00"/>
    <x v="1"/>
    <x v="1"/>
    <x v="4"/>
    <s v="Central Systems LLC Ltd Group"/>
    <x v="4"/>
    <n v="2577"/>
    <n v="616"/>
    <x v="0"/>
    <x v="1"/>
    <x v="1"/>
  </r>
  <r>
    <d v="2019-04-03T00:00:00"/>
    <x v="1"/>
    <x v="1"/>
    <x v="4"/>
    <s v="Suburban Motors Inc Ltd Group"/>
    <x v="1"/>
    <n v="13632"/>
    <n v="1418"/>
    <x v="0"/>
    <x v="8"/>
    <x v="0"/>
  </r>
  <r>
    <d v="2019-04-04T00:00:00"/>
    <x v="1"/>
    <x v="1"/>
    <x v="4"/>
    <s v="East Engineering Co Ltd Group"/>
    <x v="6"/>
    <n v="14220"/>
    <n v="4166"/>
    <x v="1"/>
    <x v="0"/>
    <x v="1"/>
  </r>
  <r>
    <d v="2019-04-05T00:00:00"/>
    <x v="1"/>
    <x v="1"/>
    <x v="0"/>
    <s v="Central Motors Group Ltd Group"/>
    <x v="3"/>
    <n v="5399"/>
    <n v="302"/>
    <x v="0"/>
    <x v="3"/>
    <x v="1"/>
  </r>
  <r>
    <d v="2019-04-06T00:00:00"/>
    <x v="1"/>
    <x v="1"/>
    <x v="1"/>
    <s v="Global Drives Ltd"/>
    <x v="6"/>
    <n v="13461"/>
    <n v="1588"/>
    <x v="0"/>
    <x v="7"/>
    <x v="0"/>
  </r>
  <r>
    <d v="2019-04-06T00:00:00"/>
    <x v="1"/>
    <x v="1"/>
    <x v="3"/>
    <s v="National Systems Co"/>
    <x v="2"/>
    <n v="14936"/>
    <n v="1703"/>
    <x v="0"/>
    <x v="9"/>
    <x v="0"/>
  </r>
  <r>
    <d v="2019-04-07T00:00:00"/>
    <x v="1"/>
    <x v="1"/>
    <x v="1"/>
    <s v="Suburban Engineering Group Ltd Group"/>
    <x v="3"/>
    <n v="3930"/>
    <n v="900"/>
    <x v="0"/>
    <x v="3"/>
    <x v="0"/>
  </r>
  <r>
    <d v="2019-04-09T00:00:00"/>
    <x v="1"/>
    <x v="1"/>
    <x v="4"/>
    <s v="Suburban Drives Corp"/>
    <x v="6"/>
    <n v="9707"/>
    <n v="4067"/>
    <x v="0"/>
    <x v="3"/>
    <x v="1"/>
  </r>
  <r>
    <d v="2019-04-10T00:00:00"/>
    <x v="1"/>
    <x v="1"/>
    <x v="3"/>
    <s v="Suburban Industries Co"/>
    <x v="0"/>
    <n v="6298"/>
    <n v="875"/>
    <x v="0"/>
    <x v="1"/>
    <x v="2"/>
  </r>
  <r>
    <d v="2019-04-13T00:00:00"/>
    <x v="1"/>
    <x v="1"/>
    <x v="3"/>
    <s v="North Systems Inc Ltd Group"/>
    <x v="3"/>
    <n v="14813"/>
    <n v="3733"/>
    <x v="0"/>
    <x v="3"/>
    <x v="1"/>
  </r>
  <r>
    <d v="2019-04-16T00:00:00"/>
    <x v="1"/>
    <x v="1"/>
    <x v="1"/>
    <s v="National Systems LLC Ltd Group"/>
    <x v="2"/>
    <n v="10565"/>
    <n v="4226"/>
    <x v="0"/>
    <x v="1"/>
    <x v="3"/>
  </r>
  <r>
    <d v="2019-04-18T00:00:00"/>
    <x v="1"/>
    <x v="1"/>
    <x v="1"/>
    <s v="East Equip Co Ltd Group"/>
    <x v="4"/>
    <n v="12480"/>
    <n v="1685"/>
    <x v="0"/>
    <x v="5"/>
    <x v="3"/>
  </r>
  <r>
    <d v="2019-04-18T00:00:00"/>
    <x v="1"/>
    <x v="1"/>
    <x v="2"/>
    <s v="Metro Motors LLC Ltd Group"/>
    <x v="0"/>
    <n v="4668"/>
    <n v="1372"/>
    <x v="0"/>
    <x v="0"/>
    <x v="2"/>
  </r>
  <r>
    <d v="2019-04-20T00:00:00"/>
    <x v="1"/>
    <x v="1"/>
    <x v="1"/>
    <s v="Suburban Machines Group"/>
    <x v="3"/>
    <n v="812"/>
    <n v="86"/>
    <x v="0"/>
    <x v="3"/>
    <x v="0"/>
  </r>
  <r>
    <d v="2019-04-20T00:00:00"/>
    <x v="1"/>
    <x v="1"/>
    <x v="0"/>
    <s v="East Electrics Group Ltd Group"/>
    <x v="0"/>
    <n v="13595"/>
    <n v="6580"/>
    <x v="1"/>
    <x v="1"/>
    <x v="2"/>
  </r>
  <r>
    <d v="2019-04-21T00:00:00"/>
    <x v="1"/>
    <x v="1"/>
    <x v="1"/>
    <s v="Industries Inc"/>
    <x v="3"/>
    <n v="10143"/>
    <n v="3124"/>
    <x v="0"/>
    <x v="1"/>
    <x v="0"/>
  </r>
  <r>
    <d v="2019-04-21T00:00:00"/>
    <x v="1"/>
    <x v="1"/>
    <x v="0"/>
    <s v="South Equip Group"/>
    <x v="0"/>
    <n v="6394"/>
    <n v="978"/>
    <x v="0"/>
    <x v="5"/>
    <x v="2"/>
  </r>
  <r>
    <d v="2019-04-25T00:00:00"/>
    <x v="1"/>
    <x v="1"/>
    <x v="4"/>
    <s v="Metro Electrics LLC"/>
    <x v="0"/>
    <n v="14784"/>
    <n v="5219"/>
    <x v="1"/>
    <x v="9"/>
    <x v="2"/>
  </r>
  <r>
    <d v="2019-04-28T00:00:00"/>
    <x v="1"/>
    <x v="1"/>
    <x v="1"/>
    <s v="South Machines Group Ltd Group"/>
    <x v="2"/>
    <n v="612"/>
    <n v="285"/>
    <x v="0"/>
    <x v="3"/>
    <x v="2"/>
  </r>
  <r>
    <d v="2019-05-02T00:00:00"/>
    <x v="1"/>
    <x v="1"/>
    <x v="2"/>
    <s v="Global Drives Group"/>
    <x v="4"/>
    <n v="1548"/>
    <n v="150"/>
    <x v="0"/>
    <x v="0"/>
    <x v="1"/>
  </r>
  <r>
    <d v="2019-05-07T00:00:00"/>
    <x v="1"/>
    <x v="1"/>
    <x v="1"/>
    <s v="Global Drives Co"/>
    <x v="1"/>
    <n v="1958"/>
    <n v="801"/>
    <x v="0"/>
    <x v="4"/>
    <x v="1"/>
  </r>
  <r>
    <d v="2019-05-08T00:00:00"/>
    <x v="1"/>
    <x v="1"/>
    <x v="0"/>
    <s v="Global Industries LLC"/>
    <x v="0"/>
    <n v="14822"/>
    <n v="5099"/>
    <x v="1"/>
    <x v="5"/>
    <x v="0"/>
  </r>
  <r>
    <d v="2019-05-11T00:00:00"/>
    <x v="1"/>
    <x v="1"/>
    <x v="1"/>
    <s v="Metro Electrics Co"/>
    <x v="7"/>
    <n v="12692"/>
    <n v="3566"/>
    <x v="1"/>
    <x v="3"/>
    <x v="2"/>
  </r>
  <r>
    <d v="2019-05-13T00:00:00"/>
    <x v="1"/>
    <x v="1"/>
    <x v="0"/>
    <s v="Tech Ltd"/>
    <x v="1"/>
    <n v="11037"/>
    <n v="2439"/>
    <x v="1"/>
    <x v="1"/>
    <x v="1"/>
  </r>
  <r>
    <d v="2019-05-13T00:00:00"/>
    <x v="1"/>
    <x v="1"/>
    <x v="3"/>
    <s v="Central Machines Ltd Ltd Group"/>
    <x v="5"/>
    <n v="1185"/>
    <n v="262"/>
    <x v="0"/>
    <x v="2"/>
    <x v="3"/>
  </r>
  <r>
    <d v="2019-05-14T00:00:00"/>
    <x v="1"/>
    <x v="1"/>
    <x v="3"/>
    <s v="South Equip Inc Ltd Group"/>
    <x v="1"/>
    <n v="2260"/>
    <n v="592"/>
    <x v="0"/>
    <x v="3"/>
    <x v="1"/>
  </r>
  <r>
    <d v="2019-05-15T00:00:00"/>
    <x v="1"/>
    <x v="1"/>
    <x v="0"/>
    <s v="Central Equip LLC"/>
    <x v="1"/>
    <n v="13057"/>
    <n v="4348"/>
    <x v="0"/>
    <x v="3"/>
    <x v="1"/>
  </r>
  <r>
    <d v="2019-05-17T00:00:00"/>
    <x v="1"/>
    <x v="1"/>
    <x v="1"/>
    <s v="Suburban Engineering Ltd Ltd Group"/>
    <x v="6"/>
    <n v="12514"/>
    <n v="1727"/>
    <x v="0"/>
    <x v="3"/>
    <x v="0"/>
  </r>
  <r>
    <d v="2019-05-17T00:00:00"/>
    <x v="1"/>
    <x v="1"/>
    <x v="3"/>
    <s v="East Equip Group"/>
    <x v="3"/>
    <n v="3496"/>
    <n v="1559"/>
    <x v="1"/>
    <x v="5"/>
    <x v="2"/>
  </r>
  <r>
    <d v="2019-05-22T00:00:00"/>
    <x v="1"/>
    <x v="1"/>
    <x v="0"/>
    <s v="National Equip Group Ltd Group"/>
    <x v="6"/>
    <n v="9934"/>
    <n v="4152"/>
    <x v="1"/>
    <x v="6"/>
    <x v="1"/>
  </r>
  <r>
    <d v="2019-05-23T00:00:00"/>
    <x v="1"/>
    <x v="1"/>
    <x v="0"/>
    <s v="Electrics Group"/>
    <x v="4"/>
    <n v="14676"/>
    <n v="2113"/>
    <x v="0"/>
    <x v="2"/>
    <x v="2"/>
  </r>
  <r>
    <d v="2019-05-24T00:00:00"/>
    <x v="1"/>
    <x v="1"/>
    <x v="0"/>
    <s v="Tech LLC Ltd Group"/>
    <x v="0"/>
    <n v="9392"/>
    <n v="1287"/>
    <x v="0"/>
    <x v="5"/>
    <x v="1"/>
  </r>
  <r>
    <d v="2019-05-25T00:00:00"/>
    <x v="1"/>
    <x v="1"/>
    <x v="1"/>
    <s v="North Equip Corp Ltd Group"/>
    <x v="1"/>
    <n v="10397"/>
    <n v="1913"/>
    <x v="0"/>
    <x v="5"/>
    <x v="1"/>
  </r>
  <r>
    <d v="2019-05-28T00:00:00"/>
    <x v="1"/>
    <x v="1"/>
    <x v="0"/>
    <s v="North Equip Inc Ltd Group"/>
    <x v="0"/>
    <n v="8830"/>
    <n v="1960"/>
    <x v="0"/>
    <x v="2"/>
    <x v="0"/>
  </r>
  <r>
    <d v="2019-06-03T00:00:00"/>
    <x v="1"/>
    <x v="1"/>
    <x v="2"/>
    <s v="South Electrics Inc Ltd Group"/>
    <x v="0"/>
    <n v="4443"/>
    <n v="235"/>
    <x v="1"/>
    <x v="5"/>
    <x v="3"/>
  </r>
  <r>
    <d v="2019-06-06T00:00:00"/>
    <x v="1"/>
    <x v="1"/>
    <x v="1"/>
    <s v="South Electrics Ltd"/>
    <x v="3"/>
    <n v="4516"/>
    <n v="1093"/>
    <x v="0"/>
    <x v="5"/>
    <x v="0"/>
  </r>
  <r>
    <d v="2019-06-07T00:00:00"/>
    <x v="1"/>
    <x v="1"/>
    <x v="1"/>
    <s v="National Engineering Co Ltd Group"/>
    <x v="8"/>
    <n v="14196"/>
    <n v="2087"/>
    <x v="0"/>
    <x v="3"/>
    <x v="2"/>
  </r>
  <r>
    <d v="2019-06-07T00:00:00"/>
    <x v="1"/>
    <x v="1"/>
    <x v="1"/>
    <s v="Central Drives Inc"/>
    <x v="3"/>
    <n v="7963"/>
    <n v="2691"/>
    <x v="0"/>
    <x v="9"/>
    <x v="2"/>
  </r>
  <r>
    <d v="2019-06-08T00:00:00"/>
    <x v="1"/>
    <x v="1"/>
    <x v="1"/>
    <s v="South Equip Co"/>
    <x v="7"/>
    <n v="13930"/>
    <n v="1087"/>
    <x v="0"/>
    <x v="7"/>
    <x v="2"/>
  </r>
  <r>
    <d v="2019-06-12T00:00:00"/>
    <x v="1"/>
    <x v="1"/>
    <x v="2"/>
    <s v="Central Electrics Ltd Ltd Group"/>
    <x v="2"/>
    <n v="8609"/>
    <n v="913"/>
    <x v="0"/>
    <x v="9"/>
    <x v="2"/>
  </r>
  <r>
    <d v="2019-06-13T00:00:00"/>
    <x v="1"/>
    <x v="1"/>
    <x v="2"/>
    <s v="National Drives LLC"/>
    <x v="2"/>
    <n v="10946"/>
    <n v="5090"/>
    <x v="0"/>
    <x v="3"/>
    <x v="2"/>
  </r>
  <r>
    <d v="2019-06-13T00:00:00"/>
    <x v="1"/>
    <x v="1"/>
    <x v="2"/>
    <s v="Metro Equip LLC"/>
    <x v="7"/>
    <n v="8516"/>
    <n v="1431"/>
    <x v="0"/>
    <x v="9"/>
    <x v="1"/>
  </r>
  <r>
    <d v="2019-06-16T00:00:00"/>
    <x v="1"/>
    <x v="1"/>
    <x v="3"/>
    <s v="North Industries Corp"/>
    <x v="3"/>
    <n v="3560"/>
    <n v="484"/>
    <x v="1"/>
    <x v="9"/>
    <x v="1"/>
  </r>
  <r>
    <d v="2019-06-18T00:00:00"/>
    <x v="1"/>
    <x v="1"/>
    <x v="1"/>
    <s v="South Electrics LLC Ltd Group"/>
    <x v="0"/>
    <n v="2842"/>
    <n v="1290"/>
    <x v="0"/>
    <x v="5"/>
    <x v="0"/>
  </r>
  <r>
    <d v="2019-06-27T00:00:00"/>
    <x v="1"/>
    <x v="1"/>
    <x v="0"/>
    <s v="West Motors Group"/>
    <x v="1"/>
    <n v="11273"/>
    <n v="1984"/>
    <x v="1"/>
    <x v="1"/>
    <x v="0"/>
  </r>
  <r>
    <d v="2019-06-28T00:00:00"/>
    <x v="1"/>
    <x v="1"/>
    <x v="0"/>
    <s v="Metro Engineering Corp"/>
    <x v="4"/>
    <n v="9056"/>
    <n v="3586"/>
    <x v="1"/>
    <x v="5"/>
    <x v="1"/>
  </r>
  <r>
    <d v="2019-06-28T00:00:00"/>
    <x v="1"/>
    <x v="1"/>
    <x v="3"/>
    <s v="Suburban Tech Corp"/>
    <x v="0"/>
    <n v="3217"/>
    <n v="817"/>
    <x v="0"/>
    <x v="5"/>
    <x v="2"/>
  </r>
  <r>
    <d v="2019-06-28T00:00:00"/>
    <x v="1"/>
    <x v="1"/>
    <x v="0"/>
    <s v="Electrics Group Ltd Group"/>
    <x v="4"/>
    <n v="13767"/>
    <n v="881"/>
    <x v="0"/>
    <x v="3"/>
    <x v="3"/>
  </r>
  <r>
    <d v="2019-07-03T00:00:00"/>
    <x v="1"/>
    <x v="2"/>
    <x v="0"/>
    <s v="Metro Drives Ltd"/>
    <x v="0"/>
    <n v="12201"/>
    <n v="5124"/>
    <x v="0"/>
    <x v="5"/>
    <x v="0"/>
  </r>
  <r>
    <d v="2019-07-03T00:00:00"/>
    <x v="1"/>
    <x v="2"/>
    <x v="0"/>
    <s v="East Industries Co"/>
    <x v="4"/>
    <n v="11314"/>
    <n v="1188"/>
    <x v="0"/>
    <x v="2"/>
    <x v="2"/>
  </r>
  <r>
    <d v="2019-07-03T00:00:00"/>
    <x v="1"/>
    <x v="2"/>
    <x v="2"/>
    <s v="Metro Drives LLC Ltd Group"/>
    <x v="4"/>
    <n v="5161"/>
    <n v="1259"/>
    <x v="0"/>
    <x v="3"/>
    <x v="2"/>
  </r>
  <r>
    <d v="2019-07-03T00:00:00"/>
    <x v="1"/>
    <x v="2"/>
    <x v="0"/>
    <s v="Central Industries Corp Ltd Group"/>
    <x v="1"/>
    <n v="12935"/>
    <n v="880"/>
    <x v="0"/>
    <x v="2"/>
    <x v="3"/>
  </r>
  <r>
    <d v="2019-07-05T00:00:00"/>
    <x v="1"/>
    <x v="2"/>
    <x v="4"/>
    <s v="South Drives LLC"/>
    <x v="0"/>
    <n v="13828"/>
    <n v="926"/>
    <x v="0"/>
    <x v="2"/>
    <x v="2"/>
  </r>
  <r>
    <d v="2019-07-06T00:00:00"/>
    <x v="1"/>
    <x v="2"/>
    <x v="2"/>
    <s v="East Industries Co Ltd Group"/>
    <x v="4"/>
    <n v="8770"/>
    <n v="2491"/>
    <x v="0"/>
    <x v="3"/>
    <x v="1"/>
  </r>
  <r>
    <d v="2019-07-07T00:00:00"/>
    <x v="1"/>
    <x v="2"/>
    <x v="0"/>
    <s v="South Engineering Group"/>
    <x v="3"/>
    <n v="8711"/>
    <n v="2962"/>
    <x v="1"/>
    <x v="7"/>
    <x v="0"/>
  </r>
  <r>
    <d v="2019-07-07T00:00:00"/>
    <x v="1"/>
    <x v="2"/>
    <x v="3"/>
    <s v="East Tech LLC Ltd Group"/>
    <x v="2"/>
    <n v="9258"/>
    <n v="2944"/>
    <x v="1"/>
    <x v="3"/>
    <x v="1"/>
  </r>
  <r>
    <d v="2019-07-08T00:00:00"/>
    <x v="1"/>
    <x v="2"/>
    <x v="1"/>
    <s v="South Systems Group Ltd Group"/>
    <x v="0"/>
    <n v="14044"/>
    <n v="4410"/>
    <x v="0"/>
    <x v="2"/>
    <x v="1"/>
  </r>
  <r>
    <d v="2019-07-14T00:00:00"/>
    <x v="1"/>
    <x v="2"/>
    <x v="0"/>
    <s v="National Electrics Inc Ltd Group"/>
    <x v="5"/>
    <n v="14090"/>
    <n v="3198"/>
    <x v="0"/>
    <x v="5"/>
    <x v="1"/>
  </r>
  <r>
    <d v="2019-07-17T00:00:00"/>
    <x v="1"/>
    <x v="2"/>
    <x v="1"/>
    <s v="Central Systems Corp Ltd Group"/>
    <x v="4"/>
    <n v="4199"/>
    <n v="1982"/>
    <x v="0"/>
    <x v="2"/>
    <x v="2"/>
  </r>
  <r>
    <d v="2019-07-18T00:00:00"/>
    <x v="1"/>
    <x v="2"/>
    <x v="1"/>
    <s v="South Engineering Co Ltd Group"/>
    <x v="4"/>
    <n v="13188"/>
    <n v="5592"/>
    <x v="0"/>
    <x v="2"/>
    <x v="0"/>
  </r>
  <r>
    <d v="2019-07-18T00:00:00"/>
    <x v="1"/>
    <x v="2"/>
    <x v="1"/>
    <s v="West Systems Ltd"/>
    <x v="1"/>
    <n v="7743"/>
    <n v="2323"/>
    <x v="1"/>
    <x v="3"/>
    <x v="0"/>
  </r>
  <r>
    <d v="2019-07-19T00:00:00"/>
    <x v="1"/>
    <x v="2"/>
    <x v="1"/>
    <s v="Systems Corp Ltd Group"/>
    <x v="4"/>
    <n v="4012"/>
    <n v="1448"/>
    <x v="0"/>
    <x v="5"/>
    <x v="2"/>
  </r>
  <r>
    <d v="2019-07-21T00:00:00"/>
    <x v="1"/>
    <x v="2"/>
    <x v="1"/>
    <s v="Metro Electrics Group"/>
    <x v="5"/>
    <n v="2572"/>
    <n v="628"/>
    <x v="0"/>
    <x v="9"/>
    <x v="2"/>
  </r>
  <r>
    <d v="2019-07-21T00:00:00"/>
    <x v="1"/>
    <x v="2"/>
    <x v="1"/>
    <s v="South Motors Group"/>
    <x v="7"/>
    <n v="14692"/>
    <n v="6127"/>
    <x v="1"/>
    <x v="4"/>
    <x v="1"/>
  </r>
  <r>
    <d v="2019-07-24T00:00:00"/>
    <x v="1"/>
    <x v="2"/>
    <x v="3"/>
    <s v="West Machines Co Ltd Group"/>
    <x v="3"/>
    <n v="4688"/>
    <n v="1903"/>
    <x v="1"/>
    <x v="3"/>
    <x v="2"/>
  </r>
  <r>
    <d v="2019-08-01T00:00:00"/>
    <x v="1"/>
    <x v="2"/>
    <x v="0"/>
    <s v="West Industries Corp Ltd Group"/>
    <x v="8"/>
    <n v="1241"/>
    <n v="298"/>
    <x v="0"/>
    <x v="7"/>
    <x v="1"/>
  </r>
  <r>
    <d v="2019-08-01T00:00:00"/>
    <x v="1"/>
    <x v="2"/>
    <x v="0"/>
    <s v="East Motors LLC"/>
    <x v="0"/>
    <n v="793"/>
    <n v="91"/>
    <x v="0"/>
    <x v="0"/>
    <x v="0"/>
  </r>
  <r>
    <d v="2019-08-01T00:00:00"/>
    <x v="1"/>
    <x v="2"/>
    <x v="3"/>
    <s v="Central Electrics Co Ltd Group"/>
    <x v="6"/>
    <n v="3265"/>
    <n v="294"/>
    <x v="0"/>
    <x v="2"/>
    <x v="1"/>
  </r>
  <r>
    <d v="2019-08-03T00:00:00"/>
    <x v="1"/>
    <x v="2"/>
    <x v="0"/>
    <s v="Motors Group Ltd Group"/>
    <x v="0"/>
    <n v="13028"/>
    <n v="4130"/>
    <x v="0"/>
    <x v="1"/>
    <x v="2"/>
  </r>
  <r>
    <d v="2019-08-08T00:00:00"/>
    <x v="1"/>
    <x v="2"/>
    <x v="0"/>
    <s v="Central Tech Inc"/>
    <x v="0"/>
    <n v="1253"/>
    <n v="487"/>
    <x v="0"/>
    <x v="2"/>
    <x v="1"/>
  </r>
  <r>
    <d v="2019-08-10T00:00:00"/>
    <x v="1"/>
    <x v="2"/>
    <x v="2"/>
    <s v="Suburban Electrics Ltd Ltd Group"/>
    <x v="1"/>
    <n v="13430"/>
    <n v="4096"/>
    <x v="0"/>
    <x v="6"/>
    <x v="2"/>
  </r>
  <r>
    <d v="2019-08-11T00:00:00"/>
    <x v="1"/>
    <x v="2"/>
    <x v="2"/>
    <s v="Suburban Drives Group Ltd Group"/>
    <x v="0"/>
    <n v="9542"/>
    <n v="954"/>
    <x v="0"/>
    <x v="6"/>
    <x v="1"/>
  </r>
  <r>
    <d v="2019-08-12T00:00:00"/>
    <x v="1"/>
    <x v="2"/>
    <x v="1"/>
    <s v="National Machines Group Ltd Group"/>
    <x v="1"/>
    <n v="7532"/>
    <n v="2666"/>
    <x v="0"/>
    <x v="0"/>
    <x v="0"/>
  </r>
  <r>
    <d v="2019-08-13T00:00:00"/>
    <x v="1"/>
    <x v="2"/>
    <x v="1"/>
    <s v="Suburban Tech Co Ltd Group"/>
    <x v="7"/>
    <n v="12179"/>
    <n v="3227"/>
    <x v="0"/>
    <x v="9"/>
    <x v="0"/>
  </r>
  <r>
    <d v="2019-08-13T00:00:00"/>
    <x v="1"/>
    <x v="2"/>
    <x v="1"/>
    <s v="National Electrics Corp"/>
    <x v="4"/>
    <n v="6984"/>
    <n v="370"/>
    <x v="0"/>
    <x v="3"/>
    <x v="2"/>
  </r>
  <r>
    <d v="2019-08-13T00:00:00"/>
    <x v="1"/>
    <x v="2"/>
    <x v="2"/>
    <s v="East Drives Corp Ltd Group"/>
    <x v="5"/>
    <n v="14637"/>
    <n v="6221"/>
    <x v="0"/>
    <x v="5"/>
    <x v="2"/>
  </r>
  <r>
    <d v="2019-08-14T00:00:00"/>
    <x v="1"/>
    <x v="2"/>
    <x v="2"/>
    <s v="West Engineering Corp Ltd Group"/>
    <x v="3"/>
    <n v="1048"/>
    <n v="519"/>
    <x v="0"/>
    <x v="3"/>
    <x v="3"/>
  </r>
  <r>
    <d v="2019-08-20T00:00:00"/>
    <x v="1"/>
    <x v="2"/>
    <x v="1"/>
    <s v="Metro Machines Inc"/>
    <x v="0"/>
    <n v="7663"/>
    <n v="1326"/>
    <x v="0"/>
    <x v="8"/>
    <x v="1"/>
  </r>
  <r>
    <d v="2019-08-21T00:00:00"/>
    <x v="1"/>
    <x v="2"/>
    <x v="4"/>
    <s v="West Equip Inc Ltd Group"/>
    <x v="6"/>
    <n v="14773"/>
    <n v="5318"/>
    <x v="0"/>
    <x v="2"/>
    <x v="1"/>
  </r>
  <r>
    <d v="2019-08-21T00:00:00"/>
    <x v="1"/>
    <x v="2"/>
    <x v="4"/>
    <s v="Global Engineering Inc"/>
    <x v="1"/>
    <n v="7528"/>
    <n v="1220"/>
    <x v="0"/>
    <x v="3"/>
    <x v="1"/>
  </r>
  <r>
    <d v="2019-08-25T00:00:00"/>
    <x v="1"/>
    <x v="2"/>
    <x v="4"/>
    <s v="Central Engineering Group"/>
    <x v="8"/>
    <n v="5766"/>
    <n v="1142"/>
    <x v="1"/>
    <x v="1"/>
    <x v="2"/>
  </r>
  <r>
    <d v="2019-09-02T00:00:00"/>
    <x v="1"/>
    <x v="2"/>
    <x v="1"/>
    <s v="National Electrics Group"/>
    <x v="6"/>
    <n v="6212"/>
    <n v="690"/>
    <x v="0"/>
    <x v="2"/>
    <x v="3"/>
  </r>
  <r>
    <d v="2019-09-07T00:00:00"/>
    <x v="1"/>
    <x v="2"/>
    <x v="0"/>
    <s v="North Industries Corp Ltd Group"/>
    <x v="3"/>
    <n v="10632"/>
    <n v="1722"/>
    <x v="1"/>
    <x v="0"/>
    <x v="3"/>
  </r>
  <r>
    <d v="2019-09-08T00:00:00"/>
    <x v="1"/>
    <x v="2"/>
    <x v="0"/>
    <s v="West Machines Ltd"/>
    <x v="0"/>
    <n v="14534"/>
    <n v="5450"/>
    <x v="1"/>
    <x v="1"/>
    <x v="0"/>
  </r>
  <r>
    <d v="2019-09-09T00:00:00"/>
    <x v="1"/>
    <x v="2"/>
    <x v="3"/>
    <s v="West Electrics Ltd"/>
    <x v="0"/>
    <n v="12354"/>
    <n v="2755"/>
    <x v="0"/>
    <x v="8"/>
    <x v="2"/>
  </r>
  <r>
    <d v="2019-09-12T00:00:00"/>
    <x v="1"/>
    <x v="2"/>
    <x v="0"/>
    <s v="East Systems Inc"/>
    <x v="4"/>
    <n v="14810"/>
    <n v="2355"/>
    <x v="0"/>
    <x v="1"/>
    <x v="1"/>
  </r>
  <r>
    <d v="2019-09-14T00:00:00"/>
    <x v="1"/>
    <x v="2"/>
    <x v="1"/>
    <s v="Suburban Systems LLC Ltd Group"/>
    <x v="3"/>
    <n v="7023"/>
    <n v="435"/>
    <x v="1"/>
    <x v="7"/>
    <x v="1"/>
  </r>
  <r>
    <d v="2019-09-15T00:00:00"/>
    <x v="1"/>
    <x v="2"/>
    <x v="1"/>
    <s v="East Electrics Ltd Ltd Group"/>
    <x v="4"/>
    <n v="13698"/>
    <n v="2192"/>
    <x v="0"/>
    <x v="0"/>
    <x v="1"/>
  </r>
  <r>
    <d v="2019-09-17T00:00:00"/>
    <x v="1"/>
    <x v="2"/>
    <x v="3"/>
    <s v="Suburban Machines Co"/>
    <x v="0"/>
    <n v="6016"/>
    <n v="818"/>
    <x v="0"/>
    <x v="2"/>
    <x v="2"/>
  </r>
  <r>
    <d v="2019-09-19T00:00:00"/>
    <x v="1"/>
    <x v="2"/>
    <x v="1"/>
    <s v="North Motors Group"/>
    <x v="1"/>
    <n v="8194"/>
    <n v="516"/>
    <x v="0"/>
    <x v="2"/>
    <x v="1"/>
  </r>
  <r>
    <d v="2019-09-25T00:00:00"/>
    <x v="1"/>
    <x v="2"/>
    <x v="0"/>
    <s v="South Industries LLC Ltd Group"/>
    <x v="6"/>
    <n v="1573"/>
    <n v="186"/>
    <x v="0"/>
    <x v="3"/>
    <x v="1"/>
  </r>
  <r>
    <d v="2019-09-26T00:00:00"/>
    <x v="1"/>
    <x v="2"/>
    <x v="1"/>
    <s v="Global Equip Inc"/>
    <x v="3"/>
    <n v="8752"/>
    <n v="3641"/>
    <x v="0"/>
    <x v="3"/>
    <x v="0"/>
  </r>
  <r>
    <d v="2019-09-27T00:00:00"/>
    <x v="1"/>
    <x v="2"/>
    <x v="2"/>
    <s v="Metro Systems LLC Ltd Group"/>
    <x v="1"/>
    <n v="5321"/>
    <n v="2474"/>
    <x v="0"/>
    <x v="9"/>
    <x v="2"/>
  </r>
  <r>
    <d v="2019-10-01T00:00:00"/>
    <x v="1"/>
    <x v="3"/>
    <x v="1"/>
    <s v="East Drives Inc Ltd Group"/>
    <x v="0"/>
    <n v="10463"/>
    <n v="931"/>
    <x v="0"/>
    <x v="6"/>
    <x v="0"/>
  </r>
  <r>
    <d v="2019-10-02T00:00:00"/>
    <x v="1"/>
    <x v="3"/>
    <x v="2"/>
    <s v="East Equip Co"/>
    <x v="4"/>
    <n v="5760"/>
    <n v="2529"/>
    <x v="0"/>
    <x v="5"/>
    <x v="1"/>
  </r>
  <r>
    <d v="2019-10-08T00:00:00"/>
    <x v="1"/>
    <x v="3"/>
    <x v="2"/>
    <s v="Suburban Motors Ltd Ltd Group"/>
    <x v="0"/>
    <n v="6696"/>
    <n v="3013"/>
    <x v="0"/>
    <x v="2"/>
    <x v="0"/>
  </r>
  <r>
    <d v="2019-10-08T00:00:00"/>
    <x v="1"/>
    <x v="3"/>
    <x v="4"/>
    <s v="Metro Engineering Ltd"/>
    <x v="2"/>
    <n v="6603"/>
    <n v="456"/>
    <x v="0"/>
    <x v="2"/>
    <x v="1"/>
  </r>
  <r>
    <d v="2019-10-11T00:00:00"/>
    <x v="1"/>
    <x v="3"/>
    <x v="0"/>
    <s v="Special National Electrics Corp Ltd Group"/>
    <x v="4"/>
    <n v="10357"/>
    <n v="1077"/>
    <x v="1"/>
    <x v="3"/>
    <x v="2"/>
  </r>
  <r>
    <d v="2019-10-13T00:00:00"/>
    <x v="1"/>
    <x v="3"/>
    <x v="1"/>
    <s v="Central Industries LLC Ltd Group"/>
    <x v="4"/>
    <n v="4350"/>
    <n v="1849"/>
    <x v="0"/>
    <x v="3"/>
    <x v="1"/>
  </r>
  <r>
    <d v="2019-10-14T00:00:00"/>
    <x v="1"/>
    <x v="3"/>
    <x v="1"/>
    <s v="North Electrics Co"/>
    <x v="0"/>
    <n v="11735"/>
    <n v="1995"/>
    <x v="0"/>
    <x v="9"/>
    <x v="2"/>
  </r>
  <r>
    <d v="2019-10-14T00:00:00"/>
    <x v="1"/>
    <x v="3"/>
    <x v="1"/>
    <s v="National Engineering Group Ltd Group"/>
    <x v="1"/>
    <n v="12041"/>
    <n v="855"/>
    <x v="0"/>
    <x v="6"/>
    <x v="2"/>
  </r>
  <r>
    <d v="2019-10-15T00:00:00"/>
    <x v="1"/>
    <x v="3"/>
    <x v="1"/>
    <s v="East Tech Group"/>
    <x v="4"/>
    <n v="13255"/>
    <n v="2996"/>
    <x v="0"/>
    <x v="6"/>
    <x v="0"/>
  </r>
  <r>
    <d v="2019-10-18T00:00:00"/>
    <x v="1"/>
    <x v="3"/>
    <x v="0"/>
    <s v="Global Motors Group"/>
    <x v="4"/>
    <n v="11850"/>
    <n v="5309"/>
    <x v="0"/>
    <x v="0"/>
    <x v="0"/>
  </r>
  <r>
    <d v="2019-10-18T00:00:00"/>
    <x v="1"/>
    <x v="3"/>
    <x v="1"/>
    <s v="North Industries Group Ltd Group"/>
    <x v="2"/>
    <n v="6828"/>
    <n v="2581"/>
    <x v="1"/>
    <x v="5"/>
    <x v="3"/>
  </r>
  <r>
    <d v="2019-10-18T00:00:00"/>
    <x v="1"/>
    <x v="3"/>
    <x v="4"/>
    <s v="Suburban Systems Ltd"/>
    <x v="6"/>
    <n v="6614"/>
    <n v="2758"/>
    <x v="1"/>
    <x v="3"/>
    <x v="2"/>
  </r>
  <r>
    <d v="2019-10-22T00:00:00"/>
    <x v="1"/>
    <x v="3"/>
    <x v="0"/>
    <s v="South Systems Corp"/>
    <x v="3"/>
    <n v="13523"/>
    <n v="1406"/>
    <x v="0"/>
    <x v="7"/>
    <x v="2"/>
  </r>
  <r>
    <d v="2019-10-23T00:00:00"/>
    <x v="1"/>
    <x v="3"/>
    <x v="2"/>
    <s v="Suburban Drives Ltd Ltd Group"/>
    <x v="5"/>
    <n v="9471"/>
    <n v="1004"/>
    <x v="0"/>
    <x v="2"/>
    <x v="2"/>
  </r>
  <r>
    <d v="2019-10-23T00:00:00"/>
    <x v="1"/>
    <x v="3"/>
    <x v="1"/>
    <s v="National Industries Corp Ltd Group"/>
    <x v="3"/>
    <n v="2172"/>
    <n v="467"/>
    <x v="0"/>
    <x v="2"/>
    <x v="1"/>
  </r>
  <r>
    <d v="2019-10-24T00:00:00"/>
    <x v="1"/>
    <x v="3"/>
    <x v="3"/>
    <s v="Global Industries Corp Ltd Group"/>
    <x v="4"/>
    <n v="2167"/>
    <n v="581"/>
    <x v="0"/>
    <x v="7"/>
    <x v="2"/>
  </r>
  <r>
    <d v="2019-10-26T00:00:00"/>
    <x v="1"/>
    <x v="3"/>
    <x v="1"/>
    <s v="Suburban Industries Corp"/>
    <x v="3"/>
    <n v="5278"/>
    <n v="1056"/>
    <x v="1"/>
    <x v="0"/>
    <x v="2"/>
  </r>
  <r>
    <d v="2019-11-06T00:00:00"/>
    <x v="1"/>
    <x v="3"/>
    <x v="1"/>
    <s v="Suburban Equip Co Ltd Group"/>
    <x v="0"/>
    <n v="6221"/>
    <n v="473"/>
    <x v="0"/>
    <x v="5"/>
    <x v="0"/>
  </r>
  <r>
    <d v="2019-11-07T00:00:00"/>
    <x v="1"/>
    <x v="3"/>
    <x v="0"/>
    <s v="Metro Equip Ltd"/>
    <x v="1"/>
    <n v="840"/>
    <n v="370"/>
    <x v="0"/>
    <x v="6"/>
    <x v="2"/>
  </r>
  <r>
    <d v="2019-11-07T00:00:00"/>
    <x v="1"/>
    <x v="3"/>
    <x v="3"/>
    <s v="South Systems LLC Ltd Group"/>
    <x v="1"/>
    <n v="710"/>
    <n v="160"/>
    <x v="0"/>
    <x v="8"/>
    <x v="0"/>
  </r>
  <r>
    <d v="2019-11-08T00:00:00"/>
    <x v="1"/>
    <x v="3"/>
    <x v="2"/>
    <s v="Special Global Tech Ltd Ltd Group"/>
    <x v="4"/>
    <n v="7537"/>
    <n v="1771"/>
    <x v="0"/>
    <x v="3"/>
    <x v="2"/>
  </r>
  <r>
    <d v="2019-11-09T00:00:00"/>
    <x v="1"/>
    <x v="3"/>
    <x v="0"/>
    <s v="National Drives Ltd"/>
    <x v="1"/>
    <n v="12193"/>
    <n v="3938"/>
    <x v="1"/>
    <x v="3"/>
    <x v="0"/>
  </r>
  <r>
    <d v="2019-11-11T00:00:00"/>
    <x v="1"/>
    <x v="3"/>
    <x v="1"/>
    <s v="Suburban Engineering Inc Ltd Group"/>
    <x v="4"/>
    <n v="6926"/>
    <n v="720"/>
    <x v="0"/>
    <x v="5"/>
    <x v="0"/>
  </r>
  <r>
    <d v="2019-11-14T00:00:00"/>
    <x v="1"/>
    <x v="3"/>
    <x v="0"/>
    <s v="North Equip Inc"/>
    <x v="0"/>
    <n v="1906"/>
    <n v="846"/>
    <x v="0"/>
    <x v="2"/>
    <x v="1"/>
  </r>
  <r>
    <d v="2019-11-15T00:00:00"/>
    <x v="1"/>
    <x v="3"/>
    <x v="3"/>
    <s v="Global Machines Co"/>
    <x v="7"/>
    <n v="11716"/>
    <n v="3351"/>
    <x v="1"/>
    <x v="0"/>
    <x v="0"/>
  </r>
  <r>
    <d v="2019-11-16T00:00:00"/>
    <x v="1"/>
    <x v="3"/>
    <x v="1"/>
    <s v="North Drives Ltd"/>
    <x v="5"/>
    <n v="10481"/>
    <n v="2547"/>
    <x v="1"/>
    <x v="5"/>
    <x v="3"/>
  </r>
  <r>
    <d v="2019-11-16T00:00:00"/>
    <x v="1"/>
    <x v="3"/>
    <x v="0"/>
    <s v="Central Machines Ltd"/>
    <x v="5"/>
    <n v="4526"/>
    <n v="489"/>
    <x v="0"/>
    <x v="5"/>
    <x v="1"/>
  </r>
  <r>
    <d v="2019-11-18T00:00:00"/>
    <x v="1"/>
    <x v="3"/>
    <x v="2"/>
    <s v="National Equip Corp"/>
    <x v="1"/>
    <n v="1676"/>
    <n v="489"/>
    <x v="0"/>
    <x v="4"/>
    <x v="2"/>
  </r>
  <r>
    <d v="2019-11-19T00:00:00"/>
    <x v="1"/>
    <x v="3"/>
    <x v="4"/>
    <s v="Metro Electrics Group Ltd Group"/>
    <x v="5"/>
    <n v="4526"/>
    <n v="1865"/>
    <x v="0"/>
    <x v="4"/>
    <x v="3"/>
  </r>
  <r>
    <d v="2019-11-20T00:00:00"/>
    <x v="1"/>
    <x v="3"/>
    <x v="1"/>
    <s v="Global Machines LLC"/>
    <x v="4"/>
    <n v="11621"/>
    <n v="4834"/>
    <x v="0"/>
    <x v="1"/>
    <x v="1"/>
  </r>
  <r>
    <d v="2019-11-20T00:00:00"/>
    <x v="1"/>
    <x v="3"/>
    <x v="0"/>
    <s v="Central Engineering LLC"/>
    <x v="3"/>
    <n v="11636"/>
    <n v="4619"/>
    <x v="0"/>
    <x v="3"/>
    <x v="2"/>
  </r>
  <r>
    <d v="2019-11-21T00:00:00"/>
    <x v="1"/>
    <x v="3"/>
    <x v="3"/>
    <s v="Equip Ltd Ltd Group"/>
    <x v="1"/>
    <n v="6267"/>
    <n v="1059"/>
    <x v="1"/>
    <x v="0"/>
    <x v="1"/>
  </r>
  <r>
    <d v="2019-11-23T00:00:00"/>
    <x v="1"/>
    <x v="3"/>
    <x v="1"/>
    <s v="Global Machines Inc Ltd Group"/>
    <x v="3"/>
    <n v="2088"/>
    <n v="958"/>
    <x v="1"/>
    <x v="5"/>
    <x v="2"/>
  </r>
  <r>
    <d v="2019-11-24T00:00:00"/>
    <x v="1"/>
    <x v="3"/>
    <x v="4"/>
    <s v="Central Engineering Corp"/>
    <x v="0"/>
    <n v="4936"/>
    <n v="503"/>
    <x v="1"/>
    <x v="5"/>
    <x v="1"/>
  </r>
  <r>
    <d v="2019-11-25T00:00:00"/>
    <x v="1"/>
    <x v="3"/>
    <x v="2"/>
    <s v="Industries Inc Ltd Group"/>
    <x v="3"/>
    <n v="5345"/>
    <n v="2571"/>
    <x v="0"/>
    <x v="3"/>
    <x v="1"/>
  </r>
  <r>
    <d v="2019-11-26T00:00:00"/>
    <x v="1"/>
    <x v="3"/>
    <x v="4"/>
    <s v="South Machines Ltd Ltd Group"/>
    <x v="4"/>
    <n v="5083"/>
    <n v="651"/>
    <x v="0"/>
    <x v="6"/>
    <x v="2"/>
  </r>
  <r>
    <d v="2019-11-28T00:00:00"/>
    <x v="1"/>
    <x v="3"/>
    <x v="2"/>
    <s v="Global Engineering Group Ltd Group"/>
    <x v="0"/>
    <n v="9430"/>
    <n v="3621"/>
    <x v="0"/>
    <x v="3"/>
    <x v="1"/>
  </r>
  <r>
    <d v="2019-12-02T00:00:00"/>
    <x v="1"/>
    <x v="3"/>
    <x v="2"/>
    <s v="Motors Inc"/>
    <x v="1"/>
    <n v="2914"/>
    <n v="169"/>
    <x v="1"/>
    <x v="7"/>
    <x v="1"/>
  </r>
  <r>
    <d v="2019-12-05T00:00:00"/>
    <x v="1"/>
    <x v="3"/>
    <x v="1"/>
    <s v="South Drives Group"/>
    <x v="1"/>
    <n v="4578"/>
    <n v="1447"/>
    <x v="0"/>
    <x v="6"/>
    <x v="2"/>
  </r>
  <r>
    <d v="2019-12-06T00:00:00"/>
    <x v="1"/>
    <x v="3"/>
    <x v="2"/>
    <s v="East Drives LLC"/>
    <x v="4"/>
    <n v="6579"/>
    <n v="3046"/>
    <x v="0"/>
    <x v="8"/>
    <x v="3"/>
  </r>
  <r>
    <d v="2019-12-09T00:00:00"/>
    <x v="1"/>
    <x v="3"/>
    <x v="2"/>
    <s v="Metro Tech Ltd"/>
    <x v="3"/>
    <n v="13661"/>
    <n v="5382"/>
    <x v="0"/>
    <x v="0"/>
    <x v="1"/>
  </r>
  <r>
    <d v="2019-12-09T00:00:00"/>
    <x v="1"/>
    <x v="3"/>
    <x v="2"/>
    <s v="West Tech Group Ltd Group"/>
    <x v="0"/>
    <n v="13244"/>
    <n v="1152"/>
    <x v="0"/>
    <x v="3"/>
    <x v="1"/>
  </r>
  <r>
    <d v="2019-12-10T00:00:00"/>
    <x v="1"/>
    <x v="3"/>
    <x v="3"/>
    <s v="National Tech Corp Ltd Group"/>
    <x v="4"/>
    <n v="7775"/>
    <n v="2745"/>
    <x v="0"/>
    <x v="1"/>
    <x v="3"/>
  </r>
  <r>
    <d v="2019-12-11T00:00:00"/>
    <x v="1"/>
    <x v="3"/>
    <x v="0"/>
    <s v="North Drives Co Ltd Group"/>
    <x v="1"/>
    <n v="8531"/>
    <n v="1715"/>
    <x v="0"/>
    <x v="6"/>
    <x v="1"/>
  </r>
  <r>
    <d v="2019-12-15T00:00:00"/>
    <x v="1"/>
    <x v="3"/>
    <x v="2"/>
    <s v="Global Systems Inc Ltd Group"/>
    <x v="0"/>
    <n v="2510"/>
    <n v="552"/>
    <x v="0"/>
    <x v="8"/>
    <x v="3"/>
  </r>
  <r>
    <d v="2019-12-15T00:00:00"/>
    <x v="1"/>
    <x v="3"/>
    <x v="4"/>
    <s v="Metro Industries Group Ltd Group"/>
    <x v="8"/>
    <n v="2035"/>
    <n v="983"/>
    <x v="1"/>
    <x v="1"/>
    <x v="1"/>
  </r>
  <r>
    <d v="2019-12-16T00:00:00"/>
    <x v="1"/>
    <x v="3"/>
    <x v="1"/>
    <s v="West Machines Ltd Ltd Group"/>
    <x v="0"/>
    <n v="9041"/>
    <n v="2947"/>
    <x v="1"/>
    <x v="1"/>
    <x v="3"/>
  </r>
  <r>
    <d v="2019-12-16T00:00:00"/>
    <x v="1"/>
    <x v="3"/>
    <x v="2"/>
    <s v="Central Systems Corp"/>
    <x v="4"/>
    <n v="5522"/>
    <n v="563"/>
    <x v="1"/>
    <x v="2"/>
    <x v="1"/>
  </r>
  <r>
    <d v="2019-12-16T00:00:00"/>
    <x v="1"/>
    <x v="3"/>
    <x v="2"/>
    <s v="Suburban Machines Inc Ltd Group"/>
    <x v="4"/>
    <n v="11644"/>
    <n v="4308"/>
    <x v="0"/>
    <x v="5"/>
    <x v="1"/>
  </r>
  <r>
    <d v="2019-12-16T00:00:00"/>
    <x v="1"/>
    <x v="3"/>
    <x v="3"/>
    <s v="Central Equip Group"/>
    <x v="4"/>
    <n v="9561"/>
    <n v="3691"/>
    <x v="1"/>
    <x v="1"/>
    <x v="0"/>
  </r>
  <r>
    <d v="2019-12-16T00:00:00"/>
    <x v="1"/>
    <x v="3"/>
    <x v="0"/>
    <s v="East Engineering Inc"/>
    <x v="5"/>
    <n v="4916"/>
    <n v="2124"/>
    <x v="0"/>
    <x v="3"/>
    <x v="2"/>
  </r>
  <r>
    <d v="2019-12-16T00:00:00"/>
    <x v="1"/>
    <x v="3"/>
    <x v="1"/>
    <s v="Metro Drives Corp Ltd Group"/>
    <x v="0"/>
    <n v="604"/>
    <n v="176"/>
    <x v="1"/>
    <x v="5"/>
    <x v="1"/>
  </r>
  <r>
    <d v="2019-12-17T00:00:00"/>
    <x v="1"/>
    <x v="3"/>
    <x v="4"/>
    <s v="Industries LLC Ltd Group"/>
    <x v="4"/>
    <n v="12372"/>
    <n v="2252"/>
    <x v="0"/>
    <x v="6"/>
    <x v="2"/>
  </r>
  <r>
    <d v="2019-12-18T00:00:00"/>
    <x v="1"/>
    <x v="3"/>
    <x v="1"/>
    <s v="National Equip LLC Ltd Group"/>
    <x v="6"/>
    <n v="6666"/>
    <n v="907"/>
    <x v="0"/>
    <x v="0"/>
    <x v="2"/>
  </r>
  <r>
    <d v="2019-12-19T00:00:00"/>
    <x v="1"/>
    <x v="3"/>
    <x v="0"/>
    <s v="Machines Group"/>
    <x v="0"/>
    <n v="1443"/>
    <n v="398"/>
    <x v="0"/>
    <x v="5"/>
    <x v="2"/>
  </r>
  <r>
    <d v="2019-12-21T00:00:00"/>
    <x v="1"/>
    <x v="3"/>
    <x v="0"/>
    <s v="National Drives Co"/>
    <x v="3"/>
    <n v="13542"/>
    <n v="6663"/>
    <x v="1"/>
    <x v="6"/>
    <x v="1"/>
  </r>
  <r>
    <d v="2019-12-23T00:00:00"/>
    <x v="1"/>
    <x v="3"/>
    <x v="0"/>
    <s v="Special Machines Inc Ltd Group"/>
    <x v="4"/>
    <n v="14073"/>
    <n v="5615"/>
    <x v="1"/>
    <x v="6"/>
    <x v="0"/>
  </r>
  <r>
    <d v="2019-12-24T00:00:00"/>
    <x v="1"/>
    <x v="3"/>
    <x v="2"/>
    <s v="National Drives Group Ltd Group"/>
    <x v="4"/>
    <n v="3942"/>
    <n v="1522"/>
    <x v="0"/>
    <x v="4"/>
    <x v="0"/>
  </r>
  <r>
    <d v="2019-12-25T00:00:00"/>
    <x v="1"/>
    <x v="3"/>
    <x v="0"/>
    <s v="Metro Tech LLC Ltd Group"/>
    <x v="1"/>
    <n v="14917"/>
    <n v="5012"/>
    <x v="1"/>
    <x v="5"/>
    <x v="2"/>
  </r>
  <r>
    <d v="2019-12-27T00:00:00"/>
    <x v="1"/>
    <x v="3"/>
    <x v="0"/>
    <s v="Drives Corp Ltd Group"/>
    <x v="0"/>
    <n v="4843"/>
    <n v="2354"/>
    <x v="1"/>
    <x v="4"/>
    <x v="1"/>
  </r>
  <r>
    <d v="2020-01-05T00:00:00"/>
    <x v="2"/>
    <x v="0"/>
    <x v="0"/>
    <s v="Systems Inc Ltd Group"/>
    <x v="4"/>
    <n v="3567"/>
    <n v="367"/>
    <x v="0"/>
    <x v="5"/>
    <x v="0"/>
  </r>
  <r>
    <d v="2020-01-05T00:00:00"/>
    <x v="2"/>
    <x v="0"/>
    <x v="3"/>
    <s v="West Motors Corp Ltd Group"/>
    <x v="7"/>
    <n v="7666"/>
    <n v="3641"/>
    <x v="0"/>
    <x v="1"/>
    <x v="3"/>
  </r>
  <r>
    <d v="2020-01-08T00:00:00"/>
    <x v="2"/>
    <x v="0"/>
    <x v="0"/>
    <s v="Suburban Equip Inc Ltd Group"/>
    <x v="3"/>
    <n v="829"/>
    <n v="318"/>
    <x v="0"/>
    <x v="0"/>
    <x v="0"/>
  </r>
  <r>
    <d v="2020-01-11T00:00:00"/>
    <x v="2"/>
    <x v="0"/>
    <x v="1"/>
    <s v="West Engineering Co"/>
    <x v="4"/>
    <n v="12024"/>
    <n v="3259"/>
    <x v="0"/>
    <x v="0"/>
    <x v="0"/>
  </r>
  <r>
    <d v="2020-01-13T00:00:00"/>
    <x v="2"/>
    <x v="0"/>
    <x v="1"/>
    <s v="South Motors Inc Ltd Group"/>
    <x v="0"/>
    <n v="10478"/>
    <n v="566"/>
    <x v="0"/>
    <x v="0"/>
    <x v="0"/>
  </r>
  <r>
    <d v="2020-01-16T00:00:00"/>
    <x v="2"/>
    <x v="0"/>
    <x v="4"/>
    <s v="Systems Co Ltd Group"/>
    <x v="1"/>
    <n v="9430"/>
    <n v="1688"/>
    <x v="0"/>
    <x v="1"/>
    <x v="1"/>
  </r>
  <r>
    <d v="2020-01-19T00:00:00"/>
    <x v="2"/>
    <x v="0"/>
    <x v="0"/>
    <s v="East Industries Inc Ltd Group"/>
    <x v="3"/>
    <n v="4467"/>
    <n v="1059"/>
    <x v="1"/>
    <x v="1"/>
    <x v="3"/>
  </r>
  <r>
    <d v="2020-01-20T00:00:00"/>
    <x v="2"/>
    <x v="0"/>
    <x v="2"/>
    <s v="Global Engineering Corp"/>
    <x v="1"/>
    <n v="14076"/>
    <n v="6222"/>
    <x v="0"/>
    <x v="5"/>
    <x v="1"/>
  </r>
  <r>
    <d v="2020-01-22T00:00:00"/>
    <x v="2"/>
    <x v="0"/>
    <x v="2"/>
    <s v="Central Engineering Inc"/>
    <x v="6"/>
    <n v="713"/>
    <n v="130"/>
    <x v="1"/>
    <x v="1"/>
    <x v="1"/>
  </r>
  <r>
    <d v="2020-01-22T00:00:00"/>
    <x v="2"/>
    <x v="0"/>
    <x v="2"/>
    <s v="Global Machines Co Ltd Group"/>
    <x v="7"/>
    <n v="2016"/>
    <n v="696"/>
    <x v="0"/>
    <x v="6"/>
    <x v="2"/>
  </r>
  <r>
    <d v="2020-01-27T00:00:00"/>
    <x v="2"/>
    <x v="0"/>
    <x v="1"/>
    <s v="National Drives Ltd Ltd Group"/>
    <x v="1"/>
    <n v="14350"/>
    <n v="1794"/>
    <x v="0"/>
    <x v="0"/>
    <x v="0"/>
  </r>
  <r>
    <d v="2020-02-01T00:00:00"/>
    <x v="2"/>
    <x v="0"/>
    <x v="1"/>
    <s v="Global Industries Inc Ltd Group"/>
    <x v="4"/>
    <n v="14719"/>
    <n v="5299"/>
    <x v="0"/>
    <x v="6"/>
    <x v="2"/>
  </r>
  <r>
    <d v="2020-02-02T00:00:00"/>
    <x v="2"/>
    <x v="0"/>
    <x v="2"/>
    <s v="Special National Motors Co Ltd Group"/>
    <x v="3"/>
    <n v="8550"/>
    <n v="3446"/>
    <x v="0"/>
    <x v="5"/>
    <x v="1"/>
  </r>
  <r>
    <d v="2020-02-03T00:00:00"/>
    <x v="2"/>
    <x v="0"/>
    <x v="2"/>
    <s v="East Motors Group"/>
    <x v="1"/>
    <n v="1057"/>
    <n v="355"/>
    <x v="0"/>
    <x v="8"/>
    <x v="0"/>
  </r>
  <r>
    <d v="2020-02-07T00:00:00"/>
    <x v="2"/>
    <x v="0"/>
    <x v="1"/>
    <s v="South Industries Inc"/>
    <x v="4"/>
    <n v="3816"/>
    <n v="267"/>
    <x v="0"/>
    <x v="4"/>
    <x v="2"/>
  </r>
  <r>
    <d v="2020-02-11T00:00:00"/>
    <x v="2"/>
    <x v="0"/>
    <x v="1"/>
    <s v="South Machines Ltd"/>
    <x v="4"/>
    <n v="748"/>
    <n v="81"/>
    <x v="1"/>
    <x v="1"/>
    <x v="1"/>
  </r>
  <r>
    <d v="2020-02-12T00:00:00"/>
    <x v="2"/>
    <x v="0"/>
    <x v="1"/>
    <s v="Global Equip Inc Ltd Group"/>
    <x v="3"/>
    <n v="1070"/>
    <n v="369"/>
    <x v="0"/>
    <x v="5"/>
    <x v="2"/>
  </r>
  <r>
    <d v="2020-02-15T00:00:00"/>
    <x v="2"/>
    <x v="0"/>
    <x v="2"/>
    <s v="East Electrics Inc"/>
    <x v="5"/>
    <n v="4862"/>
    <n v="1075"/>
    <x v="1"/>
    <x v="6"/>
    <x v="3"/>
  </r>
  <r>
    <d v="2020-02-16T00:00:00"/>
    <x v="2"/>
    <x v="0"/>
    <x v="2"/>
    <s v="Suburban Systems Inc"/>
    <x v="5"/>
    <n v="7897"/>
    <n v="2266"/>
    <x v="0"/>
    <x v="5"/>
    <x v="2"/>
  </r>
  <r>
    <d v="2020-02-16T00:00:00"/>
    <x v="2"/>
    <x v="0"/>
    <x v="0"/>
    <s v="Central Industries Group"/>
    <x v="3"/>
    <n v="3275"/>
    <n v="1579"/>
    <x v="1"/>
    <x v="5"/>
    <x v="1"/>
  </r>
  <r>
    <d v="2020-02-16T00:00:00"/>
    <x v="2"/>
    <x v="0"/>
    <x v="2"/>
    <s v="National Engineering Group"/>
    <x v="1"/>
    <n v="12735"/>
    <n v="3553"/>
    <x v="1"/>
    <x v="8"/>
    <x v="0"/>
  </r>
  <r>
    <d v="2020-02-17T00:00:00"/>
    <x v="2"/>
    <x v="0"/>
    <x v="1"/>
    <s v="Machines Inc Ltd Group"/>
    <x v="4"/>
    <n v="10954"/>
    <n v="4031"/>
    <x v="1"/>
    <x v="6"/>
    <x v="3"/>
  </r>
  <r>
    <d v="2020-02-20T00:00:00"/>
    <x v="2"/>
    <x v="0"/>
    <x v="0"/>
    <s v="Suburban Tech LLC"/>
    <x v="6"/>
    <n v="608"/>
    <n v="253"/>
    <x v="1"/>
    <x v="5"/>
    <x v="1"/>
  </r>
  <r>
    <d v="2020-02-20T00:00:00"/>
    <x v="2"/>
    <x v="0"/>
    <x v="0"/>
    <s v="Tech Group Ltd Group"/>
    <x v="3"/>
    <n v="9285"/>
    <n v="1393"/>
    <x v="0"/>
    <x v="0"/>
    <x v="1"/>
  </r>
  <r>
    <d v="2020-02-24T00:00:00"/>
    <x v="2"/>
    <x v="0"/>
    <x v="1"/>
    <s v="National Equip Co"/>
    <x v="6"/>
    <n v="11242"/>
    <n v="2889"/>
    <x v="0"/>
    <x v="1"/>
    <x v="1"/>
  </r>
  <r>
    <d v="2020-02-25T00:00:00"/>
    <x v="2"/>
    <x v="0"/>
    <x v="4"/>
    <s v="Metro Equip Group Ltd Group"/>
    <x v="7"/>
    <n v="8476"/>
    <n v="3382"/>
    <x v="0"/>
    <x v="5"/>
    <x v="1"/>
  </r>
  <r>
    <d v="2020-02-26T00:00:00"/>
    <x v="2"/>
    <x v="0"/>
    <x v="0"/>
    <s v="Metro Electrics LLC Ltd Group"/>
    <x v="0"/>
    <n v="3429"/>
    <n v="590"/>
    <x v="0"/>
    <x v="1"/>
    <x v="1"/>
  </r>
  <r>
    <d v="2020-02-27T00:00:00"/>
    <x v="2"/>
    <x v="0"/>
    <x v="2"/>
    <s v="North Systems Group Ltd Group"/>
    <x v="3"/>
    <n v="5858"/>
    <n v="2490"/>
    <x v="1"/>
    <x v="0"/>
    <x v="2"/>
  </r>
  <r>
    <d v="2020-02-28T00:00:00"/>
    <x v="2"/>
    <x v="0"/>
    <x v="4"/>
    <s v="Suburban Industries Ltd"/>
    <x v="3"/>
    <n v="2577"/>
    <n v="786"/>
    <x v="1"/>
    <x v="6"/>
    <x v="1"/>
  </r>
  <r>
    <d v="2020-03-01T00:00:00"/>
    <x v="2"/>
    <x v="0"/>
    <x v="4"/>
    <s v="Engineering Corp"/>
    <x v="3"/>
    <n v="3281"/>
    <n v="1476"/>
    <x v="1"/>
    <x v="4"/>
    <x v="1"/>
  </r>
  <r>
    <d v="2020-03-05T00:00:00"/>
    <x v="2"/>
    <x v="0"/>
    <x v="0"/>
    <s v="Metro Drives Inc"/>
    <x v="6"/>
    <n v="10984"/>
    <n v="4910"/>
    <x v="0"/>
    <x v="5"/>
    <x v="1"/>
  </r>
  <r>
    <d v="2020-03-07T00:00:00"/>
    <x v="2"/>
    <x v="0"/>
    <x v="4"/>
    <s v="Global Motors Ltd Ltd Group"/>
    <x v="4"/>
    <n v="11736"/>
    <n v="2007"/>
    <x v="1"/>
    <x v="3"/>
    <x v="2"/>
  </r>
  <r>
    <d v="2020-03-08T00:00:00"/>
    <x v="2"/>
    <x v="0"/>
    <x v="4"/>
    <s v="Metro Industries LLC Ltd Group"/>
    <x v="1"/>
    <n v="12834"/>
    <n v="1822"/>
    <x v="1"/>
    <x v="1"/>
    <x v="1"/>
  </r>
  <r>
    <d v="2020-03-08T00:00:00"/>
    <x v="2"/>
    <x v="0"/>
    <x v="1"/>
    <s v="Global Engineering Ltd"/>
    <x v="2"/>
    <n v="1412"/>
    <n v="316"/>
    <x v="0"/>
    <x v="3"/>
    <x v="1"/>
  </r>
  <r>
    <d v="2020-03-10T00:00:00"/>
    <x v="2"/>
    <x v="0"/>
    <x v="0"/>
    <s v="West Systems Corp Ltd Group"/>
    <x v="0"/>
    <n v="10684"/>
    <n v="2308"/>
    <x v="0"/>
    <x v="3"/>
    <x v="3"/>
  </r>
  <r>
    <d v="2020-03-16T00:00:00"/>
    <x v="2"/>
    <x v="0"/>
    <x v="3"/>
    <s v="East Engineering Group Ltd Group"/>
    <x v="0"/>
    <n v="14287"/>
    <n v="5100"/>
    <x v="0"/>
    <x v="1"/>
    <x v="0"/>
  </r>
  <r>
    <d v="2020-03-18T00:00:00"/>
    <x v="2"/>
    <x v="0"/>
    <x v="1"/>
    <s v="National Tech Corp"/>
    <x v="4"/>
    <n v="4357"/>
    <n v="2004"/>
    <x v="0"/>
    <x v="3"/>
    <x v="2"/>
  </r>
  <r>
    <d v="2020-03-20T00:00:00"/>
    <x v="2"/>
    <x v="0"/>
    <x v="1"/>
    <s v="National Tech Ltd"/>
    <x v="4"/>
    <n v="11764"/>
    <n v="4282"/>
    <x v="0"/>
    <x v="4"/>
    <x v="0"/>
  </r>
  <r>
    <d v="2020-03-22T00:00:00"/>
    <x v="2"/>
    <x v="0"/>
    <x v="1"/>
    <s v="Motors Ltd Ltd Group"/>
    <x v="0"/>
    <n v="5551"/>
    <n v="1898"/>
    <x v="1"/>
    <x v="5"/>
    <x v="1"/>
  </r>
  <r>
    <d v="2020-03-24T00:00:00"/>
    <x v="2"/>
    <x v="0"/>
    <x v="0"/>
    <s v="Suburban Systems LLC"/>
    <x v="3"/>
    <n v="12129"/>
    <n v="3057"/>
    <x v="1"/>
    <x v="3"/>
    <x v="1"/>
  </r>
  <r>
    <d v="2020-03-25T00:00:00"/>
    <x v="2"/>
    <x v="0"/>
    <x v="4"/>
    <s v="West Motors LLC"/>
    <x v="7"/>
    <n v="2292"/>
    <n v="275"/>
    <x v="0"/>
    <x v="3"/>
    <x v="1"/>
  </r>
  <r>
    <d v="2020-03-25T00:00:00"/>
    <x v="2"/>
    <x v="0"/>
    <x v="3"/>
    <s v="Special West Drives Ltd Ltd Group"/>
    <x v="1"/>
    <n v="13666"/>
    <n v="5111"/>
    <x v="0"/>
    <x v="0"/>
    <x v="1"/>
  </r>
  <r>
    <d v="2020-03-26T00:00:00"/>
    <x v="2"/>
    <x v="0"/>
    <x v="0"/>
    <s v="Metro Motors LLC"/>
    <x v="0"/>
    <n v="3485"/>
    <n v="530"/>
    <x v="0"/>
    <x v="5"/>
    <x v="2"/>
  </r>
  <r>
    <d v="2020-03-27T00:00:00"/>
    <x v="2"/>
    <x v="0"/>
    <x v="0"/>
    <s v="Metro Equip Corp"/>
    <x v="5"/>
    <n v="1068"/>
    <n v="240"/>
    <x v="0"/>
    <x v="4"/>
    <x v="1"/>
  </r>
  <r>
    <d v="2020-04-08T00:00:00"/>
    <x v="2"/>
    <x v="1"/>
    <x v="4"/>
    <s v="North Motors Corp"/>
    <x v="7"/>
    <n v="9317"/>
    <n v="745"/>
    <x v="0"/>
    <x v="0"/>
    <x v="1"/>
  </r>
  <r>
    <d v="2020-04-09T00:00:00"/>
    <x v="2"/>
    <x v="1"/>
    <x v="1"/>
    <s v="National Motors Group"/>
    <x v="4"/>
    <n v="9921"/>
    <n v="2917"/>
    <x v="1"/>
    <x v="7"/>
    <x v="2"/>
  </r>
  <r>
    <d v="2020-04-14T00:00:00"/>
    <x v="2"/>
    <x v="1"/>
    <x v="1"/>
    <s v="Central Industries LLC"/>
    <x v="4"/>
    <n v="9714"/>
    <n v="4012"/>
    <x v="0"/>
    <x v="0"/>
    <x v="3"/>
  </r>
  <r>
    <d v="2020-04-15T00:00:00"/>
    <x v="2"/>
    <x v="1"/>
    <x v="3"/>
    <s v="North Motors LLC"/>
    <x v="4"/>
    <n v="10406"/>
    <n v="4984"/>
    <x v="0"/>
    <x v="1"/>
    <x v="0"/>
  </r>
  <r>
    <d v="2020-04-16T00:00:00"/>
    <x v="2"/>
    <x v="1"/>
    <x v="1"/>
    <s v="Metro Tech Co Ltd Group"/>
    <x v="4"/>
    <n v="4259"/>
    <n v="1367"/>
    <x v="0"/>
    <x v="5"/>
    <x v="1"/>
  </r>
  <r>
    <d v="2020-04-18T00:00:00"/>
    <x v="2"/>
    <x v="1"/>
    <x v="2"/>
    <s v="Metro Machines Co"/>
    <x v="2"/>
    <n v="12713"/>
    <n v="5009"/>
    <x v="0"/>
    <x v="4"/>
    <x v="2"/>
  </r>
  <r>
    <d v="2020-05-09T00:00:00"/>
    <x v="2"/>
    <x v="1"/>
    <x v="1"/>
    <s v="Central Equip Group Ltd Group"/>
    <x v="4"/>
    <n v="6320"/>
    <n v="1858"/>
    <x v="1"/>
    <x v="8"/>
    <x v="1"/>
  </r>
  <r>
    <d v="2020-05-13T00:00:00"/>
    <x v="2"/>
    <x v="1"/>
    <x v="1"/>
    <s v="Metro Systems Co Ltd Group"/>
    <x v="1"/>
    <n v="4304"/>
    <n v="826"/>
    <x v="0"/>
    <x v="8"/>
    <x v="1"/>
  </r>
  <r>
    <d v="2020-05-18T00:00:00"/>
    <x v="2"/>
    <x v="1"/>
    <x v="2"/>
    <s v="Suburban Motors Co"/>
    <x v="4"/>
    <n v="6818"/>
    <n v="2366"/>
    <x v="0"/>
    <x v="5"/>
    <x v="2"/>
  </r>
  <r>
    <d v="2020-05-18T00:00:00"/>
    <x v="2"/>
    <x v="1"/>
    <x v="4"/>
    <s v="North Systems LLC"/>
    <x v="4"/>
    <n v="3788"/>
    <n v="879"/>
    <x v="0"/>
    <x v="4"/>
    <x v="1"/>
  </r>
  <r>
    <d v="2020-05-19T00:00:00"/>
    <x v="2"/>
    <x v="1"/>
    <x v="1"/>
    <s v="North Motors Inc"/>
    <x v="3"/>
    <n v="1291"/>
    <n v="522"/>
    <x v="1"/>
    <x v="1"/>
    <x v="1"/>
  </r>
  <r>
    <d v="2020-05-28T00:00:00"/>
    <x v="2"/>
    <x v="1"/>
    <x v="4"/>
    <s v="North Engineering Group Ltd Group"/>
    <x v="1"/>
    <n v="8137"/>
    <n v="3027"/>
    <x v="0"/>
    <x v="3"/>
    <x v="1"/>
  </r>
  <r>
    <d v="2020-06-06T00:00:00"/>
    <x v="2"/>
    <x v="1"/>
    <x v="4"/>
    <s v="Metro Tech Ltd Ltd Group"/>
    <x v="3"/>
    <n v="13766"/>
    <n v="4144"/>
    <x v="0"/>
    <x v="7"/>
    <x v="0"/>
  </r>
  <r>
    <d v="2020-06-11T00:00:00"/>
    <x v="2"/>
    <x v="1"/>
    <x v="1"/>
    <s v="North Electrics LLC Ltd Group"/>
    <x v="4"/>
    <n v="7877"/>
    <n v="3663"/>
    <x v="0"/>
    <x v="7"/>
    <x v="3"/>
  </r>
  <r>
    <d v="2020-06-20T00:00:00"/>
    <x v="2"/>
    <x v="1"/>
    <x v="1"/>
    <s v="National Tech Group Ltd Group"/>
    <x v="8"/>
    <n v="4688"/>
    <n v="717"/>
    <x v="0"/>
    <x v="5"/>
    <x v="2"/>
  </r>
  <r>
    <d v="2020-06-23T00:00:00"/>
    <x v="2"/>
    <x v="1"/>
    <x v="0"/>
    <s v="North Electrics Corp"/>
    <x v="3"/>
    <n v="5932"/>
    <n v="2438"/>
    <x v="1"/>
    <x v="1"/>
    <x v="1"/>
  </r>
  <r>
    <d v="2020-06-28T00:00:00"/>
    <x v="2"/>
    <x v="1"/>
    <x v="1"/>
    <s v="North Motors Co"/>
    <x v="1"/>
    <n v="6624"/>
    <n v="497"/>
    <x v="1"/>
    <x v="8"/>
    <x v="2"/>
  </r>
  <r>
    <d v="2020-07-05T00:00:00"/>
    <x v="2"/>
    <x v="2"/>
    <x v="1"/>
    <s v="Electrics Co Ltd Group"/>
    <x v="4"/>
    <n v="9252"/>
    <n v="3571"/>
    <x v="1"/>
    <x v="3"/>
    <x v="1"/>
  </r>
  <r>
    <d v="2020-07-06T00:00:00"/>
    <x v="2"/>
    <x v="2"/>
    <x v="2"/>
    <s v="Central Motors Group"/>
    <x v="3"/>
    <n v="12141"/>
    <n v="4286"/>
    <x v="0"/>
    <x v="2"/>
    <x v="2"/>
  </r>
  <r>
    <d v="2020-07-06T00:00:00"/>
    <x v="2"/>
    <x v="2"/>
    <x v="3"/>
    <s v="North Industries Ltd Ltd Group"/>
    <x v="4"/>
    <n v="11337"/>
    <n v="2415"/>
    <x v="0"/>
    <x v="4"/>
    <x v="1"/>
  </r>
  <r>
    <d v="2020-07-08T00:00:00"/>
    <x v="2"/>
    <x v="2"/>
    <x v="4"/>
    <s v="East Motors Inc"/>
    <x v="3"/>
    <n v="3781"/>
    <n v="673"/>
    <x v="1"/>
    <x v="2"/>
    <x v="1"/>
  </r>
  <r>
    <d v="2020-07-12T00:00:00"/>
    <x v="2"/>
    <x v="2"/>
    <x v="3"/>
    <s v="Global Electrics LLC Ltd Group"/>
    <x v="3"/>
    <n v="1854"/>
    <n v="293"/>
    <x v="0"/>
    <x v="9"/>
    <x v="2"/>
  </r>
  <r>
    <d v="2020-07-15T00:00:00"/>
    <x v="2"/>
    <x v="2"/>
    <x v="2"/>
    <s v="West Systems LLC"/>
    <x v="0"/>
    <n v="5070"/>
    <n v="2155"/>
    <x v="0"/>
    <x v="3"/>
    <x v="0"/>
  </r>
  <r>
    <d v="2020-07-16T00:00:00"/>
    <x v="2"/>
    <x v="2"/>
    <x v="1"/>
    <s v="National Machines Group"/>
    <x v="1"/>
    <n v="11053"/>
    <n v="2111"/>
    <x v="1"/>
    <x v="4"/>
    <x v="2"/>
  </r>
  <r>
    <d v="2020-07-16T00:00:00"/>
    <x v="2"/>
    <x v="2"/>
    <x v="2"/>
    <s v="Suburban Tech Group Ltd Group"/>
    <x v="0"/>
    <n v="6080"/>
    <n v="1690"/>
    <x v="0"/>
    <x v="1"/>
    <x v="2"/>
  </r>
  <r>
    <d v="2020-07-17T00:00:00"/>
    <x v="2"/>
    <x v="2"/>
    <x v="1"/>
    <s v="Metro Systems LLC"/>
    <x v="1"/>
    <n v="2676"/>
    <n v="549"/>
    <x v="0"/>
    <x v="4"/>
    <x v="3"/>
  </r>
  <r>
    <d v="2020-07-18T00:00:00"/>
    <x v="2"/>
    <x v="2"/>
    <x v="3"/>
    <s v="North Electrics Group"/>
    <x v="2"/>
    <n v="8799"/>
    <n v="4065"/>
    <x v="1"/>
    <x v="0"/>
    <x v="1"/>
  </r>
  <r>
    <d v="2020-07-22T00:00:00"/>
    <x v="2"/>
    <x v="2"/>
    <x v="3"/>
    <s v="West Electrics LLC Ltd Group"/>
    <x v="6"/>
    <n v="8785"/>
    <n v="545"/>
    <x v="0"/>
    <x v="3"/>
    <x v="1"/>
  </r>
  <r>
    <d v="2020-07-23T00:00:00"/>
    <x v="2"/>
    <x v="2"/>
    <x v="3"/>
    <s v="Metro Equip Inc Ltd Group"/>
    <x v="4"/>
    <n v="3227"/>
    <n v="1552"/>
    <x v="0"/>
    <x v="0"/>
    <x v="1"/>
  </r>
  <r>
    <d v="2020-07-23T00:00:00"/>
    <x v="2"/>
    <x v="2"/>
    <x v="3"/>
    <s v="Motors Ltd"/>
    <x v="0"/>
    <n v="10002"/>
    <n v="3571"/>
    <x v="1"/>
    <x v="7"/>
    <x v="1"/>
  </r>
  <r>
    <d v="2020-07-24T00:00:00"/>
    <x v="2"/>
    <x v="2"/>
    <x v="2"/>
    <s v="Special North Motors LLC Ltd Group"/>
    <x v="4"/>
    <n v="13611"/>
    <n v="1171"/>
    <x v="0"/>
    <x v="5"/>
    <x v="0"/>
  </r>
  <r>
    <d v="2020-07-26T00:00:00"/>
    <x v="2"/>
    <x v="2"/>
    <x v="0"/>
    <s v="Equip Inc Ltd Group"/>
    <x v="0"/>
    <n v="13652"/>
    <n v="1297"/>
    <x v="0"/>
    <x v="3"/>
    <x v="1"/>
  </r>
  <r>
    <d v="2020-07-26T00:00:00"/>
    <x v="2"/>
    <x v="2"/>
    <x v="4"/>
    <s v="Suburban Systems Co Ltd Group"/>
    <x v="7"/>
    <n v="5881"/>
    <n v="712"/>
    <x v="0"/>
    <x v="0"/>
    <x v="2"/>
  </r>
  <r>
    <d v="2020-07-27T00:00:00"/>
    <x v="2"/>
    <x v="2"/>
    <x v="0"/>
    <s v="East Engineering Inc Ltd Group"/>
    <x v="5"/>
    <n v="14870"/>
    <n v="1621"/>
    <x v="0"/>
    <x v="8"/>
    <x v="0"/>
  </r>
  <r>
    <d v="2020-07-28T00:00:00"/>
    <x v="2"/>
    <x v="2"/>
    <x v="2"/>
    <s v="East Motors Group Ltd Group"/>
    <x v="1"/>
    <n v="11590"/>
    <n v="3512"/>
    <x v="1"/>
    <x v="7"/>
    <x v="2"/>
  </r>
  <r>
    <d v="2020-08-02T00:00:00"/>
    <x v="2"/>
    <x v="2"/>
    <x v="2"/>
    <s v="Suburban Engineering Corp Ltd Group"/>
    <x v="8"/>
    <n v="7135"/>
    <n v="2376"/>
    <x v="0"/>
    <x v="3"/>
    <x v="2"/>
  </r>
  <r>
    <d v="2020-08-07T00:00:00"/>
    <x v="2"/>
    <x v="2"/>
    <x v="2"/>
    <s v="Suburban Engineering Corp"/>
    <x v="8"/>
    <n v="3247"/>
    <n v="984"/>
    <x v="0"/>
    <x v="3"/>
    <x v="0"/>
  </r>
  <r>
    <d v="2020-08-08T00:00:00"/>
    <x v="2"/>
    <x v="2"/>
    <x v="2"/>
    <s v="Global Electrics Ltd Ltd Group"/>
    <x v="8"/>
    <n v="2125"/>
    <n v="599"/>
    <x v="1"/>
    <x v="8"/>
    <x v="1"/>
  </r>
  <r>
    <d v="2020-08-08T00:00:00"/>
    <x v="2"/>
    <x v="2"/>
    <x v="0"/>
    <s v="Suburban Motors LLC Ltd Group"/>
    <x v="1"/>
    <n v="1812"/>
    <n v="554"/>
    <x v="0"/>
    <x v="2"/>
    <x v="1"/>
  </r>
  <r>
    <d v="2020-08-09T00:00:00"/>
    <x v="2"/>
    <x v="2"/>
    <x v="0"/>
    <s v="Global Systems LLC Ltd Group"/>
    <x v="4"/>
    <n v="3772"/>
    <n v="1528"/>
    <x v="1"/>
    <x v="3"/>
    <x v="2"/>
  </r>
  <r>
    <d v="2020-08-09T00:00:00"/>
    <x v="2"/>
    <x v="2"/>
    <x v="4"/>
    <s v="Central Electrics Group Ltd Group"/>
    <x v="1"/>
    <n v="7836"/>
    <n v="3072"/>
    <x v="1"/>
    <x v="2"/>
    <x v="0"/>
  </r>
  <r>
    <d v="2020-08-10T00:00:00"/>
    <x v="2"/>
    <x v="2"/>
    <x v="2"/>
    <s v="Metro Engineering Corp Ltd Group"/>
    <x v="4"/>
    <n v="14908"/>
    <n v="1014"/>
    <x v="0"/>
    <x v="5"/>
    <x v="2"/>
  </r>
  <r>
    <d v="2020-08-14T00:00:00"/>
    <x v="2"/>
    <x v="2"/>
    <x v="1"/>
    <s v="South Engineering Co"/>
    <x v="4"/>
    <n v="1157"/>
    <n v="448"/>
    <x v="0"/>
    <x v="2"/>
    <x v="2"/>
  </r>
  <r>
    <d v="2020-08-20T00:00:00"/>
    <x v="2"/>
    <x v="2"/>
    <x v="1"/>
    <s v="Central Machines Inc Ltd Group"/>
    <x v="5"/>
    <n v="2628"/>
    <n v="1135"/>
    <x v="0"/>
    <x v="4"/>
    <x v="0"/>
  </r>
  <r>
    <d v="2020-08-23T00:00:00"/>
    <x v="2"/>
    <x v="2"/>
    <x v="1"/>
    <s v="Suburban Tech Group"/>
    <x v="0"/>
    <n v="14834"/>
    <n v="3783"/>
    <x v="0"/>
    <x v="5"/>
    <x v="0"/>
  </r>
  <r>
    <d v="2020-08-23T00:00:00"/>
    <x v="2"/>
    <x v="2"/>
    <x v="1"/>
    <s v="Metro Drives Co Ltd Group"/>
    <x v="3"/>
    <n v="12873"/>
    <n v="1352"/>
    <x v="0"/>
    <x v="3"/>
    <x v="2"/>
  </r>
  <r>
    <d v="2020-08-24T00:00:00"/>
    <x v="2"/>
    <x v="2"/>
    <x v="1"/>
    <s v="Metro Equip Co Ltd Group"/>
    <x v="4"/>
    <n v="5450"/>
    <n v="1624"/>
    <x v="0"/>
    <x v="9"/>
    <x v="2"/>
  </r>
  <r>
    <d v="2020-08-28T00:00:00"/>
    <x v="2"/>
    <x v="2"/>
    <x v="0"/>
    <s v="National Drives LLC Ltd Group"/>
    <x v="2"/>
    <n v="5495"/>
    <n v="550"/>
    <x v="1"/>
    <x v="8"/>
    <x v="0"/>
  </r>
  <r>
    <d v="2020-09-06T00:00:00"/>
    <x v="2"/>
    <x v="2"/>
    <x v="1"/>
    <s v="National Machines Corp Ltd Group"/>
    <x v="1"/>
    <n v="5635"/>
    <n v="1820"/>
    <x v="0"/>
    <x v="3"/>
    <x v="1"/>
  </r>
  <r>
    <d v="2020-09-07T00:00:00"/>
    <x v="2"/>
    <x v="2"/>
    <x v="1"/>
    <s v="Metro Machines Ltd"/>
    <x v="3"/>
    <n v="1554"/>
    <n v="378"/>
    <x v="0"/>
    <x v="3"/>
    <x v="1"/>
  </r>
  <r>
    <d v="2020-09-07T00:00:00"/>
    <x v="2"/>
    <x v="2"/>
    <x v="3"/>
    <s v="Central Equip Inc Ltd Group"/>
    <x v="1"/>
    <n v="7602"/>
    <n v="395"/>
    <x v="0"/>
    <x v="7"/>
    <x v="2"/>
  </r>
  <r>
    <d v="2020-09-08T00:00:00"/>
    <x v="2"/>
    <x v="2"/>
    <x v="1"/>
    <s v="South Equip Inc"/>
    <x v="1"/>
    <n v="5125"/>
    <n v="2527"/>
    <x v="0"/>
    <x v="5"/>
    <x v="2"/>
  </r>
  <r>
    <d v="2020-09-09T00:00:00"/>
    <x v="2"/>
    <x v="2"/>
    <x v="2"/>
    <s v="Central Engineering Ltd Ltd Group"/>
    <x v="2"/>
    <n v="7701"/>
    <n v="2295"/>
    <x v="0"/>
    <x v="5"/>
    <x v="2"/>
  </r>
  <r>
    <d v="2020-09-11T00:00:00"/>
    <x v="2"/>
    <x v="2"/>
    <x v="1"/>
    <s v="Suburban Motors Corp Ltd Group"/>
    <x v="3"/>
    <n v="11691"/>
    <n v="4630"/>
    <x v="0"/>
    <x v="0"/>
    <x v="2"/>
  </r>
  <r>
    <d v="2020-09-12T00:00:00"/>
    <x v="2"/>
    <x v="2"/>
    <x v="3"/>
    <s v="South Tech LLC"/>
    <x v="2"/>
    <n v="9145"/>
    <n v="3740"/>
    <x v="0"/>
    <x v="3"/>
    <x v="2"/>
  </r>
  <r>
    <d v="2020-09-13T00:00:00"/>
    <x v="2"/>
    <x v="2"/>
    <x v="1"/>
    <s v="Motors LLC Ltd Group"/>
    <x v="4"/>
    <n v="2115"/>
    <n v="376"/>
    <x v="0"/>
    <x v="0"/>
    <x v="2"/>
  </r>
  <r>
    <d v="2020-09-13T00:00:00"/>
    <x v="2"/>
    <x v="2"/>
    <x v="1"/>
    <s v="West Tech Ltd"/>
    <x v="0"/>
    <n v="14980"/>
    <n v="6007"/>
    <x v="1"/>
    <x v="3"/>
    <x v="1"/>
  </r>
  <r>
    <d v="2020-09-14T00:00:00"/>
    <x v="2"/>
    <x v="2"/>
    <x v="0"/>
    <s v="Suburban Equip Corp Ltd Group"/>
    <x v="5"/>
    <n v="10022"/>
    <n v="4540"/>
    <x v="0"/>
    <x v="2"/>
    <x v="3"/>
  </r>
  <r>
    <d v="2020-09-17T00:00:00"/>
    <x v="2"/>
    <x v="2"/>
    <x v="3"/>
    <s v="West Tech Group"/>
    <x v="0"/>
    <n v="11649"/>
    <n v="827"/>
    <x v="0"/>
    <x v="2"/>
    <x v="0"/>
  </r>
  <r>
    <d v="2020-09-18T00:00:00"/>
    <x v="2"/>
    <x v="2"/>
    <x v="3"/>
    <s v="South Electrics Corp"/>
    <x v="1"/>
    <n v="7915"/>
    <n v="1108"/>
    <x v="0"/>
    <x v="5"/>
    <x v="1"/>
  </r>
  <r>
    <d v="2020-09-19T00:00:00"/>
    <x v="2"/>
    <x v="2"/>
    <x v="1"/>
    <s v="Special Suburban Engineering Inc Ltd Group"/>
    <x v="4"/>
    <n v="11545"/>
    <n v="820"/>
    <x v="0"/>
    <x v="6"/>
    <x v="1"/>
  </r>
  <r>
    <d v="2020-09-23T00:00:00"/>
    <x v="2"/>
    <x v="2"/>
    <x v="3"/>
    <s v="Metro Machines Corp Ltd Group"/>
    <x v="4"/>
    <n v="6053"/>
    <n v="1677"/>
    <x v="0"/>
    <x v="5"/>
    <x v="1"/>
  </r>
  <r>
    <d v="2020-09-23T00:00:00"/>
    <x v="2"/>
    <x v="2"/>
    <x v="1"/>
    <s v="Equip Group Ltd Group"/>
    <x v="0"/>
    <n v="11584"/>
    <n v="1471"/>
    <x v="0"/>
    <x v="3"/>
    <x v="1"/>
  </r>
  <r>
    <d v="2020-09-24T00:00:00"/>
    <x v="2"/>
    <x v="2"/>
    <x v="1"/>
    <s v="West Machines Group"/>
    <x v="0"/>
    <n v="4036"/>
    <n v="1667"/>
    <x v="0"/>
    <x v="2"/>
    <x v="0"/>
  </r>
  <r>
    <d v="2020-09-26T00:00:00"/>
    <x v="2"/>
    <x v="2"/>
    <x v="1"/>
    <s v="Central Equip Ltd Ltd Group"/>
    <x v="4"/>
    <n v="14983"/>
    <n v="2158"/>
    <x v="0"/>
    <x v="2"/>
    <x v="0"/>
  </r>
  <r>
    <d v="2020-09-26T00:00:00"/>
    <x v="2"/>
    <x v="2"/>
    <x v="2"/>
    <s v="Suburban Equip Inc"/>
    <x v="3"/>
    <n v="9957"/>
    <n v="4262"/>
    <x v="1"/>
    <x v="5"/>
    <x v="2"/>
  </r>
  <r>
    <d v="2020-09-26T00:00:00"/>
    <x v="2"/>
    <x v="2"/>
    <x v="1"/>
    <s v="National Electrics LLC Ltd Group"/>
    <x v="1"/>
    <n v="9480"/>
    <n v="1327"/>
    <x v="0"/>
    <x v="1"/>
    <x v="0"/>
  </r>
  <r>
    <d v="2020-09-27T00:00:00"/>
    <x v="2"/>
    <x v="2"/>
    <x v="0"/>
    <s v="West Equip Inc"/>
    <x v="6"/>
    <n v="8660"/>
    <n v="4018"/>
    <x v="0"/>
    <x v="7"/>
    <x v="0"/>
  </r>
  <r>
    <d v="2020-09-27T00:00:00"/>
    <x v="2"/>
    <x v="2"/>
    <x v="1"/>
    <s v="South Drives Corp"/>
    <x v="3"/>
    <n v="5184"/>
    <n v="1420"/>
    <x v="1"/>
    <x v="2"/>
    <x v="3"/>
  </r>
  <r>
    <d v="2020-09-28T00:00:00"/>
    <x v="2"/>
    <x v="2"/>
    <x v="1"/>
    <s v="North Motors LLC Ltd Group"/>
    <x v="4"/>
    <n v="3586"/>
    <n v="807"/>
    <x v="1"/>
    <x v="2"/>
    <x v="1"/>
  </r>
  <r>
    <d v="2020-10-06T00:00:00"/>
    <x v="2"/>
    <x v="3"/>
    <x v="0"/>
    <s v="Suburban Tech Inc Ltd Group"/>
    <x v="1"/>
    <n v="5361"/>
    <n v="1892"/>
    <x v="0"/>
    <x v="0"/>
    <x v="2"/>
  </r>
  <r>
    <d v="2020-10-11T00:00:00"/>
    <x v="2"/>
    <x v="3"/>
    <x v="1"/>
    <s v="Central Machines Co Ltd Group"/>
    <x v="4"/>
    <n v="2256"/>
    <n v="763"/>
    <x v="1"/>
    <x v="2"/>
    <x v="1"/>
  </r>
  <r>
    <d v="2020-10-11T00:00:00"/>
    <x v="2"/>
    <x v="3"/>
    <x v="1"/>
    <s v="Motors LLC"/>
    <x v="4"/>
    <n v="2517"/>
    <n v="1118"/>
    <x v="0"/>
    <x v="3"/>
    <x v="2"/>
  </r>
  <r>
    <d v="2020-10-14T00:00:00"/>
    <x v="2"/>
    <x v="3"/>
    <x v="4"/>
    <s v="Central Electrics Corp"/>
    <x v="2"/>
    <n v="4532"/>
    <n v="381"/>
    <x v="0"/>
    <x v="1"/>
    <x v="1"/>
  </r>
  <r>
    <d v="2020-10-16T00:00:00"/>
    <x v="2"/>
    <x v="3"/>
    <x v="3"/>
    <s v="East Systems Ltd Ltd Group"/>
    <x v="7"/>
    <n v="920"/>
    <n v="132"/>
    <x v="0"/>
    <x v="2"/>
    <x v="1"/>
  </r>
  <r>
    <d v="2020-10-18T00:00:00"/>
    <x v="2"/>
    <x v="3"/>
    <x v="1"/>
    <s v="Central Engineering Ltd"/>
    <x v="2"/>
    <n v="3164"/>
    <n v="212"/>
    <x v="0"/>
    <x v="1"/>
    <x v="1"/>
  </r>
  <r>
    <d v="2020-10-19T00:00:00"/>
    <x v="2"/>
    <x v="3"/>
    <x v="3"/>
    <s v="Electrics LLC"/>
    <x v="1"/>
    <n v="10765"/>
    <n v="3897"/>
    <x v="1"/>
    <x v="5"/>
    <x v="3"/>
  </r>
  <r>
    <d v="2020-10-20T00:00:00"/>
    <x v="2"/>
    <x v="3"/>
    <x v="3"/>
    <s v="Central Electrics Co"/>
    <x v="6"/>
    <n v="10221"/>
    <n v="3158"/>
    <x v="0"/>
    <x v="9"/>
    <x v="2"/>
  </r>
  <r>
    <d v="2020-10-20T00:00:00"/>
    <x v="2"/>
    <x v="3"/>
    <x v="4"/>
    <s v="Equip Corp Ltd Group"/>
    <x v="1"/>
    <n v="9425"/>
    <n v="2516"/>
    <x v="1"/>
    <x v="5"/>
    <x v="3"/>
  </r>
  <r>
    <d v="2020-10-20T00:00:00"/>
    <x v="2"/>
    <x v="3"/>
    <x v="4"/>
    <s v="North Motors Ltd"/>
    <x v="4"/>
    <n v="1601"/>
    <n v="208"/>
    <x v="0"/>
    <x v="2"/>
    <x v="1"/>
  </r>
  <r>
    <d v="2020-10-22T00:00:00"/>
    <x v="2"/>
    <x v="3"/>
    <x v="0"/>
    <s v="Electrics Ltd Ltd Group"/>
    <x v="1"/>
    <n v="2806"/>
    <n v="208"/>
    <x v="0"/>
    <x v="0"/>
    <x v="2"/>
  </r>
  <r>
    <d v="2020-10-22T00:00:00"/>
    <x v="2"/>
    <x v="3"/>
    <x v="0"/>
    <s v="South Industries Co"/>
    <x v="2"/>
    <n v="5287"/>
    <n v="624"/>
    <x v="0"/>
    <x v="5"/>
    <x v="0"/>
  </r>
  <r>
    <d v="2020-10-23T00:00:00"/>
    <x v="2"/>
    <x v="3"/>
    <x v="0"/>
    <s v="Metro Motors Ltd Ltd Group"/>
    <x v="4"/>
    <n v="6784"/>
    <n v="923"/>
    <x v="0"/>
    <x v="8"/>
    <x v="1"/>
  </r>
  <r>
    <d v="2020-10-23T00:00:00"/>
    <x v="2"/>
    <x v="3"/>
    <x v="1"/>
    <s v="North Drives Ltd Ltd Group"/>
    <x v="5"/>
    <n v="6815"/>
    <n v="2569"/>
    <x v="0"/>
    <x v="1"/>
    <x v="1"/>
  </r>
  <r>
    <d v="2020-10-23T00:00:00"/>
    <x v="2"/>
    <x v="3"/>
    <x v="1"/>
    <s v="Global Tech Group Ltd Group"/>
    <x v="4"/>
    <n v="8366"/>
    <n v="2309"/>
    <x v="0"/>
    <x v="2"/>
    <x v="0"/>
  </r>
  <r>
    <d v="2020-10-24T00:00:00"/>
    <x v="2"/>
    <x v="3"/>
    <x v="0"/>
    <s v="North Engineering Co Ltd Group"/>
    <x v="4"/>
    <n v="12113"/>
    <n v="860"/>
    <x v="0"/>
    <x v="2"/>
    <x v="3"/>
  </r>
  <r>
    <d v="2020-10-24T00:00:00"/>
    <x v="2"/>
    <x v="3"/>
    <x v="3"/>
    <s v="National Industries Inc Ltd Group"/>
    <x v="7"/>
    <n v="12969"/>
    <n v="2879"/>
    <x v="0"/>
    <x v="2"/>
    <x v="1"/>
  </r>
  <r>
    <d v="2020-10-24T00:00:00"/>
    <x v="2"/>
    <x v="3"/>
    <x v="0"/>
    <s v="South Industries LLC"/>
    <x v="6"/>
    <n v="2640"/>
    <n v="734"/>
    <x v="0"/>
    <x v="2"/>
    <x v="1"/>
  </r>
  <r>
    <d v="2020-10-25T00:00:00"/>
    <x v="2"/>
    <x v="3"/>
    <x v="0"/>
    <s v="North Electrics Group Ltd Group"/>
    <x v="2"/>
    <n v="4950"/>
    <n v="1965"/>
    <x v="1"/>
    <x v="3"/>
    <x v="1"/>
  </r>
  <r>
    <d v="2020-10-27T00:00:00"/>
    <x v="2"/>
    <x v="3"/>
    <x v="3"/>
    <s v="Global Electrics Co Ltd Group"/>
    <x v="1"/>
    <n v="10375"/>
    <n v="1058"/>
    <x v="1"/>
    <x v="6"/>
    <x v="0"/>
  </r>
  <r>
    <d v="2020-11-01T00:00:00"/>
    <x v="2"/>
    <x v="3"/>
    <x v="1"/>
    <s v="Industries Corp Ltd Group"/>
    <x v="4"/>
    <n v="1760"/>
    <n v="528"/>
    <x v="0"/>
    <x v="4"/>
    <x v="2"/>
  </r>
  <r>
    <d v="2020-11-02T00:00:00"/>
    <x v="2"/>
    <x v="3"/>
    <x v="3"/>
    <s v="North Electrics Ltd"/>
    <x v="0"/>
    <n v="2969"/>
    <n v="1395"/>
    <x v="0"/>
    <x v="9"/>
    <x v="3"/>
  </r>
  <r>
    <d v="2020-11-02T00:00:00"/>
    <x v="2"/>
    <x v="3"/>
    <x v="1"/>
    <s v="Global Systems Group Ltd Group"/>
    <x v="4"/>
    <n v="1466"/>
    <n v="630"/>
    <x v="1"/>
    <x v="3"/>
    <x v="2"/>
  </r>
  <r>
    <d v="2020-11-04T00:00:00"/>
    <x v="2"/>
    <x v="3"/>
    <x v="0"/>
    <s v="West Engineering Inc Ltd Group"/>
    <x v="2"/>
    <n v="3778"/>
    <n v="1851"/>
    <x v="0"/>
    <x v="5"/>
    <x v="2"/>
  </r>
  <r>
    <d v="2020-11-04T00:00:00"/>
    <x v="2"/>
    <x v="3"/>
    <x v="1"/>
    <s v="Suburban Drives LLC Ltd Group"/>
    <x v="1"/>
    <n v="14502"/>
    <n v="3089"/>
    <x v="0"/>
    <x v="7"/>
    <x v="1"/>
  </r>
  <r>
    <d v="2020-11-06T00:00:00"/>
    <x v="2"/>
    <x v="3"/>
    <x v="3"/>
    <s v="National Industries Co Ltd Group"/>
    <x v="7"/>
    <n v="7365"/>
    <n v="516"/>
    <x v="1"/>
    <x v="0"/>
    <x v="1"/>
  </r>
  <r>
    <d v="2020-11-08T00:00:00"/>
    <x v="2"/>
    <x v="3"/>
    <x v="2"/>
    <s v="North Systems LLC Ltd Group"/>
    <x v="4"/>
    <n v="1703"/>
    <n v="104"/>
    <x v="0"/>
    <x v="5"/>
    <x v="1"/>
  </r>
  <r>
    <d v="2020-11-09T00:00:00"/>
    <x v="2"/>
    <x v="3"/>
    <x v="2"/>
    <s v="Suburban Drives Inc"/>
    <x v="7"/>
    <n v="1216"/>
    <n v="68"/>
    <x v="1"/>
    <x v="8"/>
    <x v="2"/>
  </r>
  <r>
    <d v="2020-11-10T00:00:00"/>
    <x v="2"/>
    <x v="3"/>
    <x v="1"/>
    <s v="National Systems Inc Ltd Group"/>
    <x v="2"/>
    <n v="1535"/>
    <n v="295"/>
    <x v="1"/>
    <x v="1"/>
    <x v="1"/>
  </r>
  <r>
    <d v="2020-11-11T00:00:00"/>
    <x v="2"/>
    <x v="3"/>
    <x v="2"/>
    <s v="Special Electrics Co Ltd Group"/>
    <x v="4"/>
    <n v="1478"/>
    <n v="77"/>
    <x v="0"/>
    <x v="2"/>
    <x v="0"/>
  </r>
  <r>
    <d v="2020-11-12T00:00:00"/>
    <x v="2"/>
    <x v="3"/>
    <x v="1"/>
    <s v="Metro Machines Inc Ltd Group"/>
    <x v="0"/>
    <n v="4581"/>
    <n v="454"/>
    <x v="0"/>
    <x v="9"/>
    <x v="0"/>
  </r>
  <r>
    <d v="2020-11-12T00:00:00"/>
    <x v="2"/>
    <x v="3"/>
    <x v="3"/>
    <s v="Global Equip Group"/>
    <x v="2"/>
    <n v="7749"/>
    <n v="1062"/>
    <x v="1"/>
    <x v="3"/>
    <x v="1"/>
  </r>
  <r>
    <d v="2020-11-13T00:00:00"/>
    <x v="2"/>
    <x v="3"/>
    <x v="1"/>
    <s v="West Drives Ltd Ltd Group"/>
    <x v="1"/>
    <n v="11666"/>
    <n v="1318"/>
    <x v="1"/>
    <x v="1"/>
    <x v="3"/>
  </r>
  <r>
    <d v="2020-11-13T00:00:00"/>
    <x v="2"/>
    <x v="3"/>
    <x v="2"/>
    <s v="South Systems Ltd Ltd Group"/>
    <x v="7"/>
    <n v="1712"/>
    <n v="111"/>
    <x v="0"/>
    <x v="5"/>
    <x v="2"/>
  </r>
  <r>
    <d v="2020-11-14T00:00:00"/>
    <x v="2"/>
    <x v="3"/>
    <x v="4"/>
    <s v="Metro Engineering Inc Ltd Group"/>
    <x v="4"/>
    <n v="3899"/>
    <n v="1595"/>
    <x v="0"/>
    <x v="5"/>
    <x v="1"/>
  </r>
  <r>
    <d v="2020-11-14T00:00:00"/>
    <x v="2"/>
    <x v="3"/>
    <x v="2"/>
    <s v="Central Engineering LLC Ltd Group"/>
    <x v="3"/>
    <n v="8056"/>
    <n v="475"/>
    <x v="0"/>
    <x v="6"/>
    <x v="2"/>
  </r>
  <r>
    <d v="2020-11-14T00:00:00"/>
    <x v="2"/>
    <x v="3"/>
    <x v="0"/>
    <s v="Central Equip Corp"/>
    <x v="1"/>
    <n v="9489"/>
    <n v="4460"/>
    <x v="1"/>
    <x v="5"/>
    <x v="0"/>
  </r>
  <r>
    <d v="2020-11-15T00:00:00"/>
    <x v="2"/>
    <x v="3"/>
    <x v="3"/>
    <s v="Central Machines LLC Ltd Group"/>
    <x v="4"/>
    <n v="9025"/>
    <n v="2112"/>
    <x v="0"/>
    <x v="2"/>
    <x v="2"/>
  </r>
  <r>
    <d v="2020-11-16T00:00:00"/>
    <x v="2"/>
    <x v="3"/>
    <x v="4"/>
    <s v="Metro Machines LLC"/>
    <x v="2"/>
    <n v="4774"/>
    <n v="2086"/>
    <x v="1"/>
    <x v="1"/>
    <x v="2"/>
  </r>
  <r>
    <d v="2020-11-24T00:00:00"/>
    <x v="2"/>
    <x v="3"/>
    <x v="0"/>
    <s v="Suburban Systems Ltd Ltd Group"/>
    <x v="6"/>
    <n v="9932"/>
    <n v="4956"/>
    <x v="0"/>
    <x v="0"/>
    <x v="3"/>
  </r>
  <r>
    <d v="2020-11-24T00:00:00"/>
    <x v="2"/>
    <x v="3"/>
    <x v="0"/>
    <s v="Central Tech Corp"/>
    <x v="0"/>
    <n v="4406"/>
    <n v="692"/>
    <x v="0"/>
    <x v="2"/>
    <x v="1"/>
  </r>
  <r>
    <d v="2020-11-26T00:00:00"/>
    <x v="2"/>
    <x v="3"/>
    <x v="0"/>
    <s v="West Drives Group Ltd Group"/>
    <x v="3"/>
    <n v="6300"/>
    <n v="2860"/>
    <x v="0"/>
    <x v="5"/>
    <x v="1"/>
  </r>
  <r>
    <d v="2020-12-05T00:00:00"/>
    <x v="2"/>
    <x v="3"/>
    <x v="2"/>
    <s v="National Systems Ltd"/>
    <x v="5"/>
    <n v="2408"/>
    <n v="301"/>
    <x v="1"/>
    <x v="7"/>
    <x v="1"/>
  </r>
  <r>
    <d v="2020-12-06T00:00:00"/>
    <x v="2"/>
    <x v="3"/>
    <x v="0"/>
    <s v="National Drives Corp Ltd Group"/>
    <x v="0"/>
    <n v="9200"/>
    <n v="1021"/>
    <x v="1"/>
    <x v="6"/>
    <x v="1"/>
  </r>
  <r>
    <d v="2020-12-07T00:00:00"/>
    <x v="2"/>
    <x v="3"/>
    <x v="4"/>
    <s v="Central Drives Group Ltd Group"/>
    <x v="3"/>
    <n v="10539"/>
    <n v="3531"/>
    <x v="0"/>
    <x v="5"/>
    <x v="2"/>
  </r>
  <r>
    <d v="2020-12-07T00:00:00"/>
    <x v="2"/>
    <x v="3"/>
    <x v="1"/>
    <s v="Drives Group Ltd Group"/>
    <x v="4"/>
    <n v="9872"/>
    <n v="1303"/>
    <x v="0"/>
    <x v="1"/>
    <x v="3"/>
  </r>
  <r>
    <d v="2020-12-07T00:00:00"/>
    <x v="2"/>
    <x v="3"/>
    <x v="0"/>
    <s v="Metro Machines LLC Ltd Group"/>
    <x v="2"/>
    <n v="1893"/>
    <n v="839"/>
    <x v="0"/>
    <x v="8"/>
    <x v="0"/>
  </r>
  <r>
    <d v="2020-12-08T00:00:00"/>
    <x v="2"/>
    <x v="3"/>
    <x v="0"/>
    <s v="Metro Drives Group"/>
    <x v="4"/>
    <n v="3039"/>
    <n v="334"/>
    <x v="0"/>
    <x v="1"/>
    <x v="0"/>
  </r>
  <r>
    <d v="2020-12-11T00:00:00"/>
    <x v="2"/>
    <x v="3"/>
    <x v="2"/>
    <s v="National Tech Group"/>
    <x v="8"/>
    <n v="10415"/>
    <n v="1104"/>
    <x v="0"/>
    <x v="7"/>
    <x v="1"/>
  </r>
  <r>
    <d v="2020-12-12T00:00:00"/>
    <x v="2"/>
    <x v="3"/>
    <x v="0"/>
    <s v="South Systems Co Ltd Group"/>
    <x v="8"/>
    <n v="7037"/>
    <n v="1506"/>
    <x v="0"/>
    <x v="0"/>
    <x v="0"/>
  </r>
  <r>
    <d v="2020-12-15T00:00:00"/>
    <x v="2"/>
    <x v="3"/>
    <x v="1"/>
    <s v="Suburban Drives Corp Ltd Group"/>
    <x v="6"/>
    <n v="3334"/>
    <n v="1207"/>
    <x v="0"/>
    <x v="0"/>
    <x v="1"/>
  </r>
  <r>
    <d v="2020-12-18T00:00:00"/>
    <x v="2"/>
    <x v="3"/>
    <x v="1"/>
    <s v="Metro Industries LLC"/>
    <x v="1"/>
    <n v="8477"/>
    <n v="3764"/>
    <x v="0"/>
    <x v="0"/>
    <x v="1"/>
  </r>
  <r>
    <d v="2020-12-22T00:00:00"/>
    <x v="2"/>
    <x v="3"/>
    <x v="1"/>
    <s v="South Machines Group"/>
    <x v="2"/>
    <n v="2196"/>
    <n v="852"/>
    <x v="0"/>
    <x v="9"/>
    <x v="1"/>
  </r>
  <r>
    <d v="2020-12-22T00:00:00"/>
    <x v="2"/>
    <x v="3"/>
    <x v="0"/>
    <s v="Suburban Tech Ltd Ltd Group"/>
    <x v="0"/>
    <n v="9245"/>
    <n v="4586"/>
    <x v="0"/>
    <x v="1"/>
    <x v="1"/>
  </r>
  <r>
    <d v="2020-12-28T00:00:00"/>
    <x v="2"/>
    <x v="3"/>
    <x v="3"/>
    <s v="Global Engineering Inc Ltd Group"/>
    <x v="1"/>
    <n v="7672"/>
    <n v="2754"/>
    <x v="0"/>
    <x v="1"/>
    <x v="0"/>
  </r>
  <r>
    <d v="2020-12-28T00:00:00"/>
    <x v="2"/>
    <x v="3"/>
    <x v="2"/>
    <s v="West Systems Inc Ltd Group"/>
    <x v="7"/>
    <n v="11592"/>
    <n v="5112"/>
    <x v="0"/>
    <x v="5"/>
    <x v="2"/>
  </r>
  <r>
    <d v="2021-01-03T00:00:00"/>
    <x v="3"/>
    <x v="0"/>
    <x v="0"/>
    <s v="Suburban Industries Corp Ltd Group"/>
    <x v="3"/>
    <n v="12659"/>
    <n v="4836"/>
    <x v="0"/>
    <x v="1"/>
    <x v="1"/>
  </r>
  <r>
    <d v="2021-01-04T00:00:00"/>
    <x v="3"/>
    <x v="0"/>
    <x v="4"/>
    <s v="National Equip Co Ltd Group"/>
    <x v="6"/>
    <n v="833"/>
    <n v="357"/>
    <x v="0"/>
    <x v="1"/>
    <x v="1"/>
  </r>
  <r>
    <d v="2021-01-06T00:00:00"/>
    <x v="3"/>
    <x v="0"/>
    <x v="4"/>
    <s v="East Industries Corp Ltd Group"/>
    <x v="7"/>
    <n v="9286"/>
    <n v="4643"/>
    <x v="0"/>
    <x v="1"/>
    <x v="3"/>
  </r>
  <r>
    <d v="2021-01-08T00:00:00"/>
    <x v="3"/>
    <x v="0"/>
    <x v="1"/>
    <s v="National Electrics Co Ltd Group"/>
    <x v="0"/>
    <n v="3051"/>
    <n v="1010"/>
    <x v="0"/>
    <x v="7"/>
    <x v="2"/>
  </r>
  <r>
    <d v="2021-01-10T00:00:00"/>
    <x v="3"/>
    <x v="0"/>
    <x v="4"/>
    <s v="National Machines LLC"/>
    <x v="3"/>
    <n v="2959"/>
    <n v="429"/>
    <x v="0"/>
    <x v="7"/>
    <x v="0"/>
  </r>
  <r>
    <d v="2021-01-13T00:00:00"/>
    <x v="3"/>
    <x v="0"/>
    <x v="3"/>
    <s v="Global Industries Ltd Ltd Group"/>
    <x v="7"/>
    <n v="1660"/>
    <n v="614"/>
    <x v="0"/>
    <x v="9"/>
    <x v="3"/>
  </r>
  <r>
    <d v="2021-01-14T00:00:00"/>
    <x v="3"/>
    <x v="0"/>
    <x v="3"/>
    <s v="South Motors Group Ltd Group"/>
    <x v="7"/>
    <n v="3012"/>
    <n v="1045"/>
    <x v="1"/>
    <x v="3"/>
    <x v="0"/>
  </r>
  <r>
    <d v="2021-01-16T00:00:00"/>
    <x v="3"/>
    <x v="0"/>
    <x v="0"/>
    <s v="Metro Systems Group"/>
    <x v="7"/>
    <n v="4686"/>
    <n v="1664"/>
    <x v="0"/>
    <x v="0"/>
    <x v="0"/>
  </r>
  <r>
    <d v="2021-01-17T00:00:00"/>
    <x v="3"/>
    <x v="0"/>
    <x v="1"/>
    <s v="Global Tech Ltd"/>
    <x v="4"/>
    <n v="780"/>
    <n v="73"/>
    <x v="1"/>
    <x v="5"/>
    <x v="0"/>
  </r>
  <r>
    <d v="2021-01-18T00:00:00"/>
    <x v="3"/>
    <x v="0"/>
    <x v="1"/>
    <s v="South Tech Ltd"/>
    <x v="0"/>
    <n v="5455"/>
    <n v="1615"/>
    <x v="0"/>
    <x v="5"/>
    <x v="1"/>
  </r>
  <r>
    <d v="2021-01-18T00:00:00"/>
    <x v="3"/>
    <x v="0"/>
    <x v="4"/>
    <s v="Engineering Ltd Ltd Group"/>
    <x v="3"/>
    <n v="12157"/>
    <n v="1046"/>
    <x v="0"/>
    <x v="7"/>
    <x v="1"/>
  </r>
  <r>
    <d v="2021-01-24T00:00:00"/>
    <x v="3"/>
    <x v="0"/>
    <x v="0"/>
    <s v="Suburban Engineering Ltd"/>
    <x v="6"/>
    <n v="4521"/>
    <n v="470"/>
    <x v="0"/>
    <x v="0"/>
    <x v="0"/>
  </r>
  <r>
    <d v="2021-01-28T00:00:00"/>
    <x v="3"/>
    <x v="0"/>
    <x v="0"/>
    <s v="National Tech Ltd Ltd Group"/>
    <x v="4"/>
    <n v="1465"/>
    <n v="514"/>
    <x v="0"/>
    <x v="2"/>
    <x v="1"/>
  </r>
  <r>
    <d v="2021-02-04T00:00:00"/>
    <x v="3"/>
    <x v="0"/>
    <x v="3"/>
    <s v="Central Systems Ltd"/>
    <x v="3"/>
    <n v="12102"/>
    <n v="5385"/>
    <x v="1"/>
    <x v="9"/>
    <x v="0"/>
  </r>
  <r>
    <d v="2021-02-05T00:00:00"/>
    <x v="3"/>
    <x v="0"/>
    <x v="1"/>
    <s v="Suburban Electrics Corp Ltd Group"/>
    <x v="8"/>
    <n v="13272"/>
    <n v="2747"/>
    <x v="1"/>
    <x v="3"/>
    <x v="2"/>
  </r>
  <r>
    <d v="2021-02-05T00:00:00"/>
    <x v="3"/>
    <x v="0"/>
    <x v="0"/>
    <s v="National Machines Ltd Ltd Group"/>
    <x v="3"/>
    <n v="8210"/>
    <n v="3169"/>
    <x v="1"/>
    <x v="8"/>
    <x v="0"/>
  </r>
  <r>
    <d v="2021-02-06T00:00:00"/>
    <x v="3"/>
    <x v="0"/>
    <x v="2"/>
    <s v="North Engineering Ltd Ltd Group"/>
    <x v="0"/>
    <n v="575"/>
    <n v="286"/>
    <x v="0"/>
    <x v="9"/>
    <x v="2"/>
  </r>
  <r>
    <d v="2021-02-07T00:00:00"/>
    <x v="3"/>
    <x v="0"/>
    <x v="1"/>
    <s v="West Machines Corp Ltd Group"/>
    <x v="6"/>
    <n v="4700"/>
    <n v="1048"/>
    <x v="0"/>
    <x v="7"/>
    <x v="2"/>
  </r>
  <r>
    <d v="2021-02-07T00:00:00"/>
    <x v="3"/>
    <x v="0"/>
    <x v="3"/>
    <s v="Metro Systems Ltd Ltd Group"/>
    <x v="5"/>
    <n v="5735"/>
    <n v="1629"/>
    <x v="0"/>
    <x v="6"/>
    <x v="1"/>
  </r>
  <r>
    <d v="2021-02-08T00:00:00"/>
    <x v="3"/>
    <x v="0"/>
    <x v="3"/>
    <s v="South Electrics Corp Ltd Group"/>
    <x v="1"/>
    <n v="708"/>
    <n v="130"/>
    <x v="1"/>
    <x v="4"/>
    <x v="1"/>
  </r>
  <r>
    <d v="2021-02-10T00:00:00"/>
    <x v="3"/>
    <x v="0"/>
    <x v="1"/>
    <s v="Special Central Drives Group Ltd Group"/>
    <x v="3"/>
    <n v="13026"/>
    <n v="3009"/>
    <x v="0"/>
    <x v="5"/>
    <x v="1"/>
  </r>
  <r>
    <d v="2021-02-12T00:00:00"/>
    <x v="3"/>
    <x v="0"/>
    <x v="1"/>
    <s v="East Equip Corp Ltd Group"/>
    <x v="7"/>
    <n v="8983"/>
    <n v="3863"/>
    <x v="1"/>
    <x v="4"/>
    <x v="2"/>
  </r>
  <r>
    <d v="2021-02-13T00:00:00"/>
    <x v="3"/>
    <x v="0"/>
    <x v="0"/>
    <s v="West Engineering Inc"/>
    <x v="2"/>
    <n v="9380"/>
    <n v="825"/>
    <x v="0"/>
    <x v="9"/>
    <x v="3"/>
  </r>
  <r>
    <d v="2021-02-14T00:00:00"/>
    <x v="3"/>
    <x v="0"/>
    <x v="1"/>
    <s v="South Tech Ltd Ltd Group"/>
    <x v="0"/>
    <n v="6586"/>
    <n v="2378"/>
    <x v="0"/>
    <x v="0"/>
    <x v="0"/>
  </r>
  <r>
    <d v="2021-02-15T00:00:00"/>
    <x v="3"/>
    <x v="0"/>
    <x v="1"/>
    <s v="North Machines Corp"/>
    <x v="4"/>
    <n v="2418"/>
    <n v="235"/>
    <x v="0"/>
    <x v="1"/>
    <x v="1"/>
  </r>
  <r>
    <d v="2021-02-15T00:00:00"/>
    <x v="3"/>
    <x v="0"/>
    <x v="3"/>
    <s v="Global Tech Corp"/>
    <x v="1"/>
    <n v="8701"/>
    <n v="1688"/>
    <x v="0"/>
    <x v="8"/>
    <x v="1"/>
  </r>
  <r>
    <d v="2021-02-21T00:00:00"/>
    <x v="3"/>
    <x v="0"/>
    <x v="1"/>
    <s v="Equip LLC"/>
    <x v="4"/>
    <n v="7130"/>
    <n v="3544"/>
    <x v="1"/>
    <x v="6"/>
    <x v="2"/>
  </r>
  <r>
    <d v="2021-02-23T00:00:00"/>
    <x v="3"/>
    <x v="0"/>
    <x v="0"/>
    <s v="East Drives Ltd Ltd Group"/>
    <x v="3"/>
    <n v="7908"/>
    <n v="1566"/>
    <x v="0"/>
    <x v="3"/>
    <x v="0"/>
  </r>
  <r>
    <d v="2021-02-23T00:00:00"/>
    <x v="3"/>
    <x v="0"/>
    <x v="1"/>
    <s v="Metro Engineering LLC"/>
    <x v="7"/>
    <n v="9970"/>
    <n v="3001"/>
    <x v="0"/>
    <x v="8"/>
    <x v="1"/>
  </r>
  <r>
    <d v="2021-02-23T00:00:00"/>
    <x v="3"/>
    <x v="0"/>
    <x v="4"/>
    <s v="Equip Co"/>
    <x v="0"/>
    <n v="12768"/>
    <n v="3664"/>
    <x v="0"/>
    <x v="3"/>
    <x v="1"/>
  </r>
  <r>
    <d v="2021-02-24T00:00:00"/>
    <x v="3"/>
    <x v="0"/>
    <x v="2"/>
    <s v="South Drives Inc"/>
    <x v="3"/>
    <n v="13951"/>
    <n v="3571"/>
    <x v="0"/>
    <x v="8"/>
    <x v="3"/>
  </r>
  <r>
    <d v="2021-02-25T00:00:00"/>
    <x v="3"/>
    <x v="0"/>
    <x v="1"/>
    <s v="North Electrics Inc Ltd Group"/>
    <x v="8"/>
    <n v="10242"/>
    <n v="4322"/>
    <x v="1"/>
    <x v="5"/>
    <x v="3"/>
  </r>
  <r>
    <d v="2021-02-26T00:00:00"/>
    <x v="3"/>
    <x v="0"/>
    <x v="1"/>
    <s v="West Tech Corp Ltd Group"/>
    <x v="7"/>
    <n v="10818"/>
    <n v="5398"/>
    <x v="1"/>
    <x v="5"/>
    <x v="3"/>
  </r>
  <r>
    <d v="2021-03-02T00:00:00"/>
    <x v="3"/>
    <x v="0"/>
    <x v="2"/>
    <s v="Global Motors LLC Ltd Group"/>
    <x v="3"/>
    <n v="1037"/>
    <n v="239"/>
    <x v="0"/>
    <x v="0"/>
    <x v="2"/>
  </r>
  <r>
    <d v="2021-03-04T00:00:00"/>
    <x v="3"/>
    <x v="0"/>
    <x v="0"/>
    <s v="Global Systems Group"/>
    <x v="4"/>
    <n v="10485"/>
    <n v="4131"/>
    <x v="1"/>
    <x v="0"/>
    <x v="2"/>
  </r>
  <r>
    <d v="2021-03-04T00:00:00"/>
    <x v="3"/>
    <x v="0"/>
    <x v="3"/>
    <s v="South Industries Corp Ltd Group"/>
    <x v="2"/>
    <n v="8900"/>
    <n v="4103"/>
    <x v="0"/>
    <x v="3"/>
    <x v="2"/>
  </r>
  <r>
    <d v="2021-03-07T00:00:00"/>
    <x v="3"/>
    <x v="0"/>
    <x v="4"/>
    <s v="Global Equip LLC"/>
    <x v="4"/>
    <n v="8257"/>
    <n v="1949"/>
    <x v="0"/>
    <x v="5"/>
    <x v="2"/>
  </r>
  <r>
    <d v="2021-03-09T00:00:00"/>
    <x v="3"/>
    <x v="0"/>
    <x v="0"/>
    <s v="Global Systems Inc"/>
    <x v="0"/>
    <n v="10514"/>
    <n v="3985"/>
    <x v="0"/>
    <x v="7"/>
    <x v="3"/>
  </r>
  <r>
    <d v="2021-03-09T00:00:00"/>
    <x v="3"/>
    <x v="0"/>
    <x v="3"/>
    <s v="East Tech Ltd"/>
    <x v="4"/>
    <n v="14490"/>
    <n v="4927"/>
    <x v="0"/>
    <x v="5"/>
    <x v="2"/>
  </r>
  <r>
    <d v="2021-03-09T00:00:00"/>
    <x v="3"/>
    <x v="0"/>
    <x v="1"/>
    <s v="North Systems Ltd"/>
    <x v="1"/>
    <n v="1462"/>
    <n v="213"/>
    <x v="0"/>
    <x v="5"/>
    <x v="2"/>
  </r>
  <r>
    <d v="2021-03-10T00:00:00"/>
    <x v="3"/>
    <x v="0"/>
    <x v="3"/>
    <s v="Suburban Electrics Corp"/>
    <x v="8"/>
    <n v="1949"/>
    <n v="429"/>
    <x v="0"/>
    <x v="0"/>
    <x v="2"/>
  </r>
  <r>
    <d v="2021-03-12T00:00:00"/>
    <x v="3"/>
    <x v="0"/>
    <x v="0"/>
    <s v="National Motors Group Ltd Group"/>
    <x v="4"/>
    <n v="2924"/>
    <n v="1208"/>
    <x v="0"/>
    <x v="1"/>
    <x v="2"/>
  </r>
  <r>
    <d v="2021-03-15T00:00:00"/>
    <x v="3"/>
    <x v="0"/>
    <x v="4"/>
    <s v="East Drives LLC Ltd Group"/>
    <x v="4"/>
    <n v="12176"/>
    <n v="3848"/>
    <x v="0"/>
    <x v="1"/>
    <x v="2"/>
  </r>
  <r>
    <d v="2021-03-21T00:00:00"/>
    <x v="3"/>
    <x v="0"/>
    <x v="0"/>
    <s v="Metro Industries Ltd"/>
    <x v="3"/>
    <n v="14830"/>
    <n v="3292"/>
    <x v="1"/>
    <x v="1"/>
    <x v="2"/>
  </r>
  <r>
    <d v="2021-03-25T00:00:00"/>
    <x v="3"/>
    <x v="0"/>
    <x v="2"/>
    <s v="South Electrics Co Ltd Group"/>
    <x v="0"/>
    <n v="7755"/>
    <n v="3327"/>
    <x v="1"/>
    <x v="2"/>
    <x v="2"/>
  </r>
  <r>
    <d v="2021-03-27T00:00:00"/>
    <x v="3"/>
    <x v="0"/>
    <x v="0"/>
    <s v="North Machines LLC Ltd Group"/>
    <x v="0"/>
    <n v="3633"/>
    <n v="1188"/>
    <x v="0"/>
    <x v="9"/>
    <x v="0"/>
  </r>
  <r>
    <d v="2021-04-02T00:00:00"/>
    <x v="3"/>
    <x v="1"/>
    <x v="0"/>
    <s v="North Machines Co Ltd Group"/>
    <x v="2"/>
    <n v="2799"/>
    <n v="1296"/>
    <x v="1"/>
    <x v="0"/>
    <x v="1"/>
  </r>
  <r>
    <d v="2021-04-05T00:00:00"/>
    <x v="3"/>
    <x v="1"/>
    <x v="3"/>
    <s v="Global Equip LLC Ltd Group"/>
    <x v="4"/>
    <n v="12603"/>
    <n v="4235"/>
    <x v="0"/>
    <x v="5"/>
    <x v="1"/>
  </r>
  <r>
    <d v="2021-04-06T00:00:00"/>
    <x v="3"/>
    <x v="1"/>
    <x v="2"/>
    <s v="National Drives Corp"/>
    <x v="0"/>
    <n v="2613"/>
    <n v="1202"/>
    <x v="0"/>
    <x v="8"/>
    <x v="2"/>
  </r>
  <r>
    <d v="2021-04-06T00:00:00"/>
    <x v="3"/>
    <x v="1"/>
    <x v="3"/>
    <s v="Central Machines Corp"/>
    <x v="3"/>
    <n v="3581"/>
    <n v="512"/>
    <x v="1"/>
    <x v="0"/>
    <x v="1"/>
  </r>
  <r>
    <d v="2021-04-08T00:00:00"/>
    <x v="3"/>
    <x v="1"/>
    <x v="4"/>
    <s v="Suburban Electrics Co Ltd Group"/>
    <x v="3"/>
    <n v="10623"/>
    <n v="4132"/>
    <x v="1"/>
    <x v="1"/>
    <x v="1"/>
  </r>
  <r>
    <d v="2021-04-14T00:00:00"/>
    <x v="3"/>
    <x v="1"/>
    <x v="2"/>
    <s v="Metro Engineering Ltd Ltd Group"/>
    <x v="2"/>
    <n v="6966"/>
    <n v="1142"/>
    <x v="0"/>
    <x v="5"/>
    <x v="1"/>
  </r>
  <r>
    <d v="2021-04-15T00:00:00"/>
    <x v="3"/>
    <x v="1"/>
    <x v="4"/>
    <s v="West Industries Inc"/>
    <x v="6"/>
    <n v="6170"/>
    <n v="2394"/>
    <x v="0"/>
    <x v="5"/>
    <x v="3"/>
  </r>
  <r>
    <d v="2021-04-16T00:00:00"/>
    <x v="3"/>
    <x v="1"/>
    <x v="2"/>
    <s v="Drives Group"/>
    <x v="4"/>
    <n v="7444"/>
    <n v="1973"/>
    <x v="0"/>
    <x v="4"/>
    <x v="0"/>
  </r>
  <r>
    <d v="2021-04-21T00:00:00"/>
    <x v="3"/>
    <x v="1"/>
    <x v="4"/>
    <s v="South Equip Ltd"/>
    <x v="3"/>
    <n v="13751"/>
    <n v="5995"/>
    <x v="0"/>
    <x v="5"/>
    <x v="2"/>
  </r>
  <r>
    <d v="2021-04-23T00:00:00"/>
    <x v="3"/>
    <x v="1"/>
    <x v="4"/>
    <s v="North Industries Co Ltd Group"/>
    <x v="6"/>
    <n v="13812"/>
    <n v="4240"/>
    <x v="0"/>
    <x v="6"/>
    <x v="1"/>
  </r>
  <r>
    <d v="2021-04-25T00:00:00"/>
    <x v="3"/>
    <x v="1"/>
    <x v="4"/>
    <s v="East Engineering Corp"/>
    <x v="0"/>
    <n v="10199"/>
    <n v="796"/>
    <x v="1"/>
    <x v="2"/>
    <x v="3"/>
  </r>
  <r>
    <d v="2021-04-28T00:00:00"/>
    <x v="3"/>
    <x v="1"/>
    <x v="3"/>
    <s v="Central Systems Co"/>
    <x v="3"/>
    <n v="1739"/>
    <n v="737"/>
    <x v="0"/>
    <x v="5"/>
    <x v="0"/>
  </r>
  <r>
    <d v="2021-04-28T00:00:00"/>
    <x v="3"/>
    <x v="1"/>
    <x v="1"/>
    <s v="South Tech Co Ltd Group"/>
    <x v="7"/>
    <n v="3627"/>
    <n v="290"/>
    <x v="1"/>
    <x v="0"/>
    <x v="0"/>
  </r>
  <r>
    <d v="2021-05-01T00:00:00"/>
    <x v="3"/>
    <x v="1"/>
    <x v="3"/>
    <s v="West Motors Inc Ltd Group"/>
    <x v="0"/>
    <n v="11719"/>
    <n v="2344"/>
    <x v="0"/>
    <x v="7"/>
    <x v="1"/>
  </r>
  <r>
    <d v="2021-05-01T00:00:00"/>
    <x v="3"/>
    <x v="1"/>
    <x v="3"/>
    <s v="Global Drives LLC"/>
    <x v="4"/>
    <n v="2457"/>
    <n v="700"/>
    <x v="0"/>
    <x v="1"/>
    <x v="3"/>
  </r>
  <r>
    <d v="2021-05-04T00:00:00"/>
    <x v="3"/>
    <x v="1"/>
    <x v="1"/>
    <s v="Global Drives Ltd Ltd Group"/>
    <x v="6"/>
    <n v="9014"/>
    <n v="4318"/>
    <x v="0"/>
    <x v="2"/>
    <x v="2"/>
  </r>
  <r>
    <d v="2021-05-04T00:00:00"/>
    <x v="3"/>
    <x v="1"/>
    <x v="1"/>
    <s v="Suburban Industries Ltd Ltd Group"/>
    <x v="3"/>
    <n v="11853"/>
    <n v="3343"/>
    <x v="0"/>
    <x v="3"/>
    <x v="0"/>
  </r>
  <r>
    <d v="2021-05-05T00:00:00"/>
    <x v="3"/>
    <x v="1"/>
    <x v="3"/>
    <s v="West Equip Ltd Ltd Group"/>
    <x v="0"/>
    <n v="10273"/>
    <n v="2332"/>
    <x v="0"/>
    <x v="2"/>
    <x v="1"/>
  </r>
  <r>
    <d v="2021-05-06T00:00:00"/>
    <x v="3"/>
    <x v="1"/>
    <x v="2"/>
    <s v="National Systems Corp Ltd Group"/>
    <x v="1"/>
    <n v="7742"/>
    <n v="2671"/>
    <x v="0"/>
    <x v="9"/>
    <x v="0"/>
  </r>
  <r>
    <d v="2021-05-08T00:00:00"/>
    <x v="3"/>
    <x v="1"/>
    <x v="0"/>
    <s v="Global Drives Corp"/>
    <x v="6"/>
    <n v="7121"/>
    <n v="3411"/>
    <x v="0"/>
    <x v="3"/>
    <x v="1"/>
  </r>
  <r>
    <d v="2021-05-12T00:00:00"/>
    <x v="3"/>
    <x v="1"/>
    <x v="2"/>
    <s v="Electrics Inc Ltd Group"/>
    <x v="0"/>
    <n v="6133"/>
    <n v="1858"/>
    <x v="1"/>
    <x v="6"/>
    <x v="3"/>
  </r>
  <r>
    <d v="2021-05-12T00:00:00"/>
    <x v="3"/>
    <x v="1"/>
    <x v="2"/>
    <s v="West Tech Co"/>
    <x v="4"/>
    <n v="10061"/>
    <n v="1720"/>
    <x v="0"/>
    <x v="3"/>
    <x v="2"/>
  </r>
  <r>
    <d v="2021-05-14T00:00:00"/>
    <x v="3"/>
    <x v="1"/>
    <x v="4"/>
    <s v="Metro Electrics Ltd Ltd Group"/>
    <x v="1"/>
    <n v="8230"/>
    <n v="625"/>
    <x v="1"/>
    <x v="6"/>
    <x v="1"/>
  </r>
  <r>
    <d v="2021-05-15T00:00:00"/>
    <x v="3"/>
    <x v="1"/>
    <x v="0"/>
    <s v="National Engineering Inc"/>
    <x v="0"/>
    <n v="8774"/>
    <n v="1790"/>
    <x v="0"/>
    <x v="3"/>
    <x v="1"/>
  </r>
  <r>
    <d v="2021-05-15T00:00:00"/>
    <x v="3"/>
    <x v="1"/>
    <x v="0"/>
    <s v="National Tech LLC Ltd Group"/>
    <x v="0"/>
    <n v="7978"/>
    <n v="3399"/>
    <x v="0"/>
    <x v="1"/>
    <x v="3"/>
  </r>
  <r>
    <d v="2021-05-16T00:00:00"/>
    <x v="3"/>
    <x v="1"/>
    <x v="3"/>
    <s v="Central Motors Corp Ltd Group"/>
    <x v="3"/>
    <n v="8628"/>
    <n v="3201"/>
    <x v="0"/>
    <x v="2"/>
    <x v="0"/>
  </r>
  <r>
    <d v="2021-05-19T00:00:00"/>
    <x v="3"/>
    <x v="1"/>
    <x v="3"/>
    <s v="Machines Corp"/>
    <x v="3"/>
    <n v="14931"/>
    <n v="2986"/>
    <x v="0"/>
    <x v="1"/>
    <x v="1"/>
  </r>
  <r>
    <d v="2021-05-20T00:00:00"/>
    <x v="3"/>
    <x v="1"/>
    <x v="4"/>
    <s v="South Motors LLC"/>
    <x v="4"/>
    <n v="14382"/>
    <n v="5221"/>
    <x v="0"/>
    <x v="0"/>
    <x v="1"/>
  </r>
  <r>
    <d v="2021-05-20T00:00:00"/>
    <x v="3"/>
    <x v="1"/>
    <x v="2"/>
    <s v="National Machines Ltd"/>
    <x v="3"/>
    <n v="7995"/>
    <n v="1543"/>
    <x v="0"/>
    <x v="5"/>
    <x v="1"/>
  </r>
  <r>
    <d v="2021-05-23T00:00:00"/>
    <x v="3"/>
    <x v="1"/>
    <x v="0"/>
    <s v="National Machines LLC Ltd Group"/>
    <x v="3"/>
    <n v="913"/>
    <n v="367"/>
    <x v="1"/>
    <x v="0"/>
    <x v="3"/>
  </r>
  <r>
    <d v="2021-05-23T00:00:00"/>
    <x v="3"/>
    <x v="1"/>
    <x v="0"/>
    <s v="West Tech Inc"/>
    <x v="4"/>
    <n v="4458"/>
    <n v="1115"/>
    <x v="1"/>
    <x v="5"/>
    <x v="1"/>
  </r>
  <r>
    <d v="2021-06-01T00:00:00"/>
    <x v="3"/>
    <x v="1"/>
    <x v="4"/>
    <s v="East Electrics Group"/>
    <x v="0"/>
    <n v="6193"/>
    <n v="2892"/>
    <x v="0"/>
    <x v="1"/>
    <x v="2"/>
  </r>
  <r>
    <d v="2021-06-01T00:00:00"/>
    <x v="3"/>
    <x v="1"/>
    <x v="0"/>
    <s v="National Tech Co Ltd Group"/>
    <x v="0"/>
    <n v="10245"/>
    <n v="4600"/>
    <x v="0"/>
    <x v="5"/>
    <x v="2"/>
  </r>
  <r>
    <d v="2021-06-02T00:00:00"/>
    <x v="3"/>
    <x v="1"/>
    <x v="2"/>
    <s v="West Motors LLC Ltd Group"/>
    <x v="7"/>
    <n v="3076"/>
    <n v="950"/>
    <x v="1"/>
    <x v="0"/>
    <x v="0"/>
  </r>
  <r>
    <d v="2021-06-03T00:00:00"/>
    <x v="3"/>
    <x v="1"/>
    <x v="4"/>
    <s v="Suburban Industries Group"/>
    <x v="4"/>
    <n v="9739"/>
    <n v="2396"/>
    <x v="1"/>
    <x v="0"/>
    <x v="3"/>
  </r>
  <r>
    <d v="2021-06-03T00:00:00"/>
    <x v="3"/>
    <x v="1"/>
    <x v="0"/>
    <s v="National Industries LLC"/>
    <x v="0"/>
    <n v="10737"/>
    <n v="3962"/>
    <x v="0"/>
    <x v="2"/>
    <x v="1"/>
  </r>
  <r>
    <d v="2021-06-05T00:00:00"/>
    <x v="3"/>
    <x v="1"/>
    <x v="2"/>
    <s v="Central Systems Inc"/>
    <x v="4"/>
    <n v="1738"/>
    <n v="534"/>
    <x v="1"/>
    <x v="3"/>
    <x v="2"/>
  </r>
  <r>
    <d v="2021-06-05T00:00:00"/>
    <x v="3"/>
    <x v="1"/>
    <x v="4"/>
    <s v="Special Machines Ltd Ltd Group"/>
    <x v="0"/>
    <n v="12812"/>
    <n v="3280"/>
    <x v="1"/>
    <x v="2"/>
    <x v="1"/>
  </r>
  <r>
    <d v="2021-06-06T00:00:00"/>
    <x v="3"/>
    <x v="1"/>
    <x v="3"/>
    <s v="Global Drives Co Ltd Group"/>
    <x v="1"/>
    <n v="1405"/>
    <n v="212"/>
    <x v="1"/>
    <x v="1"/>
    <x v="3"/>
  </r>
  <r>
    <d v="2021-06-06T00:00:00"/>
    <x v="3"/>
    <x v="1"/>
    <x v="2"/>
    <s v="Global Machines Ltd Ltd Group"/>
    <x v="4"/>
    <n v="7019"/>
    <n v="1284"/>
    <x v="0"/>
    <x v="2"/>
    <x v="0"/>
  </r>
  <r>
    <d v="2021-06-06T00:00:00"/>
    <x v="3"/>
    <x v="1"/>
    <x v="4"/>
    <s v="Metro Engineering Group Ltd Group"/>
    <x v="5"/>
    <n v="13937"/>
    <n v="2007"/>
    <x v="0"/>
    <x v="3"/>
    <x v="1"/>
  </r>
  <r>
    <d v="2021-06-07T00:00:00"/>
    <x v="3"/>
    <x v="1"/>
    <x v="0"/>
    <s v="National Engineering Ltd Ltd Group"/>
    <x v="1"/>
    <n v="14833"/>
    <n v="6586"/>
    <x v="1"/>
    <x v="3"/>
    <x v="1"/>
  </r>
  <r>
    <d v="2021-06-07T00:00:00"/>
    <x v="3"/>
    <x v="1"/>
    <x v="0"/>
    <s v="West Engineering Group"/>
    <x v="5"/>
    <n v="4768"/>
    <n v="1502"/>
    <x v="0"/>
    <x v="6"/>
    <x v="1"/>
  </r>
  <r>
    <d v="2021-06-08T00:00:00"/>
    <x v="3"/>
    <x v="1"/>
    <x v="2"/>
    <s v="National Industries Group"/>
    <x v="1"/>
    <n v="7861"/>
    <n v="770"/>
    <x v="0"/>
    <x v="5"/>
    <x v="1"/>
  </r>
  <r>
    <d v="2021-06-11T00:00:00"/>
    <x v="3"/>
    <x v="1"/>
    <x v="4"/>
    <s v="Global Industries Inc"/>
    <x v="4"/>
    <n v="2384"/>
    <n v="1192"/>
    <x v="0"/>
    <x v="4"/>
    <x v="0"/>
  </r>
  <r>
    <d v="2021-06-11T00:00:00"/>
    <x v="3"/>
    <x v="1"/>
    <x v="0"/>
    <s v="North Drives Co"/>
    <x v="1"/>
    <n v="5345"/>
    <n v="1213"/>
    <x v="1"/>
    <x v="5"/>
    <x v="1"/>
  </r>
  <r>
    <d v="2021-06-12T00:00:00"/>
    <x v="3"/>
    <x v="1"/>
    <x v="2"/>
    <s v="South Motors Ltd Ltd Group"/>
    <x v="3"/>
    <n v="6218"/>
    <n v="454"/>
    <x v="0"/>
    <x v="3"/>
    <x v="3"/>
  </r>
  <r>
    <d v="2021-06-15T00:00:00"/>
    <x v="3"/>
    <x v="1"/>
    <x v="3"/>
    <s v="East Tech Corp Ltd Group"/>
    <x v="0"/>
    <n v="12067"/>
    <n v="3632"/>
    <x v="0"/>
    <x v="0"/>
    <x v="2"/>
  </r>
  <r>
    <d v="2021-06-15T00:00:00"/>
    <x v="3"/>
    <x v="1"/>
    <x v="3"/>
    <s v="National Motors Ltd"/>
    <x v="1"/>
    <n v="7872"/>
    <n v="953"/>
    <x v="1"/>
    <x v="2"/>
    <x v="0"/>
  </r>
  <r>
    <d v="2021-06-21T00:00:00"/>
    <x v="3"/>
    <x v="1"/>
    <x v="3"/>
    <s v="Suburban Tech LLC Ltd Group"/>
    <x v="6"/>
    <n v="5314"/>
    <n v="2051"/>
    <x v="0"/>
    <x v="1"/>
    <x v="1"/>
  </r>
  <r>
    <d v="2021-06-23T00:00:00"/>
    <x v="3"/>
    <x v="1"/>
    <x v="0"/>
    <s v="Central Engineering Group Ltd Group"/>
    <x v="8"/>
    <n v="12615"/>
    <n v="2056"/>
    <x v="0"/>
    <x v="6"/>
    <x v="2"/>
  </r>
  <r>
    <d v="2021-06-23T00:00:00"/>
    <x v="3"/>
    <x v="1"/>
    <x v="4"/>
    <s v="West Machines Inc"/>
    <x v="0"/>
    <n v="729"/>
    <n v="136"/>
    <x v="1"/>
    <x v="8"/>
    <x v="2"/>
  </r>
  <r>
    <d v="2021-06-23T00:00:00"/>
    <x v="3"/>
    <x v="1"/>
    <x v="1"/>
    <s v="National Systems Ltd Ltd Group"/>
    <x v="5"/>
    <n v="12034"/>
    <n v="1288"/>
    <x v="1"/>
    <x v="5"/>
    <x v="1"/>
  </r>
  <r>
    <d v="2021-06-26T00:00:00"/>
    <x v="3"/>
    <x v="1"/>
    <x v="3"/>
    <s v="National Electrics Inc"/>
    <x v="5"/>
    <n v="5586"/>
    <n v="2692"/>
    <x v="0"/>
    <x v="8"/>
    <x v="2"/>
  </r>
  <r>
    <d v="2021-06-27T00:00:00"/>
    <x v="3"/>
    <x v="1"/>
    <x v="0"/>
    <s v="Industries Ltd"/>
    <x v="0"/>
    <n v="12695"/>
    <n v="5535"/>
    <x v="1"/>
    <x v="1"/>
    <x v="2"/>
  </r>
  <r>
    <d v="2021-06-28T00:00:00"/>
    <x v="3"/>
    <x v="1"/>
    <x v="2"/>
    <s v="Global Electrics Corp"/>
    <x v="8"/>
    <n v="5575"/>
    <n v="2565"/>
    <x v="0"/>
    <x v="9"/>
    <x v="2"/>
  </r>
  <r>
    <d v="2021-07-01T00:00:00"/>
    <x v="3"/>
    <x v="2"/>
    <x v="1"/>
    <s v="National Electrics Ltd"/>
    <x v="0"/>
    <n v="12469"/>
    <n v="4027"/>
    <x v="0"/>
    <x v="0"/>
    <x v="2"/>
  </r>
  <r>
    <d v="2021-07-02T00:00:00"/>
    <x v="3"/>
    <x v="2"/>
    <x v="2"/>
    <s v="Global Industries Co"/>
    <x v="1"/>
    <n v="10237"/>
    <n v="1372"/>
    <x v="0"/>
    <x v="3"/>
    <x v="3"/>
  </r>
  <r>
    <d v="2021-07-03T00:00:00"/>
    <x v="3"/>
    <x v="2"/>
    <x v="2"/>
    <s v="East Tech Ltd Ltd Group"/>
    <x v="4"/>
    <n v="6510"/>
    <n v="2044"/>
    <x v="1"/>
    <x v="4"/>
    <x v="3"/>
  </r>
  <r>
    <d v="2021-07-03T00:00:00"/>
    <x v="3"/>
    <x v="2"/>
    <x v="1"/>
    <s v="National Engineering Ltd"/>
    <x v="1"/>
    <n v="3171"/>
    <n v="615"/>
    <x v="1"/>
    <x v="3"/>
    <x v="2"/>
  </r>
  <r>
    <d v="2021-07-05T00:00:00"/>
    <x v="3"/>
    <x v="2"/>
    <x v="2"/>
    <s v="National Drives Group"/>
    <x v="4"/>
    <n v="5772"/>
    <n v="1051"/>
    <x v="0"/>
    <x v="3"/>
    <x v="1"/>
  </r>
  <r>
    <d v="2021-07-05T00:00:00"/>
    <x v="3"/>
    <x v="2"/>
    <x v="2"/>
    <s v="Tech Inc Ltd Group"/>
    <x v="4"/>
    <n v="14303"/>
    <n v="1931"/>
    <x v="0"/>
    <x v="7"/>
    <x v="1"/>
  </r>
  <r>
    <d v="2021-07-08T00:00:00"/>
    <x v="3"/>
    <x v="2"/>
    <x v="2"/>
    <s v="East Industries LLC Ltd Group"/>
    <x v="6"/>
    <n v="7450"/>
    <n v="3285"/>
    <x v="0"/>
    <x v="8"/>
    <x v="0"/>
  </r>
  <r>
    <d v="2021-07-10T00:00:00"/>
    <x v="3"/>
    <x v="2"/>
    <x v="3"/>
    <s v="Metro Systems Inc Ltd Group"/>
    <x v="0"/>
    <n v="3226"/>
    <n v="848"/>
    <x v="0"/>
    <x v="0"/>
    <x v="1"/>
  </r>
  <r>
    <d v="2021-07-10T00:00:00"/>
    <x v="3"/>
    <x v="2"/>
    <x v="0"/>
    <s v="Central Motors LLC Ltd Group"/>
    <x v="3"/>
    <n v="11742"/>
    <n v="3593"/>
    <x v="0"/>
    <x v="0"/>
    <x v="0"/>
  </r>
  <r>
    <d v="2021-07-10T00:00:00"/>
    <x v="3"/>
    <x v="2"/>
    <x v="3"/>
    <s v="West Equip Corp"/>
    <x v="1"/>
    <n v="11497"/>
    <n v="5047"/>
    <x v="0"/>
    <x v="6"/>
    <x v="1"/>
  </r>
  <r>
    <d v="2021-07-10T00:00:00"/>
    <x v="3"/>
    <x v="2"/>
    <x v="2"/>
    <s v="Special Global Equip Ltd Ltd Group"/>
    <x v="0"/>
    <n v="13863"/>
    <n v="1580"/>
    <x v="0"/>
    <x v="3"/>
    <x v="2"/>
  </r>
  <r>
    <d v="2021-07-10T00:00:00"/>
    <x v="3"/>
    <x v="2"/>
    <x v="0"/>
    <s v="West Motors Co"/>
    <x v="1"/>
    <n v="2423"/>
    <n v="359"/>
    <x v="0"/>
    <x v="8"/>
    <x v="2"/>
  </r>
  <r>
    <d v="2021-07-11T00:00:00"/>
    <x v="3"/>
    <x v="2"/>
    <x v="2"/>
    <s v="West Electrics Corp Ltd Group"/>
    <x v="4"/>
    <n v="12023"/>
    <n v="2837"/>
    <x v="0"/>
    <x v="1"/>
    <x v="0"/>
  </r>
  <r>
    <d v="2021-07-13T00:00:00"/>
    <x v="3"/>
    <x v="2"/>
    <x v="4"/>
    <s v="Tech Inc"/>
    <x v="4"/>
    <n v="6688"/>
    <n v="2635"/>
    <x v="0"/>
    <x v="0"/>
    <x v="3"/>
  </r>
  <r>
    <d v="2021-07-13T00:00:00"/>
    <x v="3"/>
    <x v="2"/>
    <x v="2"/>
    <s v="Central Motors Corp"/>
    <x v="3"/>
    <n v="6118"/>
    <n v="2937"/>
    <x v="0"/>
    <x v="3"/>
    <x v="1"/>
  </r>
  <r>
    <d v="2021-07-13T00:00:00"/>
    <x v="3"/>
    <x v="2"/>
    <x v="0"/>
    <s v="Central Machines Corp Ltd Group"/>
    <x v="3"/>
    <n v="9188"/>
    <n v="2453"/>
    <x v="0"/>
    <x v="5"/>
    <x v="2"/>
  </r>
  <r>
    <d v="2021-07-14T00:00:00"/>
    <x v="3"/>
    <x v="2"/>
    <x v="0"/>
    <s v="Suburban Machines Corp Ltd Group"/>
    <x v="1"/>
    <n v="13051"/>
    <n v="4294"/>
    <x v="0"/>
    <x v="5"/>
    <x v="1"/>
  </r>
  <r>
    <d v="2021-07-15T00:00:00"/>
    <x v="3"/>
    <x v="2"/>
    <x v="0"/>
    <s v="National Motors Inc"/>
    <x v="1"/>
    <n v="4201"/>
    <n v="1210"/>
    <x v="0"/>
    <x v="5"/>
    <x v="0"/>
  </r>
  <r>
    <d v="2021-07-16T00:00:00"/>
    <x v="3"/>
    <x v="2"/>
    <x v="2"/>
    <s v="Systems LLC Ltd Group"/>
    <x v="4"/>
    <n v="12819"/>
    <n v="3602"/>
    <x v="0"/>
    <x v="4"/>
    <x v="3"/>
  </r>
  <r>
    <d v="2021-07-17T00:00:00"/>
    <x v="3"/>
    <x v="2"/>
    <x v="2"/>
    <s v="Metro Motors Inc"/>
    <x v="7"/>
    <n v="3126"/>
    <n v="435"/>
    <x v="0"/>
    <x v="2"/>
    <x v="0"/>
  </r>
  <r>
    <d v="2021-07-18T00:00:00"/>
    <x v="3"/>
    <x v="2"/>
    <x v="0"/>
    <s v="West Engineering Co Ltd Group"/>
    <x v="4"/>
    <n v="3939"/>
    <n v="512"/>
    <x v="1"/>
    <x v="3"/>
    <x v="1"/>
  </r>
  <r>
    <d v="2021-07-18T00:00:00"/>
    <x v="3"/>
    <x v="2"/>
    <x v="0"/>
    <s v="Global Electrics Co"/>
    <x v="1"/>
    <n v="9799"/>
    <n v="4498"/>
    <x v="1"/>
    <x v="5"/>
    <x v="3"/>
  </r>
  <r>
    <d v="2021-07-19T00:00:00"/>
    <x v="3"/>
    <x v="2"/>
    <x v="2"/>
    <s v="East Tech Inc"/>
    <x v="4"/>
    <n v="3613"/>
    <n v="394"/>
    <x v="0"/>
    <x v="2"/>
    <x v="2"/>
  </r>
  <r>
    <d v="2021-07-19T00:00:00"/>
    <x v="3"/>
    <x v="2"/>
    <x v="3"/>
    <s v="South Tech Inc"/>
    <x v="1"/>
    <n v="2278"/>
    <n v="374"/>
    <x v="0"/>
    <x v="1"/>
    <x v="1"/>
  </r>
  <r>
    <d v="2021-07-21T00:00:00"/>
    <x v="3"/>
    <x v="2"/>
    <x v="2"/>
    <s v="Central Systems Group Ltd Group"/>
    <x v="5"/>
    <n v="13018"/>
    <n v="5311"/>
    <x v="0"/>
    <x v="5"/>
    <x v="2"/>
  </r>
  <r>
    <d v="2021-07-24T00:00:00"/>
    <x v="3"/>
    <x v="2"/>
    <x v="2"/>
    <s v="East Industries Inc"/>
    <x v="3"/>
    <n v="9642"/>
    <n v="3683"/>
    <x v="0"/>
    <x v="5"/>
    <x v="0"/>
  </r>
  <r>
    <d v="2021-07-25T00:00:00"/>
    <x v="3"/>
    <x v="2"/>
    <x v="2"/>
    <s v="Global Equip Co Ltd Group"/>
    <x v="0"/>
    <n v="4616"/>
    <n v="1288"/>
    <x v="0"/>
    <x v="5"/>
    <x v="2"/>
  </r>
  <r>
    <d v="2021-07-26T00:00:00"/>
    <x v="3"/>
    <x v="2"/>
    <x v="4"/>
    <s v="Equip Group"/>
    <x v="0"/>
    <n v="2872"/>
    <n v="635"/>
    <x v="0"/>
    <x v="3"/>
    <x v="0"/>
  </r>
  <r>
    <d v="2021-07-27T00:00:00"/>
    <x v="3"/>
    <x v="2"/>
    <x v="3"/>
    <s v="South Equip Co Ltd Group"/>
    <x v="7"/>
    <n v="11661"/>
    <n v="3160"/>
    <x v="1"/>
    <x v="4"/>
    <x v="2"/>
  </r>
  <r>
    <d v="2021-07-28T00:00:00"/>
    <x v="3"/>
    <x v="2"/>
    <x v="3"/>
    <s v="National Industries Ltd Ltd Group"/>
    <x v="7"/>
    <n v="3033"/>
    <n v="637"/>
    <x v="0"/>
    <x v="0"/>
    <x v="2"/>
  </r>
  <r>
    <d v="2021-08-02T00:00:00"/>
    <x v="3"/>
    <x v="2"/>
    <x v="2"/>
    <s v="Global Machines Inc"/>
    <x v="3"/>
    <n v="14790"/>
    <n v="1701"/>
    <x v="0"/>
    <x v="6"/>
    <x v="2"/>
  </r>
  <r>
    <d v="2021-08-02T00:00:00"/>
    <x v="3"/>
    <x v="2"/>
    <x v="1"/>
    <s v="South Equip LLC Ltd Group"/>
    <x v="3"/>
    <n v="10165"/>
    <n v="3680"/>
    <x v="0"/>
    <x v="4"/>
    <x v="1"/>
  </r>
  <r>
    <d v="2021-08-04T00:00:00"/>
    <x v="3"/>
    <x v="2"/>
    <x v="2"/>
    <s v="Central Equip LLC Ltd Group"/>
    <x v="1"/>
    <n v="11055"/>
    <n v="1106"/>
    <x v="0"/>
    <x v="2"/>
    <x v="1"/>
  </r>
  <r>
    <d v="2021-08-04T00:00:00"/>
    <x v="3"/>
    <x v="2"/>
    <x v="1"/>
    <s v="Suburban Equip LLC Ltd Group"/>
    <x v="3"/>
    <n v="2204"/>
    <n v="998"/>
    <x v="1"/>
    <x v="5"/>
    <x v="2"/>
  </r>
  <r>
    <d v="2021-08-05T00:00:00"/>
    <x v="3"/>
    <x v="2"/>
    <x v="2"/>
    <s v="Global Industries Group Ltd Group"/>
    <x v="0"/>
    <n v="2920"/>
    <n v="152"/>
    <x v="0"/>
    <x v="2"/>
    <x v="1"/>
  </r>
  <r>
    <d v="2021-08-05T00:00:00"/>
    <x v="3"/>
    <x v="2"/>
    <x v="4"/>
    <s v="Central Tech Co Ltd Group"/>
    <x v="3"/>
    <n v="11847"/>
    <n v="5390"/>
    <x v="1"/>
    <x v="8"/>
    <x v="1"/>
  </r>
  <r>
    <d v="2021-08-06T00:00:00"/>
    <x v="3"/>
    <x v="2"/>
    <x v="4"/>
    <s v="National Engineering Corp Ltd Group"/>
    <x v="4"/>
    <n v="8385"/>
    <n v="495"/>
    <x v="0"/>
    <x v="0"/>
    <x v="2"/>
  </r>
  <r>
    <d v="2021-08-07T00:00:00"/>
    <x v="3"/>
    <x v="2"/>
    <x v="2"/>
    <s v="Special Industries LLC Ltd Group"/>
    <x v="4"/>
    <n v="14288"/>
    <n v="2643"/>
    <x v="1"/>
    <x v="5"/>
    <x v="2"/>
  </r>
  <r>
    <d v="2021-08-08T00:00:00"/>
    <x v="3"/>
    <x v="2"/>
    <x v="0"/>
    <s v="Metro Equip LLC Ltd Group"/>
    <x v="7"/>
    <n v="2023"/>
    <n v="876"/>
    <x v="0"/>
    <x v="1"/>
    <x v="1"/>
  </r>
  <r>
    <d v="2021-08-08T00:00:00"/>
    <x v="3"/>
    <x v="2"/>
    <x v="2"/>
    <s v="North Engineering Co"/>
    <x v="4"/>
    <n v="8018"/>
    <n v="1419"/>
    <x v="1"/>
    <x v="5"/>
    <x v="2"/>
  </r>
  <r>
    <d v="2021-08-09T00:00:00"/>
    <x v="3"/>
    <x v="2"/>
    <x v="2"/>
    <s v="Drives LLC Ltd Group"/>
    <x v="1"/>
    <n v="11507"/>
    <n v="1070"/>
    <x v="0"/>
    <x v="1"/>
    <x v="2"/>
  </r>
  <r>
    <d v="2021-08-11T00:00:00"/>
    <x v="3"/>
    <x v="2"/>
    <x v="2"/>
    <s v="South Tech Corp Ltd Group"/>
    <x v="3"/>
    <n v="11665"/>
    <n v="2718"/>
    <x v="0"/>
    <x v="6"/>
    <x v="0"/>
  </r>
  <r>
    <d v="2021-08-16T00:00:00"/>
    <x v="3"/>
    <x v="2"/>
    <x v="0"/>
    <s v="Drives Inc"/>
    <x v="0"/>
    <n v="4085"/>
    <n v="1646"/>
    <x v="0"/>
    <x v="0"/>
    <x v="1"/>
  </r>
  <r>
    <d v="2021-08-16T00:00:00"/>
    <x v="3"/>
    <x v="2"/>
    <x v="1"/>
    <s v="Suburban Industries Group Ltd Group"/>
    <x v="4"/>
    <n v="3343"/>
    <n v="772"/>
    <x v="1"/>
    <x v="5"/>
    <x v="1"/>
  </r>
  <r>
    <d v="2021-08-19T00:00:00"/>
    <x v="3"/>
    <x v="2"/>
    <x v="1"/>
    <s v="South Tech LLC Ltd Group"/>
    <x v="2"/>
    <n v="11894"/>
    <n v="2105"/>
    <x v="0"/>
    <x v="8"/>
    <x v="2"/>
  </r>
  <r>
    <d v="2021-08-21T00:00:00"/>
    <x v="3"/>
    <x v="2"/>
    <x v="3"/>
    <s v="Equip LLC Ltd Group"/>
    <x v="4"/>
    <n v="9812"/>
    <n v="2188"/>
    <x v="0"/>
    <x v="1"/>
    <x v="3"/>
  </r>
  <r>
    <d v="2021-08-22T00:00:00"/>
    <x v="3"/>
    <x v="2"/>
    <x v="4"/>
    <s v="Suburban Equip Group Ltd Group"/>
    <x v="1"/>
    <n v="8173"/>
    <n v="2011"/>
    <x v="0"/>
    <x v="5"/>
    <x v="2"/>
  </r>
  <r>
    <d v="2021-08-23T00:00:00"/>
    <x v="3"/>
    <x v="2"/>
    <x v="0"/>
    <s v="North Equip LLC"/>
    <x v="3"/>
    <n v="12749"/>
    <n v="5418"/>
    <x v="1"/>
    <x v="2"/>
    <x v="2"/>
  </r>
  <r>
    <d v="2021-08-23T00:00:00"/>
    <x v="3"/>
    <x v="2"/>
    <x v="2"/>
    <s v="South Engineering Ltd Ltd Group"/>
    <x v="5"/>
    <n v="14249"/>
    <n v="2109"/>
    <x v="0"/>
    <x v="5"/>
    <x v="2"/>
  </r>
  <r>
    <d v="2021-08-24T00:00:00"/>
    <x v="3"/>
    <x v="2"/>
    <x v="0"/>
    <s v="Central Electrics LLC"/>
    <x v="3"/>
    <n v="13822"/>
    <n v="4838"/>
    <x v="0"/>
    <x v="5"/>
    <x v="1"/>
  </r>
  <r>
    <d v="2021-08-25T00:00:00"/>
    <x v="3"/>
    <x v="2"/>
    <x v="1"/>
    <s v="Metro Drives LLC"/>
    <x v="4"/>
    <n v="12707"/>
    <n v="2872"/>
    <x v="0"/>
    <x v="5"/>
    <x v="2"/>
  </r>
  <r>
    <d v="2021-08-25T00:00:00"/>
    <x v="3"/>
    <x v="2"/>
    <x v="2"/>
    <s v="Global Drives Group Ltd Group"/>
    <x v="4"/>
    <n v="13718"/>
    <n v="5844"/>
    <x v="0"/>
    <x v="3"/>
    <x v="2"/>
  </r>
  <r>
    <d v="2021-08-26T00:00:00"/>
    <x v="3"/>
    <x v="2"/>
    <x v="0"/>
    <s v="East Industries Corp"/>
    <x v="7"/>
    <n v="7565"/>
    <n v="3578"/>
    <x v="0"/>
    <x v="3"/>
    <x v="2"/>
  </r>
  <r>
    <d v="2021-08-28T00:00:00"/>
    <x v="3"/>
    <x v="2"/>
    <x v="2"/>
    <s v="Metro Tech Group Ltd Group"/>
    <x v="2"/>
    <n v="14132"/>
    <n v="4664"/>
    <x v="0"/>
    <x v="5"/>
    <x v="0"/>
  </r>
  <r>
    <d v="2021-09-03T00:00:00"/>
    <x v="3"/>
    <x v="2"/>
    <x v="1"/>
    <s v="Metro Engineering Group"/>
    <x v="5"/>
    <n v="3112"/>
    <n v="370"/>
    <x v="0"/>
    <x v="1"/>
    <x v="0"/>
  </r>
  <r>
    <d v="2021-09-04T00:00:00"/>
    <x v="3"/>
    <x v="2"/>
    <x v="0"/>
    <s v="North Tech LLC Ltd Group"/>
    <x v="1"/>
    <n v="6263"/>
    <n v="2493"/>
    <x v="0"/>
    <x v="2"/>
    <x v="2"/>
  </r>
  <r>
    <d v="2021-09-06T00:00:00"/>
    <x v="3"/>
    <x v="2"/>
    <x v="2"/>
    <s v="Central Drives Co Ltd Group"/>
    <x v="0"/>
    <n v="823"/>
    <n v="119"/>
    <x v="1"/>
    <x v="0"/>
    <x v="1"/>
  </r>
  <r>
    <d v="2021-09-06T00:00:00"/>
    <x v="3"/>
    <x v="2"/>
    <x v="0"/>
    <s v="East Equip Group Ltd Group"/>
    <x v="3"/>
    <n v="9666"/>
    <n v="667"/>
    <x v="0"/>
    <x v="1"/>
    <x v="2"/>
  </r>
  <r>
    <d v="2021-09-07T00:00:00"/>
    <x v="3"/>
    <x v="2"/>
    <x v="0"/>
    <s v="West Drives LLC Ltd Group"/>
    <x v="6"/>
    <n v="5363"/>
    <n v="472"/>
    <x v="0"/>
    <x v="6"/>
    <x v="2"/>
  </r>
  <r>
    <d v="2021-09-07T00:00:00"/>
    <x v="3"/>
    <x v="2"/>
    <x v="0"/>
    <s v="West Electrics Group"/>
    <x v="8"/>
    <n v="3222"/>
    <n v="1028"/>
    <x v="1"/>
    <x v="4"/>
    <x v="1"/>
  </r>
  <r>
    <d v="2021-09-07T00:00:00"/>
    <x v="3"/>
    <x v="2"/>
    <x v="2"/>
    <s v="North Electrics Co Ltd Group"/>
    <x v="0"/>
    <n v="11779"/>
    <n v="1720"/>
    <x v="0"/>
    <x v="3"/>
    <x v="2"/>
  </r>
  <r>
    <d v="2021-09-08T00:00:00"/>
    <x v="3"/>
    <x v="2"/>
    <x v="1"/>
    <s v="Global Motors Corp"/>
    <x v="8"/>
    <n v="14623"/>
    <n v="6478"/>
    <x v="0"/>
    <x v="9"/>
    <x v="3"/>
  </r>
  <r>
    <d v="2021-09-09T00:00:00"/>
    <x v="3"/>
    <x v="2"/>
    <x v="0"/>
    <s v="Global Systems Corp Ltd Group"/>
    <x v="7"/>
    <n v="7436"/>
    <n v="2900"/>
    <x v="0"/>
    <x v="6"/>
    <x v="1"/>
  </r>
  <r>
    <d v="2021-09-11T00:00:00"/>
    <x v="3"/>
    <x v="2"/>
    <x v="4"/>
    <s v="South Drives Inc Ltd Group"/>
    <x v="3"/>
    <n v="12062"/>
    <n v="2497"/>
    <x v="1"/>
    <x v="9"/>
    <x v="2"/>
  </r>
  <r>
    <d v="2021-09-12T00:00:00"/>
    <x v="3"/>
    <x v="2"/>
    <x v="2"/>
    <s v="Central Tech Inc Ltd Group"/>
    <x v="0"/>
    <n v="14944"/>
    <n v="6366"/>
    <x v="0"/>
    <x v="3"/>
    <x v="2"/>
  </r>
  <r>
    <d v="2021-09-13T00:00:00"/>
    <x v="3"/>
    <x v="2"/>
    <x v="3"/>
    <s v="West Industries Corp"/>
    <x v="8"/>
    <n v="6072"/>
    <n v="1864"/>
    <x v="0"/>
    <x v="5"/>
    <x v="1"/>
  </r>
  <r>
    <d v="2021-09-14T00:00:00"/>
    <x v="3"/>
    <x v="2"/>
    <x v="1"/>
    <s v="Suburban Equip Ltd Ltd Group"/>
    <x v="1"/>
    <n v="11101"/>
    <n v="4596"/>
    <x v="0"/>
    <x v="9"/>
    <x v="1"/>
  </r>
  <r>
    <d v="2021-09-15T00:00:00"/>
    <x v="3"/>
    <x v="2"/>
    <x v="1"/>
    <s v="Metro Tech LLC"/>
    <x v="1"/>
    <n v="9412"/>
    <n v="1045"/>
    <x v="0"/>
    <x v="2"/>
    <x v="1"/>
  </r>
  <r>
    <d v="2021-09-17T00:00:00"/>
    <x v="3"/>
    <x v="2"/>
    <x v="2"/>
    <s v="Global Engineering LLC Ltd Group"/>
    <x v="1"/>
    <n v="13946"/>
    <n v="2775"/>
    <x v="0"/>
    <x v="0"/>
    <x v="1"/>
  </r>
  <r>
    <d v="2021-09-19T00:00:00"/>
    <x v="3"/>
    <x v="2"/>
    <x v="1"/>
    <s v="Global Systems Ltd"/>
    <x v="8"/>
    <n v="6530"/>
    <n v="3050"/>
    <x v="0"/>
    <x v="1"/>
    <x v="1"/>
  </r>
  <r>
    <d v="2021-09-20T00:00:00"/>
    <x v="3"/>
    <x v="2"/>
    <x v="0"/>
    <s v="North Systems Co"/>
    <x v="7"/>
    <n v="3264"/>
    <n v="388"/>
    <x v="0"/>
    <x v="5"/>
    <x v="3"/>
  </r>
  <r>
    <d v="2021-09-22T00:00:00"/>
    <x v="3"/>
    <x v="2"/>
    <x v="3"/>
    <s v="Central Engineering Corp Ltd Group"/>
    <x v="0"/>
    <n v="9755"/>
    <n v="1258"/>
    <x v="1"/>
    <x v="8"/>
    <x v="0"/>
  </r>
  <r>
    <d v="2021-09-22T00:00:00"/>
    <x v="3"/>
    <x v="2"/>
    <x v="1"/>
    <s v="Central Tech Group Ltd Group"/>
    <x v="0"/>
    <n v="5341"/>
    <n v="283"/>
    <x v="1"/>
    <x v="2"/>
    <x v="3"/>
  </r>
  <r>
    <d v="2021-09-26T00:00:00"/>
    <x v="3"/>
    <x v="2"/>
    <x v="2"/>
    <s v="Metro Electrics Corp"/>
    <x v="3"/>
    <n v="11522"/>
    <n v="3975"/>
    <x v="1"/>
    <x v="5"/>
    <x v="0"/>
  </r>
  <r>
    <d v="2021-09-26T00:00:00"/>
    <x v="3"/>
    <x v="2"/>
    <x v="0"/>
    <s v="Suburban Systems Inc Ltd Group"/>
    <x v="5"/>
    <n v="9149"/>
    <n v="668"/>
    <x v="1"/>
    <x v="8"/>
    <x v="3"/>
  </r>
  <r>
    <d v="2021-09-26T00:00:00"/>
    <x v="3"/>
    <x v="2"/>
    <x v="2"/>
    <s v="North Systems Inc"/>
    <x v="3"/>
    <n v="1658"/>
    <n v="375"/>
    <x v="0"/>
    <x v="3"/>
    <x v="1"/>
  </r>
  <r>
    <d v="2021-09-28T00:00:00"/>
    <x v="3"/>
    <x v="2"/>
    <x v="3"/>
    <s v="Global Machines Group Ltd Group"/>
    <x v="4"/>
    <n v="10198"/>
    <n v="2692"/>
    <x v="1"/>
    <x v="1"/>
    <x v="1"/>
  </r>
  <r>
    <d v="2021-10-05T00:00:00"/>
    <x v="3"/>
    <x v="3"/>
    <x v="0"/>
    <s v="Metro Motors Ltd"/>
    <x v="4"/>
    <n v="3345"/>
    <n v="766"/>
    <x v="0"/>
    <x v="6"/>
    <x v="2"/>
  </r>
  <r>
    <d v="2021-10-06T00:00:00"/>
    <x v="3"/>
    <x v="3"/>
    <x v="2"/>
    <s v="Engineering Group Ltd Group"/>
    <x v="4"/>
    <n v="3412"/>
    <n v="290"/>
    <x v="0"/>
    <x v="6"/>
    <x v="2"/>
  </r>
  <r>
    <d v="2021-10-09T00:00:00"/>
    <x v="3"/>
    <x v="3"/>
    <x v="4"/>
    <s v="Electrics Ltd"/>
    <x v="1"/>
    <n v="7004"/>
    <n v="406"/>
    <x v="1"/>
    <x v="0"/>
    <x v="1"/>
  </r>
  <r>
    <d v="2021-10-09T00:00:00"/>
    <x v="3"/>
    <x v="3"/>
    <x v="2"/>
    <s v="North Motors Group Ltd Group"/>
    <x v="1"/>
    <n v="6362"/>
    <n v="1781"/>
    <x v="0"/>
    <x v="3"/>
    <x v="0"/>
  </r>
  <r>
    <d v="2021-10-09T00:00:00"/>
    <x v="3"/>
    <x v="3"/>
    <x v="2"/>
    <s v="Special Suburban Machines Inc Ltd Group"/>
    <x v="4"/>
    <n v="9415"/>
    <n v="1205"/>
    <x v="0"/>
    <x v="0"/>
    <x v="3"/>
  </r>
  <r>
    <d v="2021-10-11T00:00:00"/>
    <x v="3"/>
    <x v="3"/>
    <x v="4"/>
    <s v="South Engineering Corp Ltd Group"/>
    <x v="4"/>
    <n v="10032"/>
    <n v="3642"/>
    <x v="0"/>
    <x v="7"/>
    <x v="1"/>
  </r>
  <r>
    <d v="2021-10-14T00:00:00"/>
    <x v="3"/>
    <x v="3"/>
    <x v="2"/>
    <s v="South Motors Corp Ltd Group"/>
    <x v="4"/>
    <n v="3843"/>
    <n v="757"/>
    <x v="0"/>
    <x v="1"/>
    <x v="1"/>
  </r>
  <r>
    <d v="2021-10-17T00:00:00"/>
    <x v="3"/>
    <x v="3"/>
    <x v="1"/>
    <s v="Suburban Systems Group"/>
    <x v="3"/>
    <n v="4563"/>
    <n v="703"/>
    <x v="0"/>
    <x v="9"/>
    <x v="2"/>
  </r>
  <r>
    <d v="2021-10-18T00:00:00"/>
    <x v="3"/>
    <x v="3"/>
    <x v="1"/>
    <s v="North Machines Ltd Ltd Group"/>
    <x v="3"/>
    <n v="6737"/>
    <n v="795"/>
    <x v="1"/>
    <x v="0"/>
    <x v="2"/>
  </r>
  <r>
    <d v="2021-10-19T00:00:00"/>
    <x v="3"/>
    <x v="3"/>
    <x v="1"/>
    <s v="East Equip Inc"/>
    <x v="3"/>
    <n v="701"/>
    <n v="212"/>
    <x v="1"/>
    <x v="5"/>
    <x v="1"/>
  </r>
  <r>
    <d v="2021-10-19T00:00:00"/>
    <x v="3"/>
    <x v="3"/>
    <x v="0"/>
    <s v="West Tech Co Ltd Group"/>
    <x v="4"/>
    <n v="8465"/>
    <n v="4080"/>
    <x v="0"/>
    <x v="4"/>
    <x v="1"/>
  </r>
  <r>
    <d v="2021-10-22T00:00:00"/>
    <x v="3"/>
    <x v="3"/>
    <x v="2"/>
    <s v="Central Equip Corp Ltd Group"/>
    <x v="1"/>
    <n v="11512"/>
    <n v="1969"/>
    <x v="1"/>
    <x v="4"/>
    <x v="2"/>
  </r>
  <r>
    <d v="2021-10-22T00:00:00"/>
    <x v="3"/>
    <x v="3"/>
    <x v="4"/>
    <s v="Global Machines Corp Ltd Group"/>
    <x v="0"/>
    <n v="3388"/>
    <n v="1606"/>
    <x v="0"/>
    <x v="0"/>
    <x v="2"/>
  </r>
  <r>
    <d v="2021-10-24T00:00:00"/>
    <x v="3"/>
    <x v="3"/>
    <x v="0"/>
    <s v="West Industries LLC Ltd Group"/>
    <x v="1"/>
    <n v="6127"/>
    <n v="2831"/>
    <x v="1"/>
    <x v="4"/>
    <x v="1"/>
  </r>
  <r>
    <d v="2021-10-25T00:00:00"/>
    <x v="3"/>
    <x v="3"/>
    <x v="2"/>
    <s v="North Equip Corp"/>
    <x v="1"/>
    <n v="7055"/>
    <n v="2885"/>
    <x v="0"/>
    <x v="4"/>
    <x v="2"/>
  </r>
  <r>
    <d v="2021-10-26T00:00:00"/>
    <x v="3"/>
    <x v="3"/>
    <x v="4"/>
    <s v="West Equip Group"/>
    <x v="3"/>
    <n v="9632"/>
    <n v="2803"/>
    <x v="0"/>
    <x v="1"/>
    <x v="3"/>
  </r>
  <r>
    <d v="2021-10-28T00:00:00"/>
    <x v="3"/>
    <x v="3"/>
    <x v="1"/>
    <s v="Global Equip Corp Ltd Group"/>
    <x v="0"/>
    <n v="14843"/>
    <n v="4112"/>
    <x v="1"/>
    <x v="5"/>
    <x v="3"/>
  </r>
  <r>
    <d v="2021-11-01T00:00:00"/>
    <x v="3"/>
    <x v="3"/>
    <x v="1"/>
    <s v="Special Engineering Ltd Ltd Group"/>
    <x v="3"/>
    <n v="12144"/>
    <n v="3510"/>
    <x v="0"/>
    <x v="0"/>
    <x v="1"/>
  </r>
  <r>
    <d v="2021-11-02T00:00:00"/>
    <x v="3"/>
    <x v="3"/>
    <x v="2"/>
    <s v="National Drives Inc Ltd Group"/>
    <x v="4"/>
    <n v="5914"/>
    <n v="2301"/>
    <x v="1"/>
    <x v="0"/>
    <x v="2"/>
  </r>
  <r>
    <d v="2021-11-02T00:00:00"/>
    <x v="3"/>
    <x v="3"/>
    <x v="1"/>
    <s v="Suburban Engineering Co Ltd Group"/>
    <x v="1"/>
    <n v="5955"/>
    <n v="322"/>
    <x v="0"/>
    <x v="9"/>
    <x v="2"/>
  </r>
  <r>
    <d v="2021-11-02T00:00:00"/>
    <x v="3"/>
    <x v="3"/>
    <x v="2"/>
    <s v="East Drives Co"/>
    <x v="1"/>
    <n v="14855"/>
    <n v="6566"/>
    <x v="0"/>
    <x v="0"/>
    <x v="2"/>
  </r>
  <r>
    <d v="2021-11-05T00:00:00"/>
    <x v="3"/>
    <x v="3"/>
    <x v="2"/>
    <s v="South Industries Ltd"/>
    <x v="1"/>
    <n v="4994"/>
    <n v="1758"/>
    <x v="0"/>
    <x v="2"/>
    <x v="1"/>
  </r>
  <r>
    <d v="2021-11-05T00:00:00"/>
    <x v="3"/>
    <x v="3"/>
    <x v="1"/>
    <s v="West Electrics Corp"/>
    <x v="4"/>
    <n v="817"/>
    <n v="54"/>
    <x v="1"/>
    <x v="0"/>
    <x v="0"/>
  </r>
  <r>
    <d v="2021-11-07T00:00:00"/>
    <x v="3"/>
    <x v="3"/>
    <x v="0"/>
    <s v="Metro Electrics Corp Ltd Group"/>
    <x v="3"/>
    <n v="12634"/>
    <n v="3386"/>
    <x v="0"/>
    <x v="1"/>
    <x v="1"/>
  </r>
  <r>
    <d v="2021-11-07T00:00:00"/>
    <x v="3"/>
    <x v="3"/>
    <x v="2"/>
    <s v="South Industries Inc Ltd Group"/>
    <x v="4"/>
    <n v="11820"/>
    <n v="2813"/>
    <x v="1"/>
    <x v="3"/>
    <x v="2"/>
  </r>
  <r>
    <d v="2021-11-07T00:00:00"/>
    <x v="3"/>
    <x v="3"/>
    <x v="4"/>
    <s v="East Drives Group"/>
    <x v="5"/>
    <n v="11285"/>
    <n v="4063"/>
    <x v="0"/>
    <x v="3"/>
    <x v="2"/>
  </r>
  <r>
    <d v="2021-11-10T00:00:00"/>
    <x v="3"/>
    <x v="3"/>
    <x v="2"/>
    <s v="West Equip LLC"/>
    <x v="3"/>
    <n v="2475"/>
    <n v="797"/>
    <x v="0"/>
    <x v="0"/>
    <x v="3"/>
  </r>
  <r>
    <d v="2021-11-11T00:00:00"/>
    <x v="3"/>
    <x v="3"/>
    <x v="0"/>
    <s v="Suburban Drives Group"/>
    <x v="0"/>
    <n v="12079"/>
    <n v="5037"/>
    <x v="0"/>
    <x v="2"/>
    <x v="2"/>
  </r>
  <r>
    <d v="2021-11-11T00:00:00"/>
    <x v="3"/>
    <x v="3"/>
    <x v="3"/>
    <s v="South Drives LLC Ltd Group"/>
    <x v="0"/>
    <n v="4450"/>
    <n v="1366"/>
    <x v="0"/>
    <x v="9"/>
    <x v="1"/>
  </r>
  <r>
    <d v="2021-11-14T00:00:00"/>
    <x v="3"/>
    <x v="3"/>
    <x v="0"/>
    <s v="National Industries Inc"/>
    <x v="7"/>
    <n v="1314"/>
    <n v="286"/>
    <x v="1"/>
    <x v="1"/>
    <x v="3"/>
  </r>
  <r>
    <d v="2021-11-15T00:00:00"/>
    <x v="3"/>
    <x v="3"/>
    <x v="2"/>
    <s v="North Tech Co"/>
    <x v="4"/>
    <n v="5199"/>
    <n v="2048"/>
    <x v="1"/>
    <x v="2"/>
    <x v="2"/>
  </r>
  <r>
    <d v="2021-11-16T00:00:00"/>
    <x v="3"/>
    <x v="3"/>
    <x v="0"/>
    <s v="North Industries LLC Ltd Group"/>
    <x v="3"/>
    <n v="11961"/>
    <n v="813"/>
    <x v="0"/>
    <x v="5"/>
    <x v="0"/>
  </r>
  <r>
    <d v="2021-11-18T00:00:00"/>
    <x v="3"/>
    <x v="3"/>
    <x v="2"/>
    <s v="Central Drives Group"/>
    <x v="3"/>
    <n v="11283"/>
    <n v="2494"/>
    <x v="0"/>
    <x v="0"/>
    <x v="1"/>
  </r>
  <r>
    <d v="2021-11-18T00:00:00"/>
    <x v="3"/>
    <x v="3"/>
    <x v="0"/>
    <s v="West Motors Inc"/>
    <x v="0"/>
    <n v="1614"/>
    <n v="160"/>
    <x v="0"/>
    <x v="2"/>
    <x v="1"/>
  </r>
  <r>
    <d v="2021-11-20T00:00:00"/>
    <x v="3"/>
    <x v="3"/>
    <x v="0"/>
    <s v="East Drives Co Ltd Group"/>
    <x v="1"/>
    <n v="4097"/>
    <n v="533"/>
    <x v="0"/>
    <x v="6"/>
    <x v="1"/>
  </r>
  <r>
    <d v="2021-11-21T00:00:00"/>
    <x v="3"/>
    <x v="3"/>
    <x v="4"/>
    <s v="National Industries Co"/>
    <x v="7"/>
    <n v="5651"/>
    <n v="661"/>
    <x v="1"/>
    <x v="3"/>
    <x v="2"/>
  </r>
  <r>
    <d v="2021-11-22T00:00:00"/>
    <x v="3"/>
    <x v="3"/>
    <x v="1"/>
    <s v="Global Drives Corp Ltd Group"/>
    <x v="6"/>
    <n v="6859"/>
    <n v="2030"/>
    <x v="0"/>
    <x v="2"/>
    <x v="0"/>
  </r>
  <r>
    <d v="2021-11-24T00:00:00"/>
    <x v="3"/>
    <x v="3"/>
    <x v="2"/>
    <s v="National Equip LLC"/>
    <x v="6"/>
    <n v="2805"/>
    <n v="785"/>
    <x v="1"/>
    <x v="1"/>
    <x v="3"/>
  </r>
  <r>
    <d v="2021-11-25T00:00:00"/>
    <x v="3"/>
    <x v="3"/>
    <x v="3"/>
    <s v="North Machines Corp Ltd Group"/>
    <x v="4"/>
    <n v="10623"/>
    <n v="2815"/>
    <x v="0"/>
    <x v="5"/>
    <x v="1"/>
  </r>
  <r>
    <d v="2021-11-26T00:00:00"/>
    <x v="3"/>
    <x v="3"/>
    <x v="2"/>
    <s v="North Drives LLC Ltd Group"/>
    <x v="0"/>
    <n v="8145"/>
    <n v="1466"/>
    <x v="0"/>
    <x v="5"/>
    <x v="1"/>
  </r>
  <r>
    <d v="2021-11-27T00:00:00"/>
    <x v="3"/>
    <x v="3"/>
    <x v="3"/>
    <s v="Motors Co Ltd Group"/>
    <x v="4"/>
    <n v="3004"/>
    <n v="724"/>
    <x v="1"/>
    <x v="0"/>
    <x v="0"/>
  </r>
  <r>
    <d v="2021-12-02T00:00:00"/>
    <x v="3"/>
    <x v="3"/>
    <x v="4"/>
    <s v="Global Engineering Ltd Ltd Group"/>
    <x v="2"/>
    <n v="10902"/>
    <n v="785"/>
    <x v="0"/>
    <x v="9"/>
    <x v="1"/>
  </r>
  <r>
    <d v="2021-12-02T00:00:00"/>
    <x v="3"/>
    <x v="3"/>
    <x v="0"/>
    <s v="National Equip Group"/>
    <x v="6"/>
    <n v="3779"/>
    <n v="495"/>
    <x v="0"/>
    <x v="9"/>
    <x v="1"/>
  </r>
  <r>
    <d v="2021-12-04T00:00:00"/>
    <x v="3"/>
    <x v="3"/>
    <x v="2"/>
    <s v="East Drives Corp"/>
    <x v="5"/>
    <n v="11084"/>
    <n v="2017"/>
    <x v="0"/>
    <x v="5"/>
    <x v="1"/>
  </r>
  <r>
    <d v="2021-12-06T00:00:00"/>
    <x v="3"/>
    <x v="3"/>
    <x v="2"/>
    <s v="Global Motors Ltd"/>
    <x v="4"/>
    <n v="1800"/>
    <n v="763"/>
    <x v="0"/>
    <x v="6"/>
    <x v="2"/>
  </r>
  <r>
    <d v="2021-12-06T00:00:00"/>
    <x v="3"/>
    <x v="3"/>
    <x v="2"/>
    <s v="Central Systems Group"/>
    <x v="5"/>
    <n v="9468"/>
    <n v="2253"/>
    <x v="0"/>
    <x v="0"/>
    <x v="2"/>
  </r>
  <r>
    <d v="2021-12-07T00:00:00"/>
    <x v="3"/>
    <x v="3"/>
    <x v="0"/>
    <s v="West Machines Co"/>
    <x v="3"/>
    <n v="11276"/>
    <n v="1285"/>
    <x v="1"/>
    <x v="9"/>
    <x v="0"/>
  </r>
  <r>
    <d v="2021-12-09T00:00:00"/>
    <x v="3"/>
    <x v="3"/>
    <x v="2"/>
    <s v="East Systems Co Ltd Group"/>
    <x v="2"/>
    <n v="10557"/>
    <n v="591"/>
    <x v="0"/>
    <x v="0"/>
    <x v="1"/>
  </r>
  <r>
    <d v="2021-12-09T00:00:00"/>
    <x v="3"/>
    <x v="3"/>
    <x v="0"/>
    <s v="West Electrics Group Ltd Group"/>
    <x v="8"/>
    <n v="7857"/>
    <n v="1438"/>
    <x v="0"/>
    <x v="3"/>
    <x v="2"/>
  </r>
  <r>
    <d v="2021-12-12T00:00:00"/>
    <x v="3"/>
    <x v="3"/>
    <x v="2"/>
    <s v="National Tech Inc Ltd Group"/>
    <x v="5"/>
    <n v="14586"/>
    <n v="2480"/>
    <x v="1"/>
    <x v="0"/>
    <x v="0"/>
  </r>
  <r>
    <d v="2021-12-12T00:00:00"/>
    <x v="3"/>
    <x v="3"/>
    <x v="1"/>
    <s v="Suburban Motors Corp"/>
    <x v="3"/>
    <n v="1307"/>
    <n v="115"/>
    <x v="1"/>
    <x v="0"/>
    <x v="1"/>
  </r>
  <r>
    <d v="2021-12-13T00:00:00"/>
    <x v="3"/>
    <x v="3"/>
    <x v="2"/>
    <s v="Suburban Machines Co Ltd Group"/>
    <x v="0"/>
    <n v="14064"/>
    <n v="2574"/>
    <x v="0"/>
    <x v="1"/>
    <x v="1"/>
  </r>
  <r>
    <d v="2021-12-14T00:00:00"/>
    <x v="3"/>
    <x v="3"/>
    <x v="0"/>
    <s v="South Systems Co"/>
    <x v="8"/>
    <n v="4600"/>
    <n v="1789"/>
    <x v="0"/>
    <x v="5"/>
    <x v="0"/>
  </r>
  <r>
    <d v="2021-12-16T00:00:00"/>
    <x v="3"/>
    <x v="3"/>
    <x v="1"/>
    <s v="Suburban Drives Ltd"/>
    <x v="5"/>
    <n v="6663"/>
    <n v="1066"/>
    <x v="1"/>
    <x v="3"/>
    <x v="1"/>
  </r>
  <r>
    <d v="2021-12-17T00:00:00"/>
    <x v="3"/>
    <x v="3"/>
    <x v="0"/>
    <s v="East Electrics Co"/>
    <x v="2"/>
    <n v="12111"/>
    <n v="5607"/>
    <x v="1"/>
    <x v="8"/>
    <x v="0"/>
  </r>
  <r>
    <d v="2021-12-17T00:00:00"/>
    <x v="3"/>
    <x v="3"/>
    <x v="3"/>
    <s v="Systems Co"/>
    <x v="1"/>
    <n v="1484"/>
    <n v="410"/>
    <x v="0"/>
    <x v="5"/>
    <x v="1"/>
  </r>
  <r>
    <d v="2021-12-23T00:00:00"/>
    <x v="3"/>
    <x v="3"/>
    <x v="1"/>
    <s v="Metro Tech Inc Ltd Group"/>
    <x v="1"/>
    <n v="12792"/>
    <n v="4784"/>
    <x v="0"/>
    <x v="2"/>
    <x v="2"/>
  </r>
  <r>
    <d v="2021-12-23T00:00:00"/>
    <x v="3"/>
    <x v="3"/>
    <x v="2"/>
    <s v="Global Motors Inc Ltd Group"/>
    <x v="1"/>
    <n v="8161"/>
    <n v="3828"/>
    <x v="0"/>
    <x v="3"/>
    <x v="2"/>
  </r>
  <r>
    <d v="2021-12-28T00:00:00"/>
    <x v="3"/>
    <x v="3"/>
    <x v="3"/>
    <s v="West Systems Ltd Ltd Group"/>
    <x v="1"/>
    <n v="5851"/>
    <n v="2855"/>
    <x v="1"/>
    <x v="9"/>
    <x v="2"/>
  </r>
  <r>
    <d v="2021-12-28T00:00:00"/>
    <x v="3"/>
    <x v="3"/>
    <x v="4"/>
    <s v="North Electrics Inc"/>
    <x v="8"/>
    <n v="8062"/>
    <n v="403"/>
    <x v="0"/>
    <x v="8"/>
    <x v="1"/>
  </r>
  <r>
    <d v="2021-12-28T00:00:00"/>
    <x v="3"/>
    <x v="3"/>
    <x v="2"/>
    <s v="Suburban Electrics Ltd"/>
    <x v="1"/>
    <n v="1165"/>
    <n v="128"/>
    <x v="1"/>
    <x v="2"/>
    <x v="0"/>
  </r>
  <r>
    <d v="2022-01-01T00:00:00"/>
    <x v="4"/>
    <x v="0"/>
    <x v="0"/>
    <s v="East Engineering Corp Ltd Group"/>
    <x v="0"/>
    <n v="12473"/>
    <n v="4715"/>
    <x v="1"/>
    <x v="7"/>
    <x v="0"/>
  </r>
  <r>
    <d v="2022-01-05T00:00:00"/>
    <x v="4"/>
    <x v="0"/>
    <x v="2"/>
    <s v="Systems Corp"/>
    <x v="4"/>
    <n v="13759"/>
    <n v="5985"/>
    <x v="0"/>
    <x v="9"/>
    <x v="1"/>
  </r>
  <r>
    <d v="2022-01-07T00:00:00"/>
    <x v="4"/>
    <x v="0"/>
    <x v="1"/>
    <s v="East Motors Corp Ltd Group"/>
    <x v="7"/>
    <n v="14592"/>
    <n v="1999"/>
    <x v="0"/>
    <x v="3"/>
    <x v="1"/>
  </r>
  <r>
    <d v="2022-01-09T00:00:00"/>
    <x v="4"/>
    <x v="0"/>
    <x v="0"/>
    <s v="East Systems Ltd"/>
    <x v="7"/>
    <n v="587"/>
    <n v="139"/>
    <x v="1"/>
    <x v="5"/>
    <x v="2"/>
  </r>
  <r>
    <d v="2022-01-10T00:00:00"/>
    <x v="4"/>
    <x v="0"/>
    <x v="1"/>
    <s v="Central Machines LLC"/>
    <x v="4"/>
    <n v="966"/>
    <n v="469"/>
    <x v="1"/>
    <x v="1"/>
    <x v="1"/>
  </r>
  <r>
    <d v="2022-01-11T00:00:00"/>
    <x v="4"/>
    <x v="0"/>
    <x v="0"/>
    <s v="Global Motors Inc"/>
    <x v="1"/>
    <n v="10205"/>
    <n v="1602"/>
    <x v="0"/>
    <x v="5"/>
    <x v="0"/>
  </r>
  <r>
    <d v="2022-01-22T00:00:00"/>
    <x v="4"/>
    <x v="0"/>
    <x v="2"/>
    <s v="Suburban Industries Co Ltd Group"/>
    <x v="0"/>
    <n v="13689"/>
    <n v="4558"/>
    <x v="0"/>
    <x v="3"/>
    <x v="0"/>
  </r>
  <r>
    <d v="2022-01-23T00:00:00"/>
    <x v="4"/>
    <x v="0"/>
    <x v="0"/>
    <s v="Systems Group"/>
    <x v="3"/>
    <n v="10226"/>
    <n v="941"/>
    <x v="0"/>
    <x v="9"/>
    <x v="0"/>
  </r>
  <r>
    <d v="2022-01-24T00:00:00"/>
    <x v="4"/>
    <x v="0"/>
    <x v="1"/>
    <s v="Engineering Inc Ltd Group"/>
    <x v="0"/>
    <n v="14277"/>
    <n v="1085"/>
    <x v="0"/>
    <x v="5"/>
    <x v="1"/>
  </r>
  <r>
    <d v="2022-01-25T00:00:00"/>
    <x v="4"/>
    <x v="0"/>
    <x v="0"/>
    <s v="East Engineering Group"/>
    <x v="0"/>
    <n v="14986"/>
    <n v="1574"/>
    <x v="1"/>
    <x v="3"/>
    <x v="0"/>
  </r>
  <r>
    <d v="2022-01-26T00:00:00"/>
    <x v="4"/>
    <x v="0"/>
    <x v="0"/>
    <s v="Systems Ltd Ltd Group"/>
    <x v="3"/>
    <n v="5735"/>
    <n v="2650"/>
    <x v="0"/>
    <x v="2"/>
    <x v="2"/>
  </r>
  <r>
    <d v="2022-01-27T00:00:00"/>
    <x v="4"/>
    <x v="0"/>
    <x v="0"/>
    <s v="West Systems Inc"/>
    <x v="7"/>
    <n v="12859"/>
    <n v="3819"/>
    <x v="1"/>
    <x v="2"/>
    <x v="1"/>
  </r>
  <r>
    <d v="2022-01-27T00:00:00"/>
    <x v="4"/>
    <x v="0"/>
    <x v="1"/>
    <s v="North Equip Co Ltd Group"/>
    <x v="7"/>
    <n v="13248"/>
    <n v="5591"/>
    <x v="0"/>
    <x v="3"/>
    <x v="3"/>
  </r>
  <r>
    <d v="2022-02-02T00:00:00"/>
    <x v="4"/>
    <x v="0"/>
    <x v="2"/>
    <s v="Global Tech Corp Ltd Group"/>
    <x v="1"/>
    <n v="8982"/>
    <n v="3332"/>
    <x v="0"/>
    <x v="3"/>
    <x v="1"/>
  </r>
  <r>
    <d v="2022-02-02T00:00:00"/>
    <x v="4"/>
    <x v="0"/>
    <x v="1"/>
    <s v="Suburban Machines Corp"/>
    <x v="1"/>
    <n v="13676"/>
    <n v="5170"/>
    <x v="0"/>
    <x v="5"/>
    <x v="0"/>
  </r>
  <r>
    <d v="2022-02-03T00:00:00"/>
    <x v="4"/>
    <x v="0"/>
    <x v="1"/>
    <s v="East Machines Group Ltd Group"/>
    <x v="7"/>
    <n v="12055"/>
    <n v="2592"/>
    <x v="0"/>
    <x v="9"/>
    <x v="0"/>
  </r>
  <r>
    <d v="2022-02-03T00:00:00"/>
    <x v="4"/>
    <x v="0"/>
    <x v="0"/>
    <s v="National Equip Ltd Ltd Group"/>
    <x v="8"/>
    <n v="4759"/>
    <n v="1071"/>
    <x v="0"/>
    <x v="4"/>
    <x v="1"/>
  </r>
  <r>
    <d v="2022-02-04T00:00:00"/>
    <x v="4"/>
    <x v="0"/>
    <x v="1"/>
    <s v="National Motors Corp Ltd Group"/>
    <x v="1"/>
    <n v="1675"/>
    <n v="647"/>
    <x v="1"/>
    <x v="1"/>
    <x v="2"/>
  </r>
  <r>
    <d v="2022-02-04T00:00:00"/>
    <x v="4"/>
    <x v="0"/>
    <x v="2"/>
    <s v="West Electrics Co Ltd Group"/>
    <x v="0"/>
    <n v="4677"/>
    <n v="692"/>
    <x v="0"/>
    <x v="9"/>
    <x v="1"/>
  </r>
  <r>
    <d v="2022-02-07T00:00:00"/>
    <x v="4"/>
    <x v="0"/>
    <x v="0"/>
    <s v="Central Motors Inc Ltd Group"/>
    <x v="4"/>
    <n v="1658"/>
    <n v="255"/>
    <x v="0"/>
    <x v="4"/>
    <x v="2"/>
  </r>
  <r>
    <d v="2022-02-08T00:00:00"/>
    <x v="4"/>
    <x v="0"/>
    <x v="4"/>
    <s v="Suburban Tech Co"/>
    <x v="7"/>
    <n v="11273"/>
    <n v="1161"/>
    <x v="1"/>
    <x v="5"/>
    <x v="2"/>
  </r>
  <r>
    <d v="2022-02-10T00:00:00"/>
    <x v="4"/>
    <x v="0"/>
    <x v="0"/>
    <s v="West Electrics Inc Ltd Group"/>
    <x v="7"/>
    <n v="1570"/>
    <n v="374"/>
    <x v="0"/>
    <x v="3"/>
    <x v="1"/>
  </r>
  <r>
    <d v="2022-02-12T00:00:00"/>
    <x v="4"/>
    <x v="0"/>
    <x v="0"/>
    <s v="Suburban Motors Group Ltd Group"/>
    <x v="0"/>
    <n v="10460"/>
    <n v="659"/>
    <x v="0"/>
    <x v="5"/>
    <x v="1"/>
  </r>
  <r>
    <d v="2022-02-18T00:00:00"/>
    <x v="4"/>
    <x v="0"/>
    <x v="4"/>
    <s v="East Systems Corp Ltd Group"/>
    <x v="2"/>
    <n v="8294"/>
    <n v="1568"/>
    <x v="0"/>
    <x v="0"/>
    <x v="2"/>
  </r>
  <r>
    <d v="2022-02-19T00:00:00"/>
    <x v="4"/>
    <x v="0"/>
    <x v="2"/>
    <s v="Metro Motors Co Ltd Group"/>
    <x v="1"/>
    <n v="12364"/>
    <n v="5242"/>
    <x v="1"/>
    <x v="3"/>
    <x v="1"/>
  </r>
  <r>
    <d v="2022-02-22T00:00:00"/>
    <x v="4"/>
    <x v="0"/>
    <x v="2"/>
    <s v="North Engineering LLC"/>
    <x v="3"/>
    <n v="14764"/>
    <n v="3883"/>
    <x v="0"/>
    <x v="5"/>
    <x v="1"/>
  </r>
  <r>
    <d v="2022-02-22T00:00:00"/>
    <x v="4"/>
    <x v="0"/>
    <x v="1"/>
    <s v="East Motors Ltd"/>
    <x v="4"/>
    <n v="13084"/>
    <n v="4972"/>
    <x v="1"/>
    <x v="8"/>
    <x v="2"/>
  </r>
  <r>
    <d v="2022-02-25T00:00:00"/>
    <x v="4"/>
    <x v="0"/>
    <x v="1"/>
    <s v="North Drives Group Ltd Group"/>
    <x v="6"/>
    <n v="13423"/>
    <n v="5128"/>
    <x v="0"/>
    <x v="1"/>
    <x v="0"/>
  </r>
  <r>
    <d v="2022-03-02T00:00:00"/>
    <x v="4"/>
    <x v="0"/>
    <x v="2"/>
    <s v="Systems Ltd"/>
    <x v="3"/>
    <n v="10365"/>
    <n v="4198"/>
    <x v="1"/>
    <x v="0"/>
    <x v="1"/>
  </r>
  <r>
    <d v="2022-03-03T00:00:00"/>
    <x v="4"/>
    <x v="0"/>
    <x v="2"/>
    <s v="East Engineering Ltd Ltd Group"/>
    <x v="2"/>
    <n v="12083"/>
    <n v="3262"/>
    <x v="0"/>
    <x v="3"/>
    <x v="3"/>
  </r>
  <r>
    <d v="2022-03-04T00:00:00"/>
    <x v="4"/>
    <x v="0"/>
    <x v="0"/>
    <s v="Suburban Machines LLC"/>
    <x v="2"/>
    <n v="727"/>
    <n v="178"/>
    <x v="1"/>
    <x v="4"/>
    <x v="3"/>
  </r>
  <r>
    <d v="2022-03-06T00:00:00"/>
    <x v="4"/>
    <x v="0"/>
    <x v="1"/>
    <s v="National Electrics Ltd Ltd Group"/>
    <x v="0"/>
    <n v="3005"/>
    <n v="676"/>
    <x v="0"/>
    <x v="8"/>
    <x v="1"/>
  </r>
  <r>
    <d v="2022-03-07T00:00:00"/>
    <x v="4"/>
    <x v="0"/>
    <x v="0"/>
    <s v="Suburban Industries Inc Ltd Group"/>
    <x v="3"/>
    <n v="13779"/>
    <n v="6862"/>
    <x v="1"/>
    <x v="2"/>
    <x v="0"/>
  </r>
  <r>
    <d v="2022-03-09T00:00:00"/>
    <x v="4"/>
    <x v="0"/>
    <x v="1"/>
    <s v="Suburban Engineering LLC"/>
    <x v="1"/>
    <n v="12269"/>
    <n v="4589"/>
    <x v="0"/>
    <x v="9"/>
    <x v="1"/>
  </r>
  <r>
    <d v="2022-03-12T00:00:00"/>
    <x v="4"/>
    <x v="0"/>
    <x v="1"/>
    <s v="Tech Co"/>
    <x v="1"/>
    <n v="9019"/>
    <n v="4437"/>
    <x v="0"/>
    <x v="3"/>
    <x v="1"/>
  </r>
  <r>
    <d v="2022-03-21T00:00:00"/>
    <x v="4"/>
    <x v="0"/>
    <x v="2"/>
    <s v="South Engineering Inc"/>
    <x v="3"/>
    <n v="5060"/>
    <n v="1058"/>
    <x v="0"/>
    <x v="1"/>
    <x v="2"/>
  </r>
  <r>
    <d v="2022-03-21T00:00:00"/>
    <x v="4"/>
    <x v="0"/>
    <x v="2"/>
    <s v="East Motors Inc Ltd Group"/>
    <x v="3"/>
    <n v="11493"/>
    <n v="4333"/>
    <x v="0"/>
    <x v="2"/>
    <x v="3"/>
  </r>
  <r>
    <d v="2022-04-01T00:00:00"/>
    <x v="4"/>
    <x v="1"/>
    <x v="0"/>
    <s v="South Engineering LLC"/>
    <x v="1"/>
    <n v="3948"/>
    <n v="221"/>
    <x v="0"/>
    <x v="5"/>
    <x v="3"/>
  </r>
  <r>
    <d v="2022-04-02T00:00:00"/>
    <x v="4"/>
    <x v="1"/>
    <x v="0"/>
    <s v="Central Industries Co"/>
    <x v="3"/>
    <n v="7822"/>
    <n v="2918"/>
    <x v="0"/>
    <x v="3"/>
    <x v="2"/>
  </r>
  <r>
    <d v="2022-04-02T00:00:00"/>
    <x v="4"/>
    <x v="1"/>
    <x v="1"/>
    <s v="National Industries Corp"/>
    <x v="3"/>
    <n v="7183"/>
    <n v="2902"/>
    <x v="1"/>
    <x v="4"/>
    <x v="1"/>
  </r>
  <r>
    <d v="2022-04-02T00:00:00"/>
    <x v="4"/>
    <x v="1"/>
    <x v="3"/>
    <s v="Special Metro Machines Group Ltd Group"/>
    <x v="3"/>
    <n v="9631"/>
    <n v="4710"/>
    <x v="1"/>
    <x v="5"/>
    <x v="0"/>
  </r>
  <r>
    <d v="2022-04-02T00:00:00"/>
    <x v="4"/>
    <x v="1"/>
    <x v="2"/>
    <s v="West Engineering LLC Ltd Group"/>
    <x v="3"/>
    <n v="10992"/>
    <n v="2451"/>
    <x v="0"/>
    <x v="3"/>
    <x v="2"/>
  </r>
  <r>
    <d v="2022-04-03T00:00:00"/>
    <x v="4"/>
    <x v="1"/>
    <x v="1"/>
    <s v="Metro Drives Inc Ltd Group"/>
    <x v="6"/>
    <n v="6054"/>
    <n v="424"/>
    <x v="0"/>
    <x v="1"/>
    <x v="2"/>
  </r>
  <r>
    <d v="2022-04-04T00:00:00"/>
    <x v="4"/>
    <x v="1"/>
    <x v="2"/>
    <s v="Metro Machines Co Ltd Group"/>
    <x v="2"/>
    <n v="13448"/>
    <n v="5931"/>
    <x v="0"/>
    <x v="9"/>
    <x v="1"/>
  </r>
  <r>
    <d v="2022-04-05T00:00:00"/>
    <x v="4"/>
    <x v="1"/>
    <x v="2"/>
    <s v="West Motors Group Ltd Group"/>
    <x v="1"/>
    <n v="10443"/>
    <n v="2245"/>
    <x v="0"/>
    <x v="3"/>
    <x v="1"/>
  </r>
  <r>
    <d v="2022-04-06T00:00:00"/>
    <x v="4"/>
    <x v="1"/>
    <x v="1"/>
    <s v="Metro Machines Group Ltd Group"/>
    <x v="3"/>
    <n v="4583"/>
    <n v="243"/>
    <x v="0"/>
    <x v="4"/>
    <x v="2"/>
  </r>
  <r>
    <d v="2022-04-13T00:00:00"/>
    <x v="4"/>
    <x v="1"/>
    <x v="3"/>
    <s v="Global Engineering Co"/>
    <x v="5"/>
    <n v="3668"/>
    <n v="910"/>
    <x v="0"/>
    <x v="1"/>
    <x v="1"/>
  </r>
  <r>
    <d v="2022-04-13T00:00:00"/>
    <x v="4"/>
    <x v="1"/>
    <x v="0"/>
    <s v="North Electrics Ltd Ltd Group"/>
    <x v="0"/>
    <n v="2367"/>
    <n v="431"/>
    <x v="0"/>
    <x v="0"/>
    <x v="1"/>
  </r>
  <r>
    <d v="2022-04-16T00:00:00"/>
    <x v="4"/>
    <x v="1"/>
    <x v="3"/>
    <s v="South Equip Group Ltd Group"/>
    <x v="0"/>
    <n v="5110"/>
    <n v="1840"/>
    <x v="0"/>
    <x v="4"/>
    <x v="0"/>
  </r>
  <r>
    <d v="2022-04-16T00:00:00"/>
    <x v="4"/>
    <x v="1"/>
    <x v="2"/>
    <s v="West Equip Co"/>
    <x v="1"/>
    <n v="10975"/>
    <n v="3479"/>
    <x v="0"/>
    <x v="8"/>
    <x v="0"/>
  </r>
  <r>
    <d v="2022-04-16T00:00:00"/>
    <x v="4"/>
    <x v="1"/>
    <x v="4"/>
    <s v="National Motors Ltd Ltd Group"/>
    <x v="1"/>
    <n v="1948"/>
    <n v="483"/>
    <x v="0"/>
    <x v="5"/>
    <x v="2"/>
  </r>
  <r>
    <d v="2022-04-18T00:00:00"/>
    <x v="4"/>
    <x v="1"/>
    <x v="0"/>
    <s v="Global Industries Group"/>
    <x v="0"/>
    <n v="9015"/>
    <n v="3768"/>
    <x v="0"/>
    <x v="6"/>
    <x v="2"/>
  </r>
  <r>
    <d v="2022-04-23T00:00:00"/>
    <x v="4"/>
    <x v="1"/>
    <x v="2"/>
    <s v="National Motors Co Ltd Group"/>
    <x v="3"/>
    <n v="4166"/>
    <n v="1496"/>
    <x v="0"/>
    <x v="4"/>
    <x v="0"/>
  </r>
  <r>
    <d v="2022-04-28T00:00:00"/>
    <x v="4"/>
    <x v="1"/>
    <x v="1"/>
    <s v="Global Electrics LLC"/>
    <x v="3"/>
    <n v="8751"/>
    <n v="2030"/>
    <x v="0"/>
    <x v="5"/>
    <x v="2"/>
  </r>
  <r>
    <d v="2022-04-28T00:00:00"/>
    <x v="4"/>
    <x v="1"/>
    <x v="0"/>
    <s v="Global Tech LLC"/>
    <x v="0"/>
    <n v="14159"/>
    <n v="2577"/>
    <x v="0"/>
    <x v="5"/>
    <x v="0"/>
  </r>
  <r>
    <d v="2022-05-02T00:00:00"/>
    <x v="4"/>
    <x v="1"/>
    <x v="2"/>
    <s v="West Industries Group Ltd Group"/>
    <x v="7"/>
    <n v="5490"/>
    <n v="505"/>
    <x v="0"/>
    <x v="3"/>
    <x v="2"/>
  </r>
  <r>
    <d v="2022-05-03T00:00:00"/>
    <x v="4"/>
    <x v="1"/>
    <x v="1"/>
    <s v="East Systems Co"/>
    <x v="2"/>
    <n v="5138"/>
    <n v="1300"/>
    <x v="0"/>
    <x v="7"/>
    <x v="1"/>
  </r>
  <r>
    <d v="2022-05-03T00:00:00"/>
    <x v="4"/>
    <x v="1"/>
    <x v="1"/>
    <s v="North Equip Co"/>
    <x v="7"/>
    <n v="11341"/>
    <n v="953"/>
    <x v="1"/>
    <x v="6"/>
    <x v="3"/>
  </r>
  <r>
    <d v="2022-05-05T00:00:00"/>
    <x v="4"/>
    <x v="1"/>
    <x v="4"/>
    <s v="South Engineering Ltd"/>
    <x v="5"/>
    <n v="1135"/>
    <n v="259"/>
    <x v="1"/>
    <x v="6"/>
    <x v="2"/>
  </r>
  <r>
    <d v="2022-05-05T00:00:00"/>
    <x v="4"/>
    <x v="1"/>
    <x v="2"/>
    <s v="East Drives Ltd"/>
    <x v="3"/>
    <n v="572"/>
    <n v="92"/>
    <x v="0"/>
    <x v="0"/>
    <x v="2"/>
  </r>
  <r>
    <d v="2022-05-07T00:00:00"/>
    <x v="4"/>
    <x v="1"/>
    <x v="1"/>
    <s v="Central Systems Inc Ltd Group"/>
    <x v="4"/>
    <n v="4358"/>
    <n v="2109"/>
    <x v="0"/>
    <x v="0"/>
    <x v="0"/>
  </r>
  <r>
    <d v="2022-05-07T00:00:00"/>
    <x v="4"/>
    <x v="1"/>
    <x v="2"/>
    <s v="Metro Equip Group"/>
    <x v="7"/>
    <n v="10275"/>
    <n v="2281"/>
    <x v="0"/>
    <x v="2"/>
    <x v="1"/>
  </r>
  <r>
    <d v="2022-05-09T00:00:00"/>
    <x v="4"/>
    <x v="1"/>
    <x v="1"/>
    <s v="North Industries Ltd"/>
    <x v="4"/>
    <n v="3051"/>
    <n v="1080"/>
    <x v="0"/>
    <x v="3"/>
    <x v="1"/>
  </r>
  <r>
    <d v="2022-05-10T00:00:00"/>
    <x v="4"/>
    <x v="1"/>
    <x v="2"/>
    <s v="National Systems Group"/>
    <x v="3"/>
    <n v="511"/>
    <n v="70"/>
    <x v="0"/>
    <x v="0"/>
    <x v="1"/>
  </r>
  <r>
    <d v="2022-05-13T00:00:00"/>
    <x v="4"/>
    <x v="1"/>
    <x v="1"/>
    <s v="West Machines LLC"/>
    <x v="3"/>
    <n v="3278"/>
    <n v="1029"/>
    <x v="0"/>
    <x v="3"/>
    <x v="1"/>
  </r>
  <r>
    <d v="2022-05-15T00:00:00"/>
    <x v="4"/>
    <x v="1"/>
    <x v="1"/>
    <s v="National Engineering LLC"/>
    <x v="1"/>
    <n v="8221"/>
    <n v="1669"/>
    <x v="1"/>
    <x v="2"/>
    <x v="1"/>
  </r>
  <r>
    <d v="2022-05-15T00:00:00"/>
    <x v="4"/>
    <x v="1"/>
    <x v="2"/>
    <s v="Machines Group Ltd Group"/>
    <x v="0"/>
    <n v="8280"/>
    <n v="3743"/>
    <x v="0"/>
    <x v="6"/>
    <x v="1"/>
  </r>
  <r>
    <d v="2022-05-15T00:00:00"/>
    <x v="4"/>
    <x v="1"/>
    <x v="0"/>
    <s v="National Systems Group Ltd Group"/>
    <x v="3"/>
    <n v="1922"/>
    <n v="613"/>
    <x v="0"/>
    <x v="6"/>
    <x v="0"/>
  </r>
  <r>
    <d v="2022-05-18T00:00:00"/>
    <x v="4"/>
    <x v="1"/>
    <x v="2"/>
    <s v="South Machines Inc"/>
    <x v="1"/>
    <n v="10468"/>
    <n v="618"/>
    <x v="0"/>
    <x v="1"/>
    <x v="1"/>
  </r>
  <r>
    <d v="2022-05-18T00:00:00"/>
    <x v="4"/>
    <x v="1"/>
    <x v="3"/>
    <s v="Global Industries LLC Ltd Group"/>
    <x v="0"/>
    <n v="4608"/>
    <n v="622"/>
    <x v="0"/>
    <x v="1"/>
    <x v="3"/>
  </r>
  <r>
    <d v="2022-05-18T00:00:00"/>
    <x v="4"/>
    <x v="1"/>
    <x v="3"/>
    <s v="National Industries Ltd"/>
    <x v="7"/>
    <n v="1464"/>
    <n v="297"/>
    <x v="1"/>
    <x v="1"/>
    <x v="2"/>
  </r>
  <r>
    <d v="2022-05-19T00:00:00"/>
    <x v="4"/>
    <x v="1"/>
    <x v="2"/>
    <s v="Motors Corp Ltd Group"/>
    <x v="0"/>
    <n v="6727"/>
    <n v="2872"/>
    <x v="0"/>
    <x v="2"/>
    <x v="1"/>
  </r>
  <r>
    <d v="2022-05-21T00:00:00"/>
    <x v="4"/>
    <x v="1"/>
    <x v="3"/>
    <s v="Motors Co"/>
    <x v="4"/>
    <n v="1552"/>
    <n v="562"/>
    <x v="0"/>
    <x v="2"/>
    <x v="0"/>
  </r>
  <r>
    <d v="2022-05-22T00:00:00"/>
    <x v="4"/>
    <x v="1"/>
    <x v="2"/>
    <s v="Global Industries Ltd"/>
    <x v="7"/>
    <n v="6903"/>
    <n v="3369"/>
    <x v="0"/>
    <x v="2"/>
    <x v="2"/>
  </r>
  <r>
    <d v="2022-05-22T00:00:00"/>
    <x v="4"/>
    <x v="1"/>
    <x v="1"/>
    <s v="South Drives Ltd Ltd Group"/>
    <x v="0"/>
    <n v="3248"/>
    <n v="799"/>
    <x v="0"/>
    <x v="4"/>
    <x v="1"/>
  </r>
  <r>
    <d v="2022-05-23T00:00:00"/>
    <x v="4"/>
    <x v="1"/>
    <x v="2"/>
    <s v="Drives Ltd Ltd Group"/>
    <x v="1"/>
    <n v="3871"/>
    <n v="1107"/>
    <x v="1"/>
    <x v="2"/>
    <x v="2"/>
  </r>
  <r>
    <d v="2022-05-23T00:00:00"/>
    <x v="4"/>
    <x v="1"/>
    <x v="2"/>
    <s v="South Electrics Ltd Ltd Group"/>
    <x v="3"/>
    <n v="10028"/>
    <n v="1584"/>
    <x v="1"/>
    <x v="6"/>
    <x v="2"/>
  </r>
  <r>
    <d v="2022-05-25T00:00:00"/>
    <x v="4"/>
    <x v="1"/>
    <x v="0"/>
    <s v="Suburban Engineering LLC Ltd Group"/>
    <x v="1"/>
    <n v="11028"/>
    <n v="2503"/>
    <x v="1"/>
    <x v="7"/>
    <x v="0"/>
  </r>
  <r>
    <d v="2022-05-28T00:00:00"/>
    <x v="4"/>
    <x v="1"/>
    <x v="2"/>
    <s v="East Machines Corp"/>
    <x v="8"/>
    <n v="2251"/>
    <n v="232"/>
    <x v="0"/>
    <x v="6"/>
    <x v="1"/>
  </r>
  <r>
    <d v="2022-05-28T00:00:00"/>
    <x v="4"/>
    <x v="1"/>
    <x v="3"/>
    <s v="Central Electrics Corp Ltd Group"/>
    <x v="2"/>
    <n v="10741"/>
    <n v="2728"/>
    <x v="1"/>
    <x v="6"/>
    <x v="2"/>
  </r>
  <r>
    <d v="2022-05-28T00:00:00"/>
    <x v="4"/>
    <x v="1"/>
    <x v="2"/>
    <s v="Special South Engineering Corp Ltd Group"/>
    <x v="4"/>
    <n v="13394"/>
    <n v="3402"/>
    <x v="0"/>
    <x v="2"/>
    <x v="2"/>
  </r>
  <r>
    <d v="2022-06-01T00:00:00"/>
    <x v="4"/>
    <x v="1"/>
    <x v="3"/>
    <s v="National Electrics Group Ltd Group"/>
    <x v="6"/>
    <n v="11049"/>
    <n v="1690"/>
    <x v="0"/>
    <x v="3"/>
    <x v="0"/>
  </r>
  <r>
    <d v="2022-06-01T00:00:00"/>
    <x v="4"/>
    <x v="1"/>
    <x v="0"/>
    <s v="National Systems LLC"/>
    <x v="2"/>
    <n v="9673"/>
    <n v="3840"/>
    <x v="1"/>
    <x v="9"/>
    <x v="1"/>
  </r>
  <r>
    <d v="2022-06-02T00:00:00"/>
    <x v="4"/>
    <x v="1"/>
    <x v="3"/>
    <s v="East Electrics Inc Ltd Group"/>
    <x v="5"/>
    <n v="14318"/>
    <n v="3336"/>
    <x v="1"/>
    <x v="1"/>
    <x v="0"/>
  </r>
  <r>
    <d v="2022-06-06T00:00:00"/>
    <x v="4"/>
    <x v="1"/>
    <x v="4"/>
    <s v="South Electrics LLC"/>
    <x v="0"/>
    <n v="11522"/>
    <n v="3975"/>
    <x v="0"/>
    <x v="9"/>
    <x v="2"/>
  </r>
  <r>
    <d v="2022-06-07T00:00:00"/>
    <x v="4"/>
    <x v="1"/>
    <x v="0"/>
    <s v="Metro Systems Co"/>
    <x v="1"/>
    <n v="6103"/>
    <n v="2911"/>
    <x v="0"/>
    <x v="8"/>
    <x v="3"/>
  </r>
  <r>
    <d v="2022-06-09T00:00:00"/>
    <x v="4"/>
    <x v="1"/>
    <x v="1"/>
    <s v="Industries Group"/>
    <x v="4"/>
    <n v="10885"/>
    <n v="2982"/>
    <x v="1"/>
    <x v="4"/>
    <x v="2"/>
  </r>
  <r>
    <d v="2022-06-10T00:00:00"/>
    <x v="4"/>
    <x v="1"/>
    <x v="1"/>
    <s v="Machines Corp Ltd Group"/>
    <x v="3"/>
    <n v="5111"/>
    <n v="1927"/>
    <x v="1"/>
    <x v="5"/>
    <x v="2"/>
  </r>
  <r>
    <d v="2022-06-10T00:00:00"/>
    <x v="4"/>
    <x v="1"/>
    <x v="0"/>
    <s v="Metro Motors Inc Ltd Group"/>
    <x v="7"/>
    <n v="11612"/>
    <n v="3135"/>
    <x v="0"/>
    <x v="6"/>
    <x v="1"/>
  </r>
  <r>
    <d v="2022-06-11T00:00:00"/>
    <x v="4"/>
    <x v="1"/>
    <x v="2"/>
    <s v="South Drives Co Ltd Group"/>
    <x v="6"/>
    <n v="7579"/>
    <n v="2069"/>
    <x v="0"/>
    <x v="1"/>
    <x v="2"/>
  </r>
  <r>
    <d v="2022-06-14T00:00:00"/>
    <x v="4"/>
    <x v="1"/>
    <x v="1"/>
    <s v="Tech Corp Ltd Group"/>
    <x v="1"/>
    <n v="13700"/>
    <n v="1123"/>
    <x v="0"/>
    <x v="5"/>
    <x v="0"/>
  </r>
  <r>
    <d v="2022-06-14T00:00:00"/>
    <x v="4"/>
    <x v="1"/>
    <x v="2"/>
    <s v="Drives Co"/>
    <x v="1"/>
    <n v="13553"/>
    <n v="4960"/>
    <x v="0"/>
    <x v="2"/>
    <x v="1"/>
  </r>
  <r>
    <d v="2022-06-16T00:00:00"/>
    <x v="4"/>
    <x v="1"/>
    <x v="2"/>
    <s v="South Tech Inc Ltd Group"/>
    <x v="1"/>
    <n v="7034"/>
    <n v="2715"/>
    <x v="0"/>
    <x v="3"/>
    <x v="2"/>
  </r>
  <r>
    <d v="2022-06-17T00:00:00"/>
    <x v="4"/>
    <x v="1"/>
    <x v="1"/>
    <s v="National Drives Co Ltd Group"/>
    <x v="3"/>
    <n v="11081"/>
    <n v="4931"/>
    <x v="0"/>
    <x v="1"/>
    <x v="0"/>
  </r>
  <r>
    <d v="2022-06-17T00:00:00"/>
    <x v="4"/>
    <x v="1"/>
    <x v="3"/>
    <s v="East Electrics LLC"/>
    <x v="1"/>
    <n v="9509"/>
    <n v="2368"/>
    <x v="1"/>
    <x v="1"/>
    <x v="1"/>
  </r>
  <r>
    <d v="2022-06-20T00:00:00"/>
    <x v="4"/>
    <x v="1"/>
    <x v="2"/>
    <s v="Equip Inc"/>
    <x v="0"/>
    <n v="11999"/>
    <n v="4152"/>
    <x v="0"/>
    <x v="6"/>
    <x v="1"/>
  </r>
  <r>
    <d v="2022-06-24T00:00:00"/>
    <x v="4"/>
    <x v="1"/>
    <x v="0"/>
    <s v="Special Industries Ltd Ltd Group"/>
    <x v="0"/>
    <n v="3548"/>
    <n v="1511"/>
    <x v="0"/>
    <x v="3"/>
    <x v="0"/>
  </r>
  <r>
    <d v="2022-06-25T00:00:00"/>
    <x v="4"/>
    <x v="1"/>
    <x v="1"/>
    <s v="Suburban Drives Inc Ltd Group"/>
    <x v="7"/>
    <n v="2367"/>
    <n v="436"/>
    <x v="1"/>
    <x v="6"/>
    <x v="2"/>
  </r>
  <r>
    <d v="2022-06-25T00:00:00"/>
    <x v="4"/>
    <x v="1"/>
    <x v="0"/>
    <s v="Global Engineering Group"/>
    <x v="0"/>
    <n v="2153"/>
    <n v="676"/>
    <x v="0"/>
    <x v="3"/>
    <x v="2"/>
  </r>
  <r>
    <d v="2022-06-26T00:00:00"/>
    <x v="4"/>
    <x v="1"/>
    <x v="2"/>
    <s v="Central Engineering Inc Ltd Group"/>
    <x v="6"/>
    <n v="6936"/>
    <n v="506"/>
    <x v="1"/>
    <x v="7"/>
    <x v="1"/>
  </r>
  <r>
    <d v="2022-06-27T00:00:00"/>
    <x v="4"/>
    <x v="1"/>
    <x v="2"/>
    <s v="Global Tech Inc"/>
    <x v="5"/>
    <n v="11402"/>
    <n v="696"/>
    <x v="0"/>
    <x v="1"/>
    <x v="2"/>
  </r>
  <r>
    <d v="2022-06-27T00:00:00"/>
    <x v="4"/>
    <x v="1"/>
    <x v="0"/>
    <s v="West Drives Corp Ltd Group"/>
    <x v="0"/>
    <n v="983"/>
    <n v="137"/>
    <x v="1"/>
    <x v="5"/>
    <x v="1"/>
  </r>
  <r>
    <d v="2022-07-03T00:00:00"/>
    <x v="4"/>
    <x v="2"/>
    <x v="1"/>
    <s v="Global Industries Co Ltd Group"/>
    <x v="1"/>
    <n v="13186"/>
    <n v="5723"/>
    <x v="0"/>
    <x v="5"/>
    <x v="1"/>
  </r>
  <r>
    <d v="2022-07-04T00:00:00"/>
    <x v="4"/>
    <x v="2"/>
    <x v="0"/>
    <s v="North Motors Ltd Ltd Group"/>
    <x v="4"/>
    <n v="5996"/>
    <n v="2434"/>
    <x v="1"/>
    <x v="5"/>
    <x v="2"/>
  </r>
  <r>
    <d v="2022-07-04T00:00:00"/>
    <x v="4"/>
    <x v="2"/>
    <x v="1"/>
    <s v="West Equip Ltd"/>
    <x v="0"/>
    <n v="6793"/>
    <n v="1888"/>
    <x v="0"/>
    <x v="3"/>
    <x v="1"/>
  </r>
  <r>
    <d v="2022-07-04T00:00:00"/>
    <x v="4"/>
    <x v="2"/>
    <x v="0"/>
    <s v="Tech Co Ltd Group"/>
    <x v="1"/>
    <n v="14524"/>
    <n v="1351"/>
    <x v="0"/>
    <x v="4"/>
    <x v="2"/>
  </r>
  <r>
    <d v="2022-07-05T00:00:00"/>
    <x v="4"/>
    <x v="2"/>
    <x v="2"/>
    <s v="Global Motors Group Ltd Group"/>
    <x v="4"/>
    <n v="5204"/>
    <n v="1452"/>
    <x v="1"/>
    <x v="3"/>
    <x v="0"/>
  </r>
  <r>
    <d v="2022-07-05T00:00:00"/>
    <x v="4"/>
    <x v="2"/>
    <x v="2"/>
    <s v="Metro Drives Co"/>
    <x v="3"/>
    <n v="680"/>
    <n v="61"/>
    <x v="0"/>
    <x v="2"/>
    <x v="2"/>
  </r>
  <r>
    <d v="2022-07-05T00:00:00"/>
    <x v="4"/>
    <x v="2"/>
    <x v="0"/>
    <s v="Engineering Ltd"/>
    <x v="3"/>
    <n v="13084"/>
    <n v="1819"/>
    <x v="0"/>
    <x v="5"/>
    <x v="1"/>
  </r>
  <r>
    <d v="2022-07-06T00:00:00"/>
    <x v="4"/>
    <x v="2"/>
    <x v="4"/>
    <s v="Global Motors LLC"/>
    <x v="3"/>
    <n v="5241"/>
    <n v="1635"/>
    <x v="0"/>
    <x v="5"/>
    <x v="2"/>
  </r>
  <r>
    <d v="2022-07-07T00:00:00"/>
    <x v="4"/>
    <x v="2"/>
    <x v="2"/>
    <s v="East Systems Corp"/>
    <x v="2"/>
    <n v="9059"/>
    <n v="4013"/>
    <x v="0"/>
    <x v="0"/>
    <x v="1"/>
  </r>
  <r>
    <d v="2022-07-08T00:00:00"/>
    <x v="4"/>
    <x v="2"/>
    <x v="2"/>
    <s v="Suburban Industries LLC Ltd Group"/>
    <x v="3"/>
    <n v="5553"/>
    <n v="439"/>
    <x v="0"/>
    <x v="1"/>
    <x v="0"/>
  </r>
  <r>
    <d v="2022-07-08T00:00:00"/>
    <x v="4"/>
    <x v="2"/>
    <x v="2"/>
    <s v="Suburban Engineering Co"/>
    <x v="1"/>
    <n v="5275"/>
    <n v="1187"/>
    <x v="0"/>
    <x v="5"/>
    <x v="0"/>
  </r>
  <r>
    <d v="2022-07-10T00:00:00"/>
    <x v="4"/>
    <x v="2"/>
    <x v="3"/>
    <s v="West Tech LLC Ltd Group"/>
    <x v="1"/>
    <n v="6812"/>
    <n v="2738"/>
    <x v="1"/>
    <x v="5"/>
    <x v="1"/>
  </r>
  <r>
    <d v="2022-07-10T00:00:00"/>
    <x v="4"/>
    <x v="2"/>
    <x v="0"/>
    <s v="West Engineering Ltd Ltd Group"/>
    <x v="4"/>
    <n v="5104"/>
    <n v="1148"/>
    <x v="0"/>
    <x v="5"/>
    <x v="2"/>
  </r>
  <r>
    <d v="2022-07-10T00:00:00"/>
    <x v="4"/>
    <x v="2"/>
    <x v="1"/>
    <s v="South Machines LLC Ltd Group"/>
    <x v="1"/>
    <n v="2845"/>
    <n v="208"/>
    <x v="0"/>
    <x v="5"/>
    <x v="1"/>
  </r>
  <r>
    <d v="2022-07-11T00:00:00"/>
    <x v="4"/>
    <x v="2"/>
    <x v="1"/>
    <s v="West Motors Ltd"/>
    <x v="0"/>
    <n v="9478"/>
    <n v="2929"/>
    <x v="0"/>
    <x v="2"/>
    <x v="2"/>
  </r>
  <r>
    <d v="2022-07-12T00:00:00"/>
    <x v="4"/>
    <x v="2"/>
    <x v="2"/>
    <s v="West Systems LLC Ltd Group"/>
    <x v="0"/>
    <n v="2417"/>
    <n v="300"/>
    <x v="0"/>
    <x v="1"/>
    <x v="3"/>
  </r>
  <r>
    <d v="2022-07-12T00:00:00"/>
    <x v="4"/>
    <x v="2"/>
    <x v="1"/>
    <s v="North Electrics Corp Ltd Group"/>
    <x v="3"/>
    <n v="11858"/>
    <n v="4530"/>
    <x v="0"/>
    <x v="5"/>
    <x v="0"/>
  </r>
  <r>
    <d v="2022-07-13T00:00:00"/>
    <x v="4"/>
    <x v="2"/>
    <x v="0"/>
    <s v="South Equip LLC"/>
    <x v="3"/>
    <n v="8506"/>
    <n v="1642"/>
    <x v="0"/>
    <x v="5"/>
    <x v="2"/>
  </r>
  <r>
    <d v="2022-07-16T00:00:00"/>
    <x v="4"/>
    <x v="2"/>
    <x v="2"/>
    <s v="Engineering Inc"/>
    <x v="0"/>
    <n v="14454"/>
    <n v="7198"/>
    <x v="0"/>
    <x v="0"/>
    <x v="2"/>
  </r>
  <r>
    <d v="2022-07-17T00:00:00"/>
    <x v="4"/>
    <x v="2"/>
    <x v="2"/>
    <s v="Central Engineering Co Ltd Group"/>
    <x v="0"/>
    <n v="11445"/>
    <n v="1969"/>
    <x v="0"/>
    <x v="1"/>
    <x v="2"/>
  </r>
  <r>
    <d v="2022-07-22T00:00:00"/>
    <x v="4"/>
    <x v="2"/>
    <x v="0"/>
    <s v="Systems LLC"/>
    <x v="4"/>
    <n v="6554"/>
    <n v="655"/>
    <x v="0"/>
    <x v="0"/>
    <x v="2"/>
  </r>
  <r>
    <d v="2022-07-22T00:00:00"/>
    <x v="4"/>
    <x v="2"/>
    <x v="0"/>
    <s v="North Tech Group"/>
    <x v="1"/>
    <n v="8172"/>
    <n v="2460"/>
    <x v="0"/>
    <x v="1"/>
    <x v="2"/>
  </r>
  <r>
    <d v="2022-07-22T00:00:00"/>
    <x v="4"/>
    <x v="2"/>
    <x v="1"/>
    <s v="Metro Equip Corp Ltd Group"/>
    <x v="5"/>
    <n v="8841"/>
    <n v="2316"/>
    <x v="0"/>
    <x v="1"/>
    <x v="0"/>
  </r>
  <r>
    <d v="2022-07-25T00:00:00"/>
    <x v="4"/>
    <x v="2"/>
    <x v="1"/>
    <s v="Global Equip Co"/>
    <x v="0"/>
    <n v="9716"/>
    <n v="4392"/>
    <x v="1"/>
    <x v="2"/>
    <x v="2"/>
  </r>
  <r>
    <d v="2022-07-28T00:00:00"/>
    <x v="4"/>
    <x v="2"/>
    <x v="1"/>
    <s v="Metro Machines Group"/>
    <x v="3"/>
    <n v="14517"/>
    <n v="3411"/>
    <x v="0"/>
    <x v="1"/>
    <x v="2"/>
  </r>
  <r>
    <d v="2022-08-02T00:00:00"/>
    <x v="4"/>
    <x v="2"/>
    <x v="1"/>
    <s v="Metro Engineering Co Ltd Group"/>
    <x v="8"/>
    <n v="4270"/>
    <n v="1559"/>
    <x v="0"/>
    <x v="7"/>
    <x v="0"/>
  </r>
  <r>
    <d v="2022-08-04T00:00:00"/>
    <x v="4"/>
    <x v="2"/>
    <x v="4"/>
    <s v="Suburban Tech Corp Ltd Group"/>
    <x v="0"/>
    <n v="12898"/>
    <n v="3108"/>
    <x v="0"/>
    <x v="4"/>
    <x v="1"/>
  </r>
  <r>
    <d v="2022-08-04T00:00:00"/>
    <x v="4"/>
    <x v="2"/>
    <x v="2"/>
    <s v="Industries Group Ltd Group"/>
    <x v="4"/>
    <n v="5610"/>
    <n v="1010"/>
    <x v="0"/>
    <x v="1"/>
    <x v="2"/>
  </r>
  <r>
    <d v="2022-08-05T00:00:00"/>
    <x v="4"/>
    <x v="2"/>
    <x v="2"/>
    <s v="South Electrics Group Ltd Group"/>
    <x v="0"/>
    <n v="12521"/>
    <n v="5284"/>
    <x v="1"/>
    <x v="9"/>
    <x v="1"/>
  </r>
  <r>
    <d v="2022-08-05T00:00:00"/>
    <x v="4"/>
    <x v="2"/>
    <x v="0"/>
    <s v="East Machines LLC"/>
    <x v="5"/>
    <n v="10195"/>
    <n v="3211"/>
    <x v="0"/>
    <x v="5"/>
    <x v="3"/>
  </r>
  <r>
    <d v="2022-08-06T00:00:00"/>
    <x v="4"/>
    <x v="2"/>
    <x v="1"/>
    <s v="Global Tech Inc Ltd Group"/>
    <x v="5"/>
    <n v="11062"/>
    <n v="597"/>
    <x v="1"/>
    <x v="5"/>
    <x v="2"/>
  </r>
  <r>
    <d v="2022-08-06T00:00:00"/>
    <x v="4"/>
    <x v="2"/>
    <x v="1"/>
    <s v="Metro Motors Group"/>
    <x v="0"/>
    <n v="10957"/>
    <n v="3923"/>
    <x v="0"/>
    <x v="9"/>
    <x v="2"/>
  </r>
  <r>
    <d v="2022-08-06T00:00:00"/>
    <x v="4"/>
    <x v="2"/>
    <x v="4"/>
    <s v="Electrics LLC Ltd Group"/>
    <x v="1"/>
    <n v="2626"/>
    <n v="733"/>
    <x v="0"/>
    <x v="6"/>
    <x v="1"/>
  </r>
  <r>
    <d v="2022-08-08T00:00:00"/>
    <x v="4"/>
    <x v="2"/>
    <x v="2"/>
    <s v="West Tech Ltd Ltd Group"/>
    <x v="0"/>
    <n v="4299"/>
    <n v="645"/>
    <x v="0"/>
    <x v="5"/>
    <x v="1"/>
  </r>
  <r>
    <d v="2022-08-11T00:00:00"/>
    <x v="4"/>
    <x v="2"/>
    <x v="3"/>
    <s v="Suburban Systems Co"/>
    <x v="7"/>
    <n v="2569"/>
    <n v="306"/>
    <x v="0"/>
    <x v="1"/>
    <x v="0"/>
  </r>
  <r>
    <d v="2022-08-13T00:00:00"/>
    <x v="4"/>
    <x v="2"/>
    <x v="0"/>
    <s v="Metro Motors Corp Ltd Group"/>
    <x v="0"/>
    <n v="1615"/>
    <n v="401"/>
    <x v="0"/>
    <x v="5"/>
    <x v="0"/>
  </r>
  <r>
    <d v="2022-08-14T00:00:00"/>
    <x v="4"/>
    <x v="2"/>
    <x v="1"/>
    <s v="West Industries Inc Ltd Group"/>
    <x v="6"/>
    <n v="12157"/>
    <n v="3440"/>
    <x v="1"/>
    <x v="6"/>
    <x v="2"/>
  </r>
  <r>
    <d v="2022-08-18T00:00:00"/>
    <x v="4"/>
    <x v="2"/>
    <x v="3"/>
    <s v="South Drives Co"/>
    <x v="6"/>
    <n v="8778"/>
    <n v="3362"/>
    <x v="0"/>
    <x v="6"/>
    <x v="2"/>
  </r>
  <r>
    <d v="2022-08-19T00:00:00"/>
    <x v="4"/>
    <x v="2"/>
    <x v="0"/>
    <s v="Central Equip Co"/>
    <x v="2"/>
    <n v="14707"/>
    <n v="5221"/>
    <x v="0"/>
    <x v="9"/>
    <x v="2"/>
  </r>
  <r>
    <d v="2022-08-19T00:00:00"/>
    <x v="4"/>
    <x v="2"/>
    <x v="2"/>
    <s v="West Industries Ltd"/>
    <x v="5"/>
    <n v="3311"/>
    <n v="1550"/>
    <x v="0"/>
    <x v="7"/>
    <x v="2"/>
  </r>
  <r>
    <d v="2022-08-20T00:00:00"/>
    <x v="4"/>
    <x v="2"/>
    <x v="1"/>
    <s v="North Systems Corp"/>
    <x v="4"/>
    <n v="5546"/>
    <n v="2740"/>
    <x v="1"/>
    <x v="6"/>
    <x v="1"/>
  </r>
  <r>
    <d v="2022-08-22T00:00:00"/>
    <x v="4"/>
    <x v="2"/>
    <x v="1"/>
    <s v="National Drives Inc"/>
    <x v="4"/>
    <n v="11852"/>
    <n v="1233"/>
    <x v="0"/>
    <x v="9"/>
    <x v="0"/>
  </r>
  <r>
    <d v="2022-08-23T00:00:00"/>
    <x v="4"/>
    <x v="2"/>
    <x v="4"/>
    <s v="Engineering Co"/>
    <x v="0"/>
    <n v="9218"/>
    <n v="3641"/>
    <x v="0"/>
    <x v="9"/>
    <x v="1"/>
  </r>
  <r>
    <d v="2022-08-25T00:00:00"/>
    <x v="4"/>
    <x v="2"/>
    <x v="2"/>
    <s v="Suburban Electrics Group"/>
    <x v="3"/>
    <n v="13307"/>
    <n v="5456"/>
    <x v="0"/>
    <x v="7"/>
    <x v="2"/>
  </r>
  <r>
    <d v="2022-09-01T00:00:00"/>
    <x v="4"/>
    <x v="2"/>
    <x v="1"/>
    <s v="North Machines Group"/>
    <x v="2"/>
    <n v="8613"/>
    <n v="4031"/>
    <x v="0"/>
    <x v="0"/>
    <x v="3"/>
  </r>
  <r>
    <d v="2022-09-02T00:00:00"/>
    <x v="4"/>
    <x v="2"/>
    <x v="1"/>
    <s v="East Equip Ltd"/>
    <x v="5"/>
    <n v="14319"/>
    <n v="6286"/>
    <x v="0"/>
    <x v="1"/>
    <x v="2"/>
  </r>
  <r>
    <d v="2022-09-02T00:00:00"/>
    <x v="4"/>
    <x v="2"/>
    <x v="3"/>
    <s v="Metro Equip Co"/>
    <x v="4"/>
    <n v="2556"/>
    <n v="230"/>
    <x v="1"/>
    <x v="7"/>
    <x v="1"/>
  </r>
  <r>
    <d v="2022-09-03T00:00:00"/>
    <x v="4"/>
    <x v="2"/>
    <x v="4"/>
    <s v="North Drives Corp"/>
    <x v="0"/>
    <n v="3549"/>
    <n v="1040"/>
    <x v="0"/>
    <x v="1"/>
    <x v="2"/>
  </r>
  <r>
    <d v="2022-09-05T00:00:00"/>
    <x v="4"/>
    <x v="2"/>
    <x v="2"/>
    <s v="South Industries Corp"/>
    <x v="2"/>
    <n v="14211"/>
    <n v="3553"/>
    <x v="0"/>
    <x v="1"/>
    <x v="2"/>
  </r>
  <r>
    <d v="2022-09-05T00:00:00"/>
    <x v="4"/>
    <x v="2"/>
    <x v="2"/>
    <s v="South Machines Corp Ltd Group"/>
    <x v="5"/>
    <n v="13288"/>
    <n v="771"/>
    <x v="0"/>
    <x v="4"/>
    <x v="2"/>
  </r>
  <r>
    <d v="2022-09-07T00:00:00"/>
    <x v="4"/>
    <x v="2"/>
    <x v="2"/>
    <s v="Suburban Electrics LLC Ltd Group"/>
    <x v="4"/>
    <n v="8681"/>
    <n v="3906"/>
    <x v="0"/>
    <x v="9"/>
    <x v="2"/>
  </r>
  <r>
    <d v="2022-09-08T00:00:00"/>
    <x v="4"/>
    <x v="2"/>
    <x v="0"/>
    <s v="North Equip LLC Ltd Group"/>
    <x v="3"/>
    <n v="5308"/>
    <n v="2606"/>
    <x v="0"/>
    <x v="5"/>
    <x v="2"/>
  </r>
  <r>
    <d v="2022-09-10T00:00:00"/>
    <x v="4"/>
    <x v="2"/>
    <x v="1"/>
    <s v="West Drives LLC"/>
    <x v="6"/>
    <n v="6619"/>
    <n v="2661"/>
    <x v="0"/>
    <x v="6"/>
    <x v="3"/>
  </r>
  <r>
    <d v="2022-09-12T00:00:00"/>
    <x v="4"/>
    <x v="2"/>
    <x v="0"/>
    <s v="Suburban Tech Inc"/>
    <x v="1"/>
    <n v="2397"/>
    <n v="297"/>
    <x v="1"/>
    <x v="5"/>
    <x v="1"/>
  </r>
  <r>
    <d v="2022-09-13T00:00:00"/>
    <x v="4"/>
    <x v="2"/>
    <x v="2"/>
    <s v="South Drives Corp Ltd Group"/>
    <x v="3"/>
    <n v="1843"/>
    <n v="258"/>
    <x v="0"/>
    <x v="3"/>
    <x v="0"/>
  </r>
  <r>
    <d v="2022-09-14T00:00:00"/>
    <x v="4"/>
    <x v="2"/>
    <x v="1"/>
    <s v="West Equip Group Ltd Group"/>
    <x v="3"/>
    <n v="675"/>
    <n v="136"/>
    <x v="1"/>
    <x v="2"/>
    <x v="1"/>
  </r>
  <r>
    <d v="2022-09-15T00:00:00"/>
    <x v="4"/>
    <x v="2"/>
    <x v="0"/>
    <s v="Motors Inc Ltd Group"/>
    <x v="1"/>
    <n v="3923"/>
    <n v="1416"/>
    <x v="0"/>
    <x v="9"/>
    <x v="1"/>
  </r>
  <r>
    <d v="2022-09-18T00:00:00"/>
    <x v="4"/>
    <x v="2"/>
    <x v="1"/>
    <s v="Suburban Industries LLC"/>
    <x v="3"/>
    <n v="14792"/>
    <n v="902"/>
    <x v="1"/>
    <x v="3"/>
    <x v="1"/>
  </r>
  <r>
    <d v="2022-09-18T00:00:00"/>
    <x v="4"/>
    <x v="2"/>
    <x v="0"/>
    <s v="East Industries Ltd"/>
    <x v="3"/>
    <n v="8224"/>
    <n v="3841"/>
    <x v="0"/>
    <x v="3"/>
    <x v="1"/>
  </r>
  <r>
    <d v="2022-09-19T00:00:00"/>
    <x v="4"/>
    <x v="2"/>
    <x v="1"/>
    <s v="North Drives LLC"/>
    <x v="0"/>
    <n v="5338"/>
    <n v="747"/>
    <x v="0"/>
    <x v="9"/>
    <x v="0"/>
  </r>
  <r>
    <d v="2022-09-20T00:00:00"/>
    <x v="4"/>
    <x v="2"/>
    <x v="1"/>
    <s v="North Electrics LLC"/>
    <x v="4"/>
    <n v="6744"/>
    <n v="1605"/>
    <x v="1"/>
    <x v="3"/>
    <x v="0"/>
  </r>
  <r>
    <d v="2022-09-22T00:00:00"/>
    <x v="4"/>
    <x v="2"/>
    <x v="2"/>
    <s v="Central Drives Ltd"/>
    <x v="1"/>
    <n v="14742"/>
    <n v="2889"/>
    <x v="0"/>
    <x v="1"/>
    <x v="2"/>
  </r>
  <r>
    <d v="2022-09-24T00:00:00"/>
    <x v="4"/>
    <x v="2"/>
    <x v="1"/>
    <s v="Metro Systems Corp"/>
    <x v="5"/>
    <n v="5954"/>
    <n v="2155"/>
    <x v="0"/>
    <x v="4"/>
    <x v="0"/>
  </r>
  <r>
    <d v="2022-09-25T00:00:00"/>
    <x v="4"/>
    <x v="2"/>
    <x v="1"/>
    <s v="South Equip Ltd Ltd Group"/>
    <x v="3"/>
    <n v="7625"/>
    <n v="3477"/>
    <x v="0"/>
    <x v="1"/>
    <x v="3"/>
  </r>
  <r>
    <d v="2022-10-02T00:00:00"/>
    <x v="4"/>
    <x v="3"/>
    <x v="0"/>
    <s v="Central Industries Ltd Ltd Group"/>
    <x v="2"/>
    <n v="8686"/>
    <n v="1112"/>
    <x v="0"/>
    <x v="3"/>
    <x v="3"/>
  </r>
  <r>
    <d v="2022-10-02T00:00:00"/>
    <x v="4"/>
    <x v="3"/>
    <x v="4"/>
    <s v="Special South Electrics Group Ltd Group"/>
    <x v="0"/>
    <n v="1734"/>
    <n v="265"/>
    <x v="0"/>
    <x v="6"/>
    <x v="0"/>
  </r>
  <r>
    <d v="2022-10-02T00:00:00"/>
    <x v="4"/>
    <x v="3"/>
    <x v="2"/>
    <s v="Central Machines Inc"/>
    <x v="5"/>
    <n v="9164"/>
    <n v="1796"/>
    <x v="0"/>
    <x v="1"/>
    <x v="0"/>
  </r>
  <r>
    <d v="2022-10-03T00:00:00"/>
    <x v="4"/>
    <x v="3"/>
    <x v="0"/>
    <s v="West Electrics Inc"/>
    <x v="7"/>
    <n v="10382"/>
    <n v="1672"/>
    <x v="0"/>
    <x v="5"/>
    <x v="1"/>
  </r>
  <r>
    <d v="2022-10-06T00:00:00"/>
    <x v="4"/>
    <x v="3"/>
    <x v="1"/>
    <s v="West Motors Co Ltd Group"/>
    <x v="1"/>
    <n v="5023"/>
    <n v="2501"/>
    <x v="0"/>
    <x v="6"/>
    <x v="2"/>
  </r>
  <r>
    <d v="2022-10-07T00:00:00"/>
    <x v="4"/>
    <x v="3"/>
    <x v="1"/>
    <s v="Central Electrics Inc Ltd Group"/>
    <x v="6"/>
    <n v="3780"/>
    <n v="1251"/>
    <x v="0"/>
    <x v="1"/>
    <x v="0"/>
  </r>
  <r>
    <d v="2022-10-08T00:00:00"/>
    <x v="4"/>
    <x v="3"/>
    <x v="2"/>
    <s v="Metro Electrics Ltd"/>
    <x v="1"/>
    <n v="12789"/>
    <n v="2558"/>
    <x v="0"/>
    <x v="6"/>
    <x v="1"/>
  </r>
  <r>
    <d v="2022-10-09T00:00:00"/>
    <x v="4"/>
    <x v="3"/>
    <x v="3"/>
    <s v="Central Tech LLC"/>
    <x v="0"/>
    <n v="13867"/>
    <n v="5727"/>
    <x v="1"/>
    <x v="9"/>
    <x v="2"/>
  </r>
  <r>
    <d v="2022-10-10T00:00:00"/>
    <x v="4"/>
    <x v="3"/>
    <x v="0"/>
    <s v="North Machines LLC"/>
    <x v="0"/>
    <n v="1328"/>
    <n v="574"/>
    <x v="0"/>
    <x v="6"/>
    <x v="0"/>
  </r>
  <r>
    <d v="2022-10-11T00:00:00"/>
    <x v="4"/>
    <x v="3"/>
    <x v="4"/>
    <s v="East Systems LLC"/>
    <x v="0"/>
    <n v="9998"/>
    <n v="2539"/>
    <x v="0"/>
    <x v="9"/>
    <x v="1"/>
  </r>
  <r>
    <d v="2022-10-11T00:00:00"/>
    <x v="4"/>
    <x v="3"/>
    <x v="1"/>
    <s v="East Industries LLC"/>
    <x v="6"/>
    <n v="12300"/>
    <n v="5683"/>
    <x v="0"/>
    <x v="1"/>
    <x v="1"/>
  </r>
  <r>
    <d v="2022-10-14T00:00:00"/>
    <x v="4"/>
    <x v="3"/>
    <x v="1"/>
    <s v="Suburban Motors Co Ltd Group"/>
    <x v="4"/>
    <n v="3970"/>
    <n v="1612"/>
    <x v="0"/>
    <x v="9"/>
    <x v="2"/>
  </r>
  <r>
    <d v="2022-10-14T00:00:00"/>
    <x v="4"/>
    <x v="3"/>
    <x v="2"/>
    <s v="Global Equip Corp"/>
    <x v="0"/>
    <n v="5582"/>
    <n v="391"/>
    <x v="0"/>
    <x v="5"/>
    <x v="1"/>
  </r>
  <r>
    <d v="2022-10-14T00:00:00"/>
    <x v="4"/>
    <x v="3"/>
    <x v="0"/>
    <s v="Tech LLC"/>
    <x v="0"/>
    <n v="12855"/>
    <n v="3085"/>
    <x v="1"/>
    <x v="0"/>
    <x v="2"/>
  </r>
  <r>
    <d v="2022-10-23T00:00:00"/>
    <x v="4"/>
    <x v="3"/>
    <x v="4"/>
    <s v="Machines Co"/>
    <x v="3"/>
    <n v="9556"/>
    <n v="2322"/>
    <x v="1"/>
    <x v="1"/>
    <x v="2"/>
  </r>
  <r>
    <d v="2022-10-24T00:00:00"/>
    <x v="4"/>
    <x v="3"/>
    <x v="2"/>
    <s v="Special Drives Corp Ltd Group"/>
    <x v="0"/>
    <n v="2904"/>
    <n v="947"/>
    <x v="0"/>
    <x v="2"/>
    <x v="1"/>
  </r>
  <r>
    <d v="2022-10-25T00:00:00"/>
    <x v="4"/>
    <x v="3"/>
    <x v="0"/>
    <s v="South Tech Co"/>
    <x v="7"/>
    <n v="14084"/>
    <n v="1591"/>
    <x v="0"/>
    <x v="1"/>
    <x v="1"/>
  </r>
  <r>
    <d v="2022-10-26T00:00:00"/>
    <x v="4"/>
    <x v="3"/>
    <x v="4"/>
    <s v="West Tech Inc Ltd Group"/>
    <x v="4"/>
    <n v="14375"/>
    <n v="3536"/>
    <x v="0"/>
    <x v="0"/>
    <x v="2"/>
  </r>
  <r>
    <d v="2022-10-27T00:00:00"/>
    <x v="4"/>
    <x v="3"/>
    <x v="1"/>
    <s v="North Machines Co"/>
    <x v="2"/>
    <n v="6797"/>
    <n v="2488"/>
    <x v="0"/>
    <x v="7"/>
    <x v="2"/>
  </r>
  <r>
    <d v="2022-10-28T00:00:00"/>
    <x v="4"/>
    <x v="3"/>
    <x v="3"/>
    <s v="National Motors Co"/>
    <x v="3"/>
    <n v="13451"/>
    <n v="1399"/>
    <x v="1"/>
    <x v="1"/>
    <x v="1"/>
  </r>
  <r>
    <d v="2022-11-01T00:00:00"/>
    <x v="4"/>
    <x v="3"/>
    <x v="2"/>
    <s v="South Motors LLC Ltd Group"/>
    <x v="4"/>
    <n v="14921"/>
    <n v="6013"/>
    <x v="0"/>
    <x v="6"/>
    <x v="2"/>
  </r>
  <r>
    <d v="2022-11-01T00:00:00"/>
    <x v="4"/>
    <x v="3"/>
    <x v="1"/>
    <s v="Suburban Electrics LLC"/>
    <x v="4"/>
    <n v="6810"/>
    <n v="463"/>
    <x v="1"/>
    <x v="5"/>
    <x v="1"/>
  </r>
  <r>
    <d v="2022-11-02T00:00:00"/>
    <x v="4"/>
    <x v="3"/>
    <x v="1"/>
    <s v="Global Motors Co"/>
    <x v="2"/>
    <n v="2326"/>
    <n v="754"/>
    <x v="0"/>
    <x v="3"/>
    <x v="0"/>
  </r>
  <r>
    <d v="2022-11-02T00:00:00"/>
    <x v="4"/>
    <x v="3"/>
    <x v="2"/>
    <s v="East Motors Co Ltd Group"/>
    <x v="8"/>
    <n v="11444"/>
    <n v="3548"/>
    <x v="0"/>
    <x v="0"/>
    <x v="0"/>
  </r>
  <r>
    <d v="2022-11-03T00:00:00"/>
    <x v="4"/>
    <x v="3"/>
    <x v="0"/>
    <s v="North Engineering Corp Ltd Group"/>
    <x v="4"/>
    <n v="5020"/>
    <n v="2048"/>
    <x v="0"/>
    <x v="5"/>
    <x v="2"/>
  </r>
  <r>
    <d v="2022-11-03T00:00:00"/>
    <x v="4"/>
    <x v="3"/>
    <x v="2"/>
    <s v="Suburban Motors Inc"/>
    <x v="1"/>
    <n v="6094"/>
    <n v="1335"/>
    <x v="0"/>
    <x v="5"/>
    <x v="3"/>
  </r>
  <r>
    <d v="2022-11-08T00:00:00"/>
    <x v="4"/>
    <x v="3"/>
    <x v="3"/>
    <s v="South Electrics Group"/>
    <x v="0"/>
    <n v="7188"/>
    <n v="906"/>
    <x v="1"/>
    <x v="9"/>
    <x v="3"/>
  </r>
  <r>
    <d v="2022-11-10T00:00:00"/>
    <x v="4"/>
    <x v="3"/>
    <x v="3"/>
    <s v="West Machines Group Ltd Group"/>
    <x v="0"/>
    <n v="2710"/>
    <n v="157"/>
    <x v="0"/>
    <x v="3"/>
    <x v="1"/>
  </r>
  <r>
    <d v="2022-11-11T00:00:00"/>
    <x v="4"/>
    <x v="3"/>
    <x v="4"/>
    <s v="Special Equip Ltd Ltd Group"/>
    <x v="1"/>
    <n v="5926"/>
    <n v="510"/>
    <x v="1"/>
    <x v="1"/>
    <x v="0"/>
  </r>
  <r>
    <d v="2022-11-11T00:00:00"/>
    <x v="4"/>
    <x v="3"/>
    <x v="1"/>
    <s v="Global Drives LLC Ltd Group"/>
    <x v="4"/>
    <n v="928"/>
    <n v="73"/>
    <x v="0"/>
    <x v="4"/>
    <x v="1"/>
  </r>
  <r>
    <d v="2022-11-12T00:00:00"/>
    <x v="4"/>
    <x v="3"/>
    <x v="2"/>
    <s v="West Systems Group"/>
    <x v="3"/>
    <n v="13253"/>
    <n v="1498"/>
    <x v="0"/>
    <x v="2"/>
    <x v="0"/>
  </r>
  <r>
    <d v="2022-11-13T00:00:00"/>
    <x v="4"/>
    <x v="3"/>
    <x v="2"/>
    <s v="Metro Engineering LLC Ltd Group"/>
    <x v="7"/>
    <n v="3853"/>
    <n v="975"/>
    <x v="0"/>
    <x v="9"/>
    <x v="2"/>
  </r>
  <r>
    <d v="2022-11-13T00:00:00"/>
    <x v="4"/>
    <x v="3"/>
    <x v="2"/>
    <s v="East Systems LLC Ltd Group"/>
    <x v="0"/>
    <n v="8966"/>
    <n v="4133"/>
    <x v="0"/>
    <x v="5"/>
    <x v="1"/>
  </r>
  <r>
    <d v="2022-11-14T00:00:00"/>
    <x v="4"/>
    <x v="3"/>
    <x v="2"/>
    <s v="Suburban Machines LLC Ltd Group"/>
    <x v="2"/>
    <n v="12396"/>
    <n v="1227"/>
    <x v="0"/>
    <x v="5"/>
    <x v="0"/>
  </r>
  <r>
    <d v="2022-11-16T00:00:00"/>
    <x v="4"/>
    <x v="3"/>
    <x v="3"/>
    <s v="National Industries LLC Ltd Group"/>
    <x v="0"/>
    <n v="14758"/>
    <n v="3409"/>
    <x v="0"/>
    <x v="5"/>
    <x v="0"/>
  </r>
  <r>
    <d v="2022-11-17T00:00:00"/>
    <x v="4"/>
    <x v="3"/>
    <x v="0"/>
    <s v="West Machines LLC Ltd Group"/>
    <x v="3"/>
    <n v="4131"/>
    <n v="942"/>
    <x v="0"/>
    <x v="5"/>
    <x v="2"/>
  </r>
  <r>
    <d v="2022-11-17T00:00:00"/>
    <x v="4"/>
    <x v="3"/>
    <x v="3"/>
    <s v="Machines Co Ltd Group"/>
    <x v="3"/>
    <n v="7658"/>
    <n v="3216"/>
    <x v="0"/>
    <x v="4"/>
    <x v="0"/>
  </r>
  <r>
    <d v="2022-11-17T00:00:00"/>
    <x v="4"/>
    <x v="3"/>
    <x v="0"/>
    <s v="Suburban Electrics Co"/>
    <x v="3"/>
    <n v="13403"/>
    <n v="2439"/>
    <x v="0"/>
    <x v="0"/>
    <x v="2"/>
  </r>
  <r>
    <d v="2022-11-18T00:00:00"/>
    <x v="4"/>
    <x v="3"/>
    <x v="1"/>
    <s v="North Industries Co"/>
    <x v="6"/>
    <n v="11686"/>
    <n v="5656"/>
    <x v="1"/>
    <x v="1"/>
    <x v="2"/>
  </r>
  <r>
    <d v="2022-11-19T00:00:00"/>
    <x v="4"/>
    <x v="3"/>
    <x v="0"/>
    <s v="Engineering LLC Ltd Group"/>
    <x v="3"/>
    <n v="2921"/>
    <n v="295"/>
    <x v="0"/>
    <x v="9"/>
    <x v="1"/>
  </r>
  <r>
    <d v="2022-11-19T00:00:00"/>
    <x v="4"/>
    <x v="3"/>
    <x v="0"/>
    <s v="Central Machines Group"/>
    <x v="0"/>
    <n v="9275"/>
    <n v="3896"/>
    <x v="0"/>
    <x v="3"/>
    <x v="1"/>
  </r>
  <r>
    <d v="2022-11-20T00:00:00"/>
    <x v="4"/>
    <x v="3"/>
    <x v="2"/>
    <s v="Metro Tech Inc"/>
    <x v="1"/>
    <n v="13629"/>
    <n v="2549"/>
    <x v="0"/>
    <x v="2"/>
    <x v="1"/>
  </r>
  <r>
    <d v="2022-11-20T00:00:00"/>
    <x v="4"/>
    <x v="3"/>
    <x v="0"/>
    <s v="North Equip Ltd"/>
    <x v="3"/>
    <n v="14702"/>
    <n v="7175"/>
    <x v="0"/>
    <x v="3"/>
    <x v="0"/>
  </r>
  <r>
    <d v="2022-11-21T00:00:00"/>
    <x v="4"/>
    <x v="3"/>
    <x v="2"/>
    <s v="Suburban Drives Co Ltd Group"/>
    <x v="3"/>
    <n v="5233"/>
    <n v="2339"/>
    <x v="0"/>
    <x v="3"/>
    <x v="1"/>
  </r>
  <r>
    <d v="2022-11-22T00:00:00"/>
    <x v="4"/>
    <x v="3"/>
    <x v="0"/>
    <s v="Global Engineering LLC"/>
    <x v="1"/>
    <n v="11673"/>
    <n v="3957"/>
    <x v="0"/>
    <x v="5"/>
    <x v="1"/>
  </r>
  <r>
    <d v="2022-11-24T00:00:00"/>
    <x v="4"/>
    <x v="3"/>
    <x v="1"/>
    <s v="South Tech Corp"/>
    <x v="3"/>
    <n v="9565"/>
    <n v="3539"/>
    <x v="0"/>
    <x v="1"/>
    <x v="1"/>
  </r>
  <r>
    <d v="2022-11-25T00:00:00"/>
    <x v="4"/>
    <x v="3"/>
    <x v="2"/>
    <s v="West Drives Inc"/>
    <x v="2"/>
    <n v="10221"/>
    <n v="4947"/>
    <x v="1"/>
    <x v="1"/>
    <x v="2"/>
  </r>
  <r>
    <d v="2022-11-25T00:00:00"/>
    <x v="4"/>
    <x v="3"/>
    <x v="1"/>
    <s v="Global Tech Group"/>
    <x v="4"/>
    <n v="602"/>
    <n v="168"/>
    <x v="0"/>
    <x v="1"/>
    <x v="1"/>
  </r>
  <r>
    <d v="2022-11-28T00:00:00"/>
    <x v="4"/>
    <x v="3"/>
    <x v="3"/>
    <s v="North Systems Corp Ltd Group"/>
    <x v="4"/>
    <n v="11572"/>
    <n v="787"/>
    <x v="0"/>
    <x v="2"/>
    <x v="2"/>
  </r>
  <r>
    <d v="2022-12-01T00:00:00"/>
    <x v="4"/>
    <x v="3"/>
    <x v="1"/>
    <s v="Metro Industries Inc"/>
    <x v="7"/>
    <n v="6385"/>
    <n v="351"/>
    <x v="1"/>
    <x v="2"/>
    <x v="1"/>
  </r>
  <r>
    <d v="2022-12-04T00:00:00"/>
    <x v="4"/>
    <x v="3"/>
    <x v="0"/>
    <s v="National Industries Group Ltd Group"/>
    <x v="1"/>
    <n v="1876"/>
    <n v="750"/>
    <x v="0"/>
    <x v="6"/>
    <x v="1"/>
  </r>
  <r>
    <d v="2022-12-05T00:00:00"/>
    <x v="4"/>
    <x v="3"/>
    <x v="1"/>
    <s v="East Equip Inc Ltd Group"/>
    <x v="3"/>
    <n v="2596"/>
    <n v="1083"/>
    <x v="1"/>
    <x v="6"/>
    <x v="2"/>
  </r>
  <r>
    <d v="2022-12-05T00:00:00"/>
    <x v="4"/>
    <x v="3"/>
    <x v="2"/>
    <s v="North Machines Ltd"/>
    <x v="3"/>
    <n v="14233"/>
    <n v="4270"/>
    <x v="0"/>
    <x v="4"/>
    <x v="1"/>
  </r>
  <r>
    <d v="2022-12-06T00:00:00"/>
    <x v="4"/>
    <x v="3"/>
    <x v="3"/>
    <s v="Central Drives Co"/>
    <x v="0"/>
    <n v="7030"/>
    <n v="1518"/>
    <x v="1"/>
    <x v="5"/>
    <x v="2"/>
  </r>
  <r>
    <d v="2022-12-09T00:00:00"/>
    <x v="4"/>
    <x v="3"/>
    <x v="0"/>
    <s v="West Drives Co Ltd Group"/>
    <x v="6"/>
    <n v="12419"/>
    <n v="3825"/>
    <x v="1"/>
    <x v="5"/>
    <x v="1"/>
  </r>
  <r>
    <d v="2022-12-10T00:00:00"/>
    <x v="4"/>
    <x v="3"/>
    <x v="2"/>
    <s v="East Systems Group"/>
    <x v="7"/>
    <n v="14068"/>
    <n v="6682"/>
    <x v="0"/>
    <x v="5"/>
    <x v="1"/>
  </r>
  <r>
    <d v="2022-12-10T00:00:00"/>
    <x v="4"/>
    <x v="3"/>
    <x v="2"/>
    <s v="East Motors Ltd Ltd Group"/>
    <x v="4"/>
    <n v="6055"/>
    <n v="1653"/>
    <x v="0"/>
    <x v="5"/>
    <x v="1"/>
  </r>
  <r>
    <d v="2022-12-11T00:00:00"/>
    <x v="4"/>
    <x v="3"/>
    <x v="2"/>
    <s v="Global Equip Ltd Ltd Group"/>
    <x v="0"/>
    <n v="1923"/>
    <n v="773"/>
    <x v="0"/>
    <x v="6"/>
    <x v="0"/>
  </r>
  <r>
    <d v="2022-12-12T00:00:00"/>
    <x v="4"/>
    <x v="3"/>
    <x v="3"/>
    <s v="South Industries Ltd Ltd Group"/>
    <x v="1"/>
    <n v="5950"/>
    <n v="750"/>
    <x v="0"/>
    <x v="1"/>
    <x v="1"/>
  </r>
  <r>
    <d v="2022-12-13T00:00:00"/>
    <x v="4"/>
    <x v="3"/>
    <x v="1"/>
    <s v="South Engineering Group Ltd Group"/>
    <x v="3"/>
    <n v="1592"/>
    <n v="350"/>
    <x v="0"/>
    <x v="1"/>
    <x v="2"/>
  </r>
  <r>
    <d v="2022-12-15T00:00:00"/>
    <x v="4"/>
    <x v="3"/>
    <x v="2"/>
    <s v="North Systems Co Ltd Group"/>
    <x v="7"/>
    <n v="2435"/>
    <n v="441"/>
    <x v="0"/>
    <x v="0"/>
    <x v="2"/>
  </r>
  <r>
    <d v="2022-12-15T00:00:00"/>
    <x v="4"/>
    <x v="3"/>
    <x v="1"/>
    <s v="West Industries LLC"/>
    <x v="1"/>
    <n v="10377"/>
    <n v="2625"/>
    <x v="0"/>
    <x v="0"/>
    <x v="2"/>
  </r>
  <r>
    <d v="2022-12-17T00:00:00"/>
    <x v="4"/>
    <x v="3"/>
    <x v="3"/>
    <s v="National Engineering LLC Ltd Group"/>
    <x v="1"/>
    <n v="1829"/>
    <n v="803"/>
    <x v="0"/>
    <x v="6"/>
    <x v="0"/>
  </r>
  <r>
    <d v="2022-12-17T00:00:00"/>
    <x v="4"/>
    <x v="3"/>
    <x v="0"/>
    <s v="East Tech Group Ltd Group"/>
    <x v="4"/>
    <n v="8367"/>
    <n v="1732"/>
    <x v="0"/>
    <x v="3"/>
    <x v="1"/>
  </r>
  <r>
    <d v="2022-12-18T00:00:00"/>
    <x v="4"/>
    <x v="3"/>
    <x v="2"/>
    <s v="West Industries Group"/>
    <x v="7"/>
    <n v="2754"/>
    <n v="912"/>
    <x v="0"/>
    <x v="5"/>
    <x v="1"/>
  </r>
  <r>
    <d v="2022-12-21T00:00:00"/>
    <x v="4"/>
    <x v="3"/>
    <x v="2"/>
    <s v="East Machines Group"/>
    <x v="7"/>
    <n v="2673"/>
    <n v="198"/>
    <x v="0"/>
    <x v="5"/>
    <x v="0"/>
  </r>
  <r>
    <d v="2022-12-25T00:00:00"/>
    <x v="4"/>
    <x v="3"/>
    <x v="1"/>
    <s v="Metro Industries Corp Ltd Group"/>
    <x v="7"/>
    <n v="12866"/>
    <n v="4387"/>
    <x v="0"/>
    <x v="2"/>
    <x v="1"/>
  </r>
  <r>
    <d v="2022-12-26T00:00:00"/>
    <x v="4"/>
    <x v="3"/>
    <x v="4"/>
    <s v="East Engineering LLC"/>
    <x v="0"/>
    <n v="3648"/>
    <n v="1565"/>
    <x v="0"/>
    <x v="0"/>
    <x v="1"/>
  </r>
  <r>
    <d v="2022-12-27T00:00:00"/>
    <x v="4"/>
    <x v="3"/>
    <x v="4"/>
    <s v="Metro Systems Inc"/>
    <x v="0"/>
    <n v="11263"/>
    <n v="1656"/>
    <x v="0"/>
    <x v="8"/>
    <x v="3"/>
  </r>
  <r>
    <d v="2022-12-27T00:00:00"/>
    <x v="4"/>
    <x v="3"/>
    <x v="2"/>
    <s v="Global Motors Corp Ltd Group"/>
    <x v="8"/>
    <n v="14080"/>
    <n v="6941"/>
    <x v="0"/>
    <x v="3"/>
    <x v="2"/>
  </r>
  <r>
    <d v="2022-12-27T00:00:00"/>
    <x v="4"/>
    <x v="3"/>
    <x v="0"/>
    <s v="Engineering Group"/>
    <x v="4"/>
    <n v="11037"/>
    <n v="4459"/>
    <x v="0"/>
    <x v="1"/>
    <x v="0"/>
  </r>
  <r>
    <d v="2022-12-27T00:00:00"/>
    <x v="4"/>
    <x v="3"/>
    <x v="2"/>
    <s v="Global Electrics Ltd"/>
    <x v="8"/>
    <n v="11035"/>
    <n v="552"/>
    <x v="1"/>
    <x v="3"/>
    <x v="1"/>
  </r>
  <r>
    <d v="2022-12-28T00:00:00"/>
    <x v="4"/>
    <x v="3"/>
    <x v="2"/>
    <s v="Global Electrics Corp Ltd Group"/>
    <x v="8"/>
    <n v="11333"/>
    <n v="4635"/>
    <x v="0"/>
    <x v="2"/>
    <x v="2"/>
  </r>
  <r>
    <d v="2023-01-04T00:00:00"/>
    <x v="5"/>
    <x v="0"/>
    <x v="1"/>
    <s v="Central Motors Ltd"/>
    <x v="1"/>
    <n v="14318"/>
    <n v="7145"/>
    <x v="1"/>
    <x v="7"/>
    <x v="1"/>
  </r>
  <r>
    <d v="2023-01-04T00:00:00"/>
    <x v="5"/>
    <x v="0"/>
    <x v="2"/>
    <s v="West Electrics Co"/>
    <x v="0"/>
    <n v="5066"/>
    <n v="319"/>
    <x v="0"/>
    <x v="4"/>
    <x v="3"/>
  </r>
  <r>
    <d v="2023-01-06T00:00:00"/>
    <x v="5"/>
    <x v="0"/>
    <x v="2"/>
    <s v="Central Tech Group"/>
    <x v="0"/>
    <n v="2814"/>
    <n v="878"/>
    <x v="0"/>
    <x v="3"/>
    <x v="1"/>
  </r>
  <r>
    <d v="2023-01-07T00:00:00"/>
    <x v="5"/>
    <x v="0"/>
    <x v="2"/>
    <s v="East Industries Group"/>
    <x v="3"/>
    <n v="12617"/>
    <n v="1060"/>
    <x v="0"/>
    <x v="0"/>
    <x v="1"/>
  </r>
  <r>
    <d v="2023-01-09T00:00:00"/>
    <x v="5"/>
    <x v="0"/>
    <x v="1"/>
    <s v="North Industries Inc"/>
    <x v="0"/>
    <n v="4944"/>
    <n v="455"/>
    <x v="1"/>
    <x v="5"/>
    <x v="3"/>
  </r>
  <r>
    <d v="2023-01-11T00:00:00"/>
    <x v="5"/>
    <x v="0"/>
    <x v="0"/>
    <s v="East Machines Co Ltd Group"/>
    <x v="4"/>
    <n v="6915"/>
    <n v="2911"/>
    <x v="0"/>
    <x v="5"/>
    <x v="3"/>
  </r>
  <r>
    <d v="2023-01-13T00:00:00"/>
    <x v="5"/>
    <x v="0"/>
    <x v="3"/>
    <s v="Global Tech Ltd Ltd Group"/>
    <x v="4"/>
    <n v="11755"/>
    <n v="3703"/>
    <x v="0"/>
    <x v="0"/>
    <x v="0"/>
  </r>
  <r>
    <d v="2023-01-13T00:00:00"/>
    <x v="5"/>
    <x v="0"/>
    <x v="0"/>
    <s v="South Machines Inc Ltd Group"/>
    <x v="1"/>
    <n v="1515"/>
    <n v="168"/>
    <x v="0"/>
    <x v="1"/>
    <x v="1"/>
  </r>
  <r>
    <d v="2023-01-13T00:00:00"/>
    <x v="5"/>
    <x v="0"/>
    <x v="0"/>
    <s v="South Industries Group"/>
    <x v="3"/>
    <n v="12154"/>
    <n v="2005"/>
    <x v="0"/>
    <x v="5"/>
    <x v="1"/>
  </r>
  <r>
    <d v="2023-01-15T00:00:00"/>
    <x v="5"/>
    <x v="0"/>
    <x v="0"/>
    <s v="East Tech Co"/>
    <x v="5"/>
    <n v="11395"/>
    <n v="2325"/>
    <x v="0"/>
    <x v="5"/>
    <x v="0"/>
  </r>
  <r>
    <d v="2023-01-16T00:00:00"/>
    <x v="5"/>
    <x v="0"/>
    <x v="0"/>
    <s v="South Electrics Co"/>
    <x v="0"/>
    <n v="13096"/>
    <n v="5134"/>
    <x v="0"/>
    <x v="3"/>
    <x v="0"/>
  </r>
  <r>
    <d v="2023-01-18T00:00:00"/>
    <x v="5"/>
    <x v="0"/>
    <x v="1"/>
    <s v="South Electrics Inc"/>
    <x v="0"/>
    <n v="9026"/>
    <n v="3818"/>
    <x v="0"/>
    <x v="5"/>
    <x v="3"/>
  </r>
  <r>
    <d v="2023-01-22T00:00:00"/>
    <x v="5"/>
    <x v="0"/>
    <x v="2"/>
    <s v="North Tech Ltd"/>
    <x v="6"/>
    <n v="5382"/>
    <n v="2632"/>
    <x v="0"/>
    <x v="4"/>
    <x v="1"/>
  </r>
  <r>
    <d v="2023-01-27T00:00:00"/>
    <x v="5"/>
    <x v="0"/>
    <x v="1"/>
    <s v="Central Equip Ltd"/>
    <x v="4"/>
    <n v="4502"/>
    <n v="1071"/>
    <x v="1"/>
    <x v="5"/>
    <x v="2"/>
  </r>
  <r>
    <d v="2023-02-02T00:00:00"/>
    <x v="5"/>
    <x v="0"/>
    <x v="0"/>
    <s v="West Engineering Ltd"/>
    <x v="4"/>
    <n v="896"/>
    <n v="320"/>
    <x v="1"/>
    <x v="7"/>
    <x v="1"/>
  </r>
  <r>
    <d v="2023-02-03T00:00:00"/>
    <x v="5"/>
    <x v="0"/>
    <x v="3"/>
    <s v="Suburban Equip Ltd"/>
    <x v="1"/>
    <n v="12299"/>
    <n v="3628"/>
    <x v="0"/>
    <x v="5"/>
    <x v="1"/>
  </r>
  <r>
    <d v="2023-02-05T00:00:00"/>
    <x v="5"/>
    <x v="0"/>
    <x v="0"/>
    <s v="West Engineering LLC"/>
    <x v="3"/>
    <n v="10778"/>
    <n v="3568"/>
    <x v="0"/>
    <x v="4"/>
    <x v="2"/>
  </r>
  <r>
    <d v="2023-02-05T00:00:00"/>
    <x v="5"/>
    <x v="0"/>
    <x v="2"/>
    <s v="Global Tech Co Ltd Group"/>
    <x v="0"/>
    <n v="11300"/>
    <n v="2565"/>
    <x v="0"/>
    <x v="7"/>
    <x v="1"/>
  </r>
  <r>
    <d v="2023-02-05T00:00:00"/>
    <x v="5"/>
    <x v="0"/>
    <x v="1"/>
    <s v="East Machines Inc"/>
    <x v="7"/>
    <n v="10607"/>
    <n v="1283"/>
    <x v="1"/>
    <x v="8"/>
    <x v="2"/>
  </r>
  <r>
    <d v="2023-02-05T00:00:00"/>
    <x v="5"/>
    <x v="0"/>
    <x v="4"/>
    <s v="East Machines Co"/>
    <x v="4"/>
    <n v="12925"/>
    <n v="3529"/>
    <x v="1"/>
    <x v="4"/>
    <x v="1"/>
  </r>
  <r>
    <d v="2023-02-06T00:00:00"/>
    <x v="5"/>
    <x v="0"/>
    <x v="0"/>
    <s v="Global Systems Corp"/>
    <x v="7"/>
    <n v="8652"/>
    <n v="1151"/>
    <x v="0"/>
    <x v="9"/>
    <x v="2"/>
  </r>
  <r>
    <d v="2023-02-06T00:00:00"/>
    <x v="5"/>
    <x v="0"/>
    <x v="0"/>
    <s v="National Motors LLC Ltd Group"/>
    <x v="3"/>
    <n v="989"/>
    <n v="267"/>
    <x v="0"/>
    <x v="1"/>
    <x v="1"/>
  </r>
  <r>
    <d v="2023-02-07T00:00:00"/>
    <x v="5"/>
    <x v="0"/>
    <x v="0"/>
    <s v="West Engineering Corp"/>
    <x v="3"/>
    <n v="833"/>
    <n v="152"/>
    <x v="0"/>
    <x v="0"/>
    <x v="2"/>
  </r>
  <r>
    <d v="2023-02-07T00:00:00"/>
    <x v="5"/>
    <x v="0"/>
    <x v="2"/>
    <s v="National Tech LLC"/>
    <x v="0"/>
    <n v="6213"/>
    <n v="2870"/>
    <x v="1"/>
    <x v="6"/>
    <x v="2"/>
  </r>
  <r>
    <d v="2023-02-09T00:00:00"/>
    <x v="5"/>
    <x v="0"/>
    <x v="0"/>
    <s v="East Machines Ltd"/>
    <x v="2"/>
    <n v="11773"/>
    <n v="4591"/>
    <x v="1"/>
    <x v="0"/>
    <x v="0"/>
  </r>
  <r>
    <d v="2023-02-11T00:00:00"/>
    <x v="5"/>
    <x v="0"/>
    <x v="2"/>
    <s v="East Motors LLC Ltd Group"/>
    <x v="0"/>
    <n v="14554"/>
    <n v="2722"/>
    <x v="0"/>
    <x v="2"/>
    <x v="1"/>
  </r>
  <r>
    <d v="2023-02-13T00:00:00"/>
    <x v="5"/>
    <x v="0"/>
    <x v="0"/>
    <s v="North Tech Inc Ltd Group"/>
    <x v="1"/>
    <n v="3139"/>
    <n v="1014"/>
    <x v="0"/>
    <x v="0"/>
    <x v="1"/>
  </r>
  <r>
    <d v="2023-02-14T00:00:00"/>
    <x v="5"/>
    <x v="0"/>
    <x v="2"/>
    <s v="Special South Equip LLC Ltd Group"/>
    <x v="3"/>
    <n v="12282"/>
    <n v="4286"/>
    <x v="0"/>
    <x v="3"/>
    <x v="1"/>
  </r>
  <r>
    <d v="2023-02-16T00:00:00"/>
    <x v="5"/>
    <x v="0"/>
    <x v="0"/>
    <s v="Global Drives Inc Ltd Group"/>
    <x v="7"/>
    <n v="3620"/>
    <n v="1622"/>
    <x v="0"/>
    <x v="2"/>
    <x v="3"/>
  </r>
  <r>
    <d v="2023-02-18T00:00:00"/>
    <x v="5"/>
    <x v="0"/>
    <x v="1"/>
    <s v="Special Central Drives Co Ltd Group"/>
    <x v="0"/>
    <n v="1142"/>
    <n v="198"/>
    <x v="1"/>
    <x v="9"/>
    <x v="2"/>
  </r>
  <r>
    <d v="2023-02-18T00:00:00"/>
    <x v="5"/>
    <x v="0"/>
    <x v="1"/>
    <s v="Machines LLC"/>
    <x v="4"/>
    <n v="11700"/>
    <n v="1814"/>
    <x v="1"/>
    <x v="6"/>
    <x v="1"/>
  </r>
  <r>
    <d v="2023-02-21T00:00:00"/>
    <x v="5"/>
    <x v="0"/>
    <x v="0"/>
    <s v="West Drives Co"/>
    <x v="6"/>
    <n v="1386"/>
    <n v="398"/>
    <x v="0"/>
    <x v="1"/>
    <x v="0"/>
  </r>
  <r>
    <d v="2023-02-24T00:00:00"/>
    <x v="5"/>
    <x v="0"/>
    <x v="0"/>
    <s v="Suburban Tech Ltd"/>
    <x v="0"/>
    <n v="13945"/>
    <n v="6317"/>
    <x v="0"/>
    <x v="9"/>
    <x v="0"/>
  </r>
  <r>
    <d v="2023-03-05T00:00:00"/>
    <x v="5"/>
    <x v="0"/>
    <x v="2"/>
    <s v="East Engineering LLC Ltd Group"/>
    <x v="0"/>
    <n v="2369"/>
    <n v="730"/>
    <x v="0"/>
    <x v="1"/>
    <x v="2"/>
  </r>
  <r>
    <d v="2023-03-08T00:00:00"/>
    <x v="5"/>
    <x v="0"/>
    <x v="0"/>
    <s v="Motors Group"/>
    <x v="0"/>
    <n v="7948"/>
    <n v="2408"/>
    <x v="0"/>
    <x v="9"/>
    <x v="2"/>
  </r>
  <r>
    <d v="2023-03-08T00:00:00"/>
    <x v="5"/>
    <x v="0"/>
    <x v="2"/>
    <s v="East Drives Group Ltd Group"/>
    <x v="5"/>
    <n v="10944"/>
    <n v="4246"/>
    <x v="0"/>
    <x v="3"/>
    <x v="2"/>
  </r>
  <r>
    <d v="2023-03-10T00:00:00"/>
    <x v="5"/>
    <x v="0"/>
    <x v="2"/>
    <s v="East Systems Inc Ltd Group"/>
    <x v="4"/>
    <n v="12703"/>
    <n v="5551"/>
    <x v="0"/>
    <x v="9"/>
    <x v="0"/>
  </r>
  <r>
    <d v="2023-03-13T00:00:00"/>
    <x v="5"/>
    <x v="0"/>
    <x v="4"/>
    <s v="South Motors Co Ltd Group"/>
    <x v="1"/>
    <n v="12584"/>
    <n v="5726"/>
    <x v="1"/>
    <x v="5"/>
    <x v="0"/>
  </r>
  <r>
    <d v="2023-03-18T00:00:00"/>
    <x v="5"/>
    <x v="0"/>
    <x v="4"/>
    <s v="Global Machines LLC Ltd Group"/>
    <x v="4"/>
    <n v="6840"/>
    <n v="2654"/>
    <x v="1"/>
    <x v="9"/>
    <x v="1"/>
  </r>
  <r>
    <d v="2023-03-19T00:00:00"/>
    <x v="5"/>
    <x v="0"/>
    <x v="2"/>
    <s v="Machines Inc"/>
    <x v="4"/>
    <n v="1229"/>
    <n v="477"/>
    <x v="0"/>
    <x v="1"/>
    <x v="0"/>
  </r>
  <r>
    <d v="2023-03-21T00:00:00"/>
    <x v="5"/>
    <x v="0"/>
    <x v="2"/>
    <s v="Central Electrics Ltd"/>
    <x v="2"/>
    <n v="3976"/>
    <n v="1777"/>
    <x v="0"/>
    <x v="3"/>
    <x v="3"/>
  </r>
  <r>
    <d v="2023-03-22T00:00:00"/>
    <x v="5"/>
    <x v="0"/>
    <x v="3"/>
    <s v="North Machines Group Ltd Group"/>
    <x v="2"/>
    <n v="1581"/>
    <n v="103"/>
    <x v="0"/>
    <x v="5"/>
    <x v="0"/>
  </r>
  <r>
    <d v="2023-03-24T00:00:00"/>
    <x v="5"/>
    <x v="0"/>
    <x v="2"/>
    <s v="West Drives Corp"/>
    <x v="0"/>
    <n v="8556"/>
    <n v="4252"/>
    <x v="0"/>
    <x v="8"/>
    <x v="1"/>
  </r>
  <r>
    <d v="2023-03-24T00:00:00"/>
    <x v="5"/>
    <x v="0"/>
    <x v="3"/>
    <s v="South Systems Inc"/>
    <x v="1"/>
    <n v="14518"/>
    <n v="1684"/>
    <x v="1"/>
    <x v="0"/>
    <x v="2"/>
  </r>
  <r>
    <d v="2023-03-27T00:00:00"/>
    <x v="5"/>
    <x v="0"/>
    <x v="3"/>
    <s v="Central Electrics Group"/>
    <x v="1"/>
    <n v="1904"/>
    <n v="265"/>
    <x v="1"/>
    <x v="6"/>
    <x v="1"/>
  </r>
  <r>
    <d v="2023-03-28T00:00:00"/>
    <x v="5"/>
    <x v="0"/>
    <x v="2"/>
    <s v="National Motors Inc Ltd Group"/>
    <x v="1"/>
    <n v="2210"/>
    <n v="1067"/>
    <x v="1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718445-1393-4F4B-A35F-D356078E3FF0}" name="합병사유" cacheId="0" applyNumberFormats="0" applyBorderFormats="0" applyFontFormats="0" applyPatternFormats="0" applyAlignmentFormats="0" applyWidthHeightFormats="1" dataCaption="값" missingCaption="0" updatedVersion="8" minRefreshableVersion="3" rowGrandTotals="0" colGrandTotals="0" itemPrintTitles="1" createdVersion="8" indent="0" compact="0" compactData="0" multipleFieldFilters="0" chartFormat="7">
  <location ref="N13:O23" firstHeaderRow="1" firstDataRow="1" firstDataCol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compact="0" outline="0" showAll="0" defaultSubtotal="0"/>
    <pivotField axis="axisRow"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9"/>
  </rowFields>
  <rowItems count="10">
    <i>
      <x v="2"/>
    </i>
    <i>
      <x v="5"/>
    </i>
    <i>
      <x v="6"/>
    </i>
    <i>
      <x v="4"/>
    </i>
    <i>
      <x v="1"/>
    </i>
    <i>
      <x v="3"/>
    </i>
    <i>
      <x/>
    </i>
    <i>
      <x v="9"/>
    </i>
    <i>
      <x v="7"/>
    </i>
    <i>
      <x v="8"/>
    </i>
  </rowItems>
  <colItems count="1">
    <i/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051612-B0A4-4762-B3DD-B4753883E364}" name="분기별_합병분할" cacheId="0" applyNumberFormats="0" applyBorderFormats="0" applyFontFormats="0" applyPatternFormats="0" applyAlignmentFormats="0" applyWidthHeightFormats="1" dataCaption="값" missingCaption="0" updatedVersion="8" minRefreshableVersion="3" rowGrandTotals="0" colGrandTotals="0" itemPrintTitles="1" createdVersion="8" indent="0" compact="0" compactData="0" multipleFieldFilters="0" chartFormat="16">
  <location ref="A13:D34" firstHeaderRow="1" firstDataRow="2" firstDataCol="2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8"/>
  </colFields>
  <colItems count="2">
    <i>
      <x/>
    </i>
    <i>
      <x v="1"/>
    </i>
  </colItems>
  <dataFields count="1">
    <dataField name="개수 : Company Name" fld="4" subtotal="count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6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6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13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B096C8-B7C0-469D-88E8-89C2FFCFE2C8}" name="피벗 테이블6" cacheId="0" applyNumberFormats="0" applyBorderFormats="0" applyFontFormats="0" applyPatternFormats="0" applyAlignmentFormats="0" applyWidthHeightFormats="1" dataCaption="값" missingCaption="0" updatedVersion="8" minRefreshableVersion="3" rowGrandTotals="0" itemPrintTitles="1" createdVersion="8" indent="0" compact="0" compactData="0" multipleFieldFilters="0" chartFormat="9">
  <location ref="AP13:AW34" firstHeaderRow="1" firstDataRow="2" firstDataCol="2" rowPageCount="1" colPageCount="1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57D586-9FA3-438C-A5EA-90A8098AB493}" name="국가별년도현황" cacheId="0" applyNumberFormats="0" applyBorderFormats="0" applyFontFormats="0" applyPatternFormats="0" applyAlignmentFormats="0" applyWidthHeightFormats="1" dataCaption="값" missingCaption="0" updatedVersion="8" minRefreshableVersion="3" rowGrandTotals="0" itemPrintTitles="1" createdVersion="8" indent="0" compact="0" compactData="0" multipleFieldFilters="0" chartFormat="11">
  <location ref="AC13:AI19" firstHeaderRow="1" firstDataRow="2" firstDataCol="1" rowPageCount="1" colPageCount="1"/>
  <pivotFields count="11">
    <pivotField compact="0" numFmtId="14" outline="0" showAll="0" defaultSubtotal="0"/>
    <pivotField axis="axisCol"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/>
    <pivotField axis="axisRow" compact="0" outline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개수 : Company Name" fld="4" subtotal="count" baseField="0" baseItem="0"/>
  </dataFields>
  <chartFormats count="5">
    <chartFormat chart="1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0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E408A5-0EE7-40A3-9D0B-6E96E1B333C9}" name="피벗 테이블22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1">
  <location ref="AU13:AV18" firstHeaderRow="1" firstDataRow="1" firstDataCol="1" rowPageCount="1" colPageCount="1"/>
  <pivotFields count="11">
    <pivotField compact="0" numFmtId="14" outline="0" showAll="0" defaultSubtotal="0"/>
    <pivotField compact="0" outline="0" defaultSubtotal="0"/>
    <pivotField compact="0" outline="0" defaultSubtotal="0"/>
    <pivotField axis="axisRow" compact="0" outline="0" showAll="0" defaultSubtotal="0">
      <items count="5">
        <item x="0"/>
        <item x="4"/>
        <item x="3"/>
        <item x="2"/>
        <item x="1"/>
      </items>
    </pivotField>
    <pivotField compact="0" outline="0" showAll="0" defaultSubtotal="0"/>
    <pivotField compact="0" outline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dataField="1"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ortType="descending" defaultSubtotal="0">
      <items count="4">
        <item x="0"/>
        <item x="1"/>
        <item x="2"/>
        <item x="3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Items count="1">
    <i/>
  </colItems>
  <pageFields count="1">
    <pageField fld="8" item="1" hier="-1"/>
  </pageFields>
  <dataFields count="1">
    <dataField name="합계 : Number of Employee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F7D491-0CFA-4B6B-A00E-93C483A2C893}" name="피벗 테이블15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1">
  <location ref="A16:B18" firstHeaderRow="1" firstDataRow="1" firstDataCol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Row" dataField="1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개수 : Type" fld="8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D92F1D-F005-4E9D-87A2-A64C4BBB80AE}" name="섹터별현황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1">
  <location ref="M13:O22" firstHeaderRow="0" firstDataRow="1" firstDataCol="1" rowPageCount="1" colPageCount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compact="0" outline="0" showAll="0" defaultSubtotal="0"/>
    <pivotField axis="axisRow" compact="0" outline="0" sortType="ascending" defaultSubtotal="0">
      <items count="9">
        <item x="3"/>
        <item x="4"/>
        <item x="6"/>
        <item x="7"/>
        <item x="0"/>
        <item x="5"/>
        <item x="1"/>
        <item x="8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5"/>
  </rowFields>
  <rowItems count="9">
    <i>
      <x v="7"/>
    </i>
    <i>
      <x v="2"/>
    </i>
    <i>
      <x v="5"/>
    </i>
    <i>
      <x v="8"/>
    </i>
    <i>
      <x v="3"/>
    </i>
    <i>
      <x v="6"/>
    </i>
    <i>
      <x v="4"/>
    </i>
    <i>
      <x v="1"/>
    </i>
    <i>
      <x/>
    </i>
  </rowItems>
  <colFields count="1">
    <field x="-2"/>
  </colFields>
  <colItems count="2">
    <i>
      <x/>
    </i>
    <i i="1">
      <x v="1"/>
    </i>
  </colItems>
  <pageFields count="1">
    <pageField fld="8" item="1" hier="-1"/>
  </pageFields>
  <dataFields count="2">
    <dataField name="합계 : M&amp;A Deal Value ($M)" fld="6" baseField="0" baseItem="0"/>
    <dataField name="합계 : M&amp;A Deal Value ($M)2" fld="6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020280-8086-4D96-94C1-51E39C31DCD8}" name="자금조달별한국점유율" cacheId="0" applyNumberFormats="0" applyBorderFormats="0" applyFontFormats="0" applyPatternFormats="0" applyAlignmentFormats="0" applyWidthHeightFormats="1" dataCaption="값" updatedVersion="8" minRefreshableVersion="3" rowGrandTotals="0" colGrandTotals="0" itemPrintTitles="1" createdVersion="8" indent="0" compact="0" compactData="0" multipleFieldFilters="0" chartFormat="11">
  <location ref="AG15:AL20" firstHeaderRow="1" firstDataRow="2" firstDataCol="1" rowPageCount="1" colPageCount="1"/>
  <pivotFields count="11">
    <pivotField compact="0" numFmtId="14" outline="0" showAll="0" defaultSubtotal="0"/>
    <pivotField compact="0" outline="0" defaultSubtotal="0"/>
    <pivotField compact="0" outline="0" defaultSubtotal="0"/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axis="axisRow" compact="0" outline="0" defaultSubtotal="0">
      <items count="4">
        <item x="3"/>
        <item x="2"/>
        <item x="1"/>
        <item x="0"/>
      </items>
    </pivotField>
  </pivotFields>
  <rowFields count="1">
    <field x="10"/>
  </rowFields>
  <rowItems count="4">
    <i>
      <x/>
    </i>
    <i>
      <x v="1"/>
    </i>
    <i>
      <x v="2"/>
    </i>
    <i>
      <x v="3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1">
    <pageField fld="8" hier="-1"/>
  </pageField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Detail_Sector" xr10:uid="{AF8095AA-23C4-4D6F-BEAC-F34621807626}" sourceName="Detail Sector">
  <pivotTables>
    <pivotTable tabId="5" name="분기별_합병분할"/>
    <pivotTable tabId="5" name="합병사유"/>
    <pivotTable tabId="5" name="국가별년도현황"/>
    <pivotTable tabId="5" name="피벗 테이블6"/>
    <pivotTable tabId="7" name="피벗 테이블15"/>
    <pivotTable tabId="7" name="자금조달별한국점유율"/>
    <pivotTable tabId="7" name="피벗 테이블22"/>
  </pivotTables>
  <data>
    <tabular pivotCacheId="1636778425">
      <items count="9">
        <i x="3" s="1"/>
        <i x="4" s="1"/>
        <i x="6" s="1"/>
        <i x="7" s="1"/>
        <i x="0" s="1"/>
        <i x="5" s="1"/>
        <i x="1" s="1"/>
        <i x="8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Financing_Method" xr10:uid="{725A8C3A-3FAA-4FA2-B087-FF63333ABFFC}" sourceName="Financing Method">
  <pivotTables>
    <pivotTable tabId="5" name="분기별_합병분할"/>
    <pivotTable tabId="5" name="합병사유"/>
    <pivotTable tabId="5" name="국가별년도현황"/>
    <pivotTable tabId="5" name="피벗 테이블6"/>
    <pivotTable tabId="7" name="섹터별현황"/>
    <pivotTable tabId="7" name="피벗 테이블15"/>
    <pivotTable tabId="7" name="피벗 테이블22"/>
  </pivotTables>
  <data>
    <tabular pivotCacheId="1636778425">
      <items count="4">
        <i x="3" s="1"/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Reason_for_M_A" xr10:uid="{197A01B8-8D62-46D5-A4C0-1CB1E045777A}" sourceName="Primary Reason for M&amp;A">
  <pivotTables>
    <pivotTable tabId="5" name="국가별년도현황"/>
    <pivotTable tabId="5" name="분기별_합병분할"/>
    <pivotTable tabId="5" name="피벗 테이블6"/>
    <pivotTable tabId="5" name="합병사유"/>
    <pivotTable tabId="7" name="섹터별현황"/>
    <pivotTable tabId="7" name="피벗 테이블15"/>
    <pivotTable tabId="7" name="자금조달별한국점유율"/>
    <pivotTable tabId="7" name="피벗 테이블22"/>
  </pivotTables>
  <data>
    <tabular pivotCacheId="1636778425">
      <items count="10">
        <i x="9" s="1"/>
        <i x="2" s="1"/>
        <i x="5" s="1"/>
        <i x="6" s="1"/>
        <i x="0" s="1"/>
        <i x="3" s="1"/>
        <i x="1" s="1"/>
        <i x="7" s="1"/>
        <i x="8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tail Sector" xr10:uid="{C6D00D84-BEEA-4E18-BFB5-B8228F2981AF}" cache="슬라이서_Detail_Sector" caption="Detail Sector" columnCount="2" style="SlicerStyleDark1 2" rowHeight="283633"/>
  <slicer name="Financing Method" xr10:uid="{532D5060-2BE5-4D5B-979D-D707CDD88A6D}" cache="슬라이서_Financing_Method" caption="Financing Method" style="SlicerStyleDark1 2" rowHeight="283633"/>
  <slicer name="Primary Reason for M&amp;A" xr10:uid="{F03F600E-0622-484D-B9B9-C3CA211FDC1E}" cache="슬라이서_Primary_Reason_for_M_A" caption="Primary Reason for M&amp;A" columnCount="2" style="SlicerStyleDark1 2" rowHeight="28363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DCC4F7-8848-4B9C-B00F-B69FEE8A468C}" name="표1" displayName="표1" ref="A1:B6" totalsRowShown="0">
  <autoFilter ref="A1:B6" xr:uid="{12DCC4F7-8848-4B9C-B00F-B69FEE8A468C}"/>
  <tableColumns count="2">
    <tableColumn id="1" xr3:uid="{FB35DC5B-8267-4041-99B6-72DD01757237}" name="영어"/>
    <tableColumn id="2" xr3:uid="{8C137DE9-E0E6-4A23-96C0-A0F2281A7237}" name="한국어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76DF13D-AE60-4E71-9DA2-29A2A8B393EC}">
  <we:reference id="wa104380862" version="1.5.0.0" store="ko-KR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1D154AB5-9B1E-44EE-AAD7-8B19210EE89F}">
  <we:reference id="wa200003696" version="1.3.0.0" store="ko-K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drawing" Target="../drawings/drawing6.xml"/><Relationship Id="rId4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80A-0ADE-433F-85A4-524BD2092782}">
  <sheetPr codeName="Sheet1"/>
  <dimension ref="A1:K1104"/>
  <sheetViews>
    <sheetView topLeftCell="A1074" zoomScaleNormal="100" workbookViewId="0">
      <selection activeCell="H1104" sqref="H1:H1104"/>
    </sheetView>
  </sheetViews>
  <sheetFormatPr defaultRowHeight="17" x14ac:dyDescent="0.45"/>
  <cols>
    <col min="1" max="1" width="13.1640625" customWidth="1"/>
    <col min="2" max="3" width="9.58203125" customWidth="1"/>
    <col min="4" max="4" width="14.6640625" customWidth="1"/>
    <col min="5" max="5" width="22.9140625" customWidth="1"/>
    <col min="6" max="6" width="17.6640625" customWidth="1"/>
    <col min="7" max="7" width="17.6640625" style="1" customWidth="1"/>
    <col min="8" max="9" width="17.6640625" customWidth="1"/>
    <col min="10" max="11" width="12.6640625" customWidth="1"/>
    <col min="13" max="13" width="21.4140625" bestFit="1" customWidth="1"/>
    <col min="14" max="14" width="10" bestFit="1" customWidth="1"/>
    <col min="15" max="16" width="11.1640625" bestFit="1" customWidth="1"/>
    <col min="17" max="17" width="6.6640625" bestFit="1" customWidth="1"/>
    <col min="18" max="18" width="22.5" bestFit="1" customWidth="1"/>
    <col min="19" max="19" width="26" bestFit="1" customWidth="1"/>
    <col min="20" max="20" width="27.08203125" bestFit="1" customWidth="1"/>
  </cols>
  <sheetData>
    <row r="1" spans="1:11" x14ac:dyDescent="0.45">
      <c r="A1" t="s">
        <v>1148</v>
      </c>
      <c r="B1" t="s">
        <v>1147</v>
      </c>
      <c r="C1" t="s">
        <v>1121</v>
      </c>
      <c r="D1" t="s">
        <v>0</v>
      </c>
      <c r="E1" t="s">
        <v>1</v>
      </c>
      <c r="F1" t="s">
        <v>2</v>
      </c>
      <c r="G1" s="1" t="s">
        <v>3</v>
      </c>
      <c r="H1" t="s">
        <v>4</v>
      </c>
      <c r="I1" t="s">
        <v>1123</v>
      </c>
      <c r="J1" t="s">
        <v>1131</v>
      </c>
      <c r="K1" t="s">
        <v>1142</v>
      </c>
    </row>
    <row r="2" spans="1:11" x14ac:dyDescent="0.45">
      <c r="A2" s="2">
        <v>43102</v>
      </c>
      <c r="B2">
        <v>2018</v>
      </c>
      <c r="C2" t="s">
        <v>1149</v>
      </c>
      <c r="D2" t="s">
        <v>5</v>
      </c>
      <c r="E2" t="s">
        <v>582</v>
      </c>
      <c r="F2" t="s">
        <v>11</v>
      </c>
      <c r="G2" s="1">
        <v>6931</v>
      </c>
      <c r="H2" s="1">
        <v>3396</v>
      </c>
      <c r="I2" t="s">
        <v>1122</v>
      </c>
      <c r="J2" t="s">
        <v>1130</v>
      </c>
      <c r="K2" t="s">
        <v>1144</v>
      </c>
    </row>
    <row r="3" spans="1:11" x14ac:dyDescent="0.45">
      <c r="A3" s="2">
        <v>43102</v>
      </c>
      <c r="B3">
        <v>2018</v>
      </c>
      <c r="C3" t="s">
        <v>1149</v>
      </c>
      <c r="D3" t="s">
        <v>21</v>
      </c>
      <c r="E3" t="s">
        <v>755</v>
      </c>
      <c r="F3" t="s">
        <v>7</v>
      </c>
      <c r="G3" s="1">
        <v>9797</v>
      </c>
      <c r="H3" s="1">
        <v>1450</v>
      </c>
      <c r="I3" t="s">
        <v>1167</v>
      </c>
      <c r="J3" t="s">
        <v>1126</v>
      </c>
      <c r="K3" t="s">
        <v>1145</v>
      </c>
    </row>
    <row r="4" spans="1:11" x14ac:dyDescent="0.45">
      <c r="A4" s="2">
        <v>43103</v>
      </c>
      <c r="B4">
        <v>2018</v>
      </c>
      <c r="C4" t="s">
        <v>1149</v>
      </c>
      <c r="D4" t="s">
        <v>1158</v>
      </c>
      <c r="E4" t="s">
        <v>1067</v>
      </c>
      <c r="F4" t="s">
        <v>401</v>
      </c>
      <c r="G4" s="1">
        <v>10067</v>
      </c>
      <c r="H4" s="1">
        <v>4530</v>
      </c>
      <c r="I4" t="s">
        <v>1167</v>
      </c>
      <c r="J4" t="s">
        <v>1133</v>
      </c>
      <c r="K4" t="s">
        <v>1143</v>
      </c>
    </row>
    <row r="5" spans="1:11" x14ac:dyDescent="0.45">
      <c r="A5" s="2">
        <v>43103</v>
      </c>
      <c r="B5">
        <v>2018</v>
      </c>
      <c r="C5" t="s">
        <v>1149</v>
      </c>
      <c r="D5" t="s">
        <v>21</v>
      </c>
      <c r="E5" t="s">
        <v>748</v>
      </c>
      <c r="F5" t="s">
        <v>13</v>
      </c>
      <c r="G5" s="1">
        <v>4741</v>
      </c>
      <c r="H5" s="1">
        <v>2020</v>
      </c>
      <c r="I5" t="s">
        <v>1122</v>
      </c>
      <c r="J5" t="s">
        <v>1134</v>
      </c>
      <c r="K5" t="s">
        <v>1145</v>
      </c>
    </row>
    <row r="6" spans="1:11" x14ac:dyDescent="0.45">
      <c r="A6" s="2">
        <v>43104</v>
      </c>
      <c r="B6">
        <v>2018</v>
      </c>
      <c r="C6" t="s">
        <v>1149</v>
      </c>
      <c r="D6" t="s">
        <v>21</v>
      </c>
      <c r="E6" t="s">
        <v>198</v>
      </c>
      <c r="F6" t="s">
        <v>20</v>
      </c>
      <c r="G6" s="1">
        <v>9090</v>
      </c>
      <c r="H6">
        <v>4427</v>
      </c>
      <c r="I6" t="s">
        <v>1167</v>
      </c>
      <c r="J6" t="s">
        <v>1125</v>
      </c>
      <c r="K6" t="s">
        <v>1144</v>
      </c>
    </row>
    <row r="7" spans="1:11" x14ac:dyDescent="0.45">
      <c r="A7" s="2">
        <v>43105</v>
      </c>
      <c r="B7">
        <v>2018</v>
      </c>
      <c r="C7" t="s">
        <v>1149</v>
      </c>
      <c r="D7" t="s">
        <v>21</v>
      </c>
      <c r="E7" t="s">
        <v>258</v>
      </c>
      <c r="F7" t="s">
        <v>13</v>
      </c>
      <c r="G7" s="1">
        <v>9767</v>
      </c>
      <c r="H7">
        <v>4239</v>
      </c>
      <c r="I7" t="s">
        <v>1167</v>
      </c>
      <c r="J7" t="s">
        <v>1136</v>
      </c>
      <c r="K7" t="s">
        <v>1146</v>
      </c>
    </row>
    <row r="8" spans="1:11" x14ac:dyDescent="0.45">
      <c r="A8" s="2">
        <v>43107</v>
      </c>
      <c r="B8">
        <v>2018</v>
      </c>
      <c r="C8" t="s">
        <v>1149</v>
      </c>
      <c r="D8" t="s">
        <v>1158</v>
      </c>
      <c r="E8" t="s">
        <v>351</v>
      </c>
      <c r="F8" t="s">
        <v>20</v>
      </c>
      <c r="G8" s="1">
        <v>8748</v>
      </c>
      <c r="H8">
        <v>1645</v>
      </c>
      <c r="I8" t="s">
        <v>1167</v>
      </c>
      <c r="J8" t="s">
        <v>1129</v>
      </c>
      <c r="K8" t="s">
        <v>1143</v>
      </c>
    </row>
    <row r="9" spans="1:11" x14ac:dyDescent="0.45">
      <c r="A9" s="2">
        <v>43109</v>
      </c>
      <c r="B9">
        <v>2018</v>
      </c>
      <c r="C9" t="s">
        <v>1149</v>
      </c>
      <c r="D9" t="s">
        <v>21</v>
      </c>
      <c r="E9" t="s">
        <v>429</v>
      </c>
      <c r="F9" t="s">
        <v>401</v>
      </c>
      <c r="G9" s="1">
        <v>658</v>
      </c>
      <c r="H9">
        <v>48</v>
      </c>
      <c r="I9" t="s">
        <v>1122</v>
      </c>
      <c r="J9" t="s">
        <v>1132</v>
      </c>
      <c r="K9" t="s">
        <v>1144</v>
      </c>
    </row>
    <row r="10" spans="1:11" x14ac:dyDescent="0.45">
      <c r="A10" s="2">
        <v>43110</v>
      </c>
      <c r="B10">
        <v>2018</v>
      </c>
      <c r="C10" t="s">
        <v>1149</v>
      </c>
      <c r="D10" t="s">
        <v>27</v>
      </c>
      <c r="E10" t="s">
        <v>436</v>
      </c>
      <c r="F10" t="s">
        <v>401</v>
      </c>
      <c r="G10" s="1">
        <v>11518</v>
      </c>
      <c r="H10">
        <v>1981</v>
      </c>
      <c r="I10" t="s">
        <v>1122</v>
      </c>
      <c r="J10" t="s">
        <v>1137</v>
      </c>
      <c r="K10" t="s">
        <v>1145</v>
      </c>
    </row>
    <row r="11" spans="1:11" x14ac:dyDescent="0.45">
      <c r="A11" s="2">
        <v>43112</v>
      </c>
      <c r="B11">
        <v>2018</v>
      </c>
      <c r="C11" t="s">
        <v>1149</v>
      </c>
      <c r="D11" t="s">
        <v>27</v>
      </c>
      <c r="E11" t="s">
        <v>197</v>
      </c>
      <c r="F11" t="s">
        <v>7</v>
      </c>
      <c r="G11" s="1">
        <v>1884</v>
      </c>
      <c r="H11">
        <v>528</v>
      </c>
      <c r="I11" t="s">
        <v>1122</v>
      </c>
      <c r="J11" t="s">
        <v>1126</v>
      </c>
      <c r="K11" t="s">
        <v>1145</v>
      </c>
    </row>
    <row r="12" spans="1:11" x14ac:dyDescent="0.45">
      <c r="A12" s="2">
        <v>43113</v>
      </c>
      <c r="B12">
        <v>2018</v>
      </c>
      <c r="C12" t="s">
        <v>1149</v>
      </c>
      <c r="D12" t="s">
        <v>21</v>
      </c>
      <c r="E12" t="s">
        <v>453</v>
      </c>
      <c r="F12" t="s">
        <v>401</v>
      </c>
      <c r="G12" s="1">
        <v>8618</v>
      </c>
      <c r="H12">
        <v>3809</v>
      </c>
      <c r="I12" t="s">
        <v>1122</v>
      </c>
      <c r="J12" t="s">
        <v>1137</v>
      </c>
      <c r="K12" t="s">
        <v>1145</v>
      </c>
    </row>
    <row r="13" spans="1:11" x14ac:dyDescent="0.45">
      <c r="A13" s="2">
        <v>43116</v>
      </c>
      <c r="B13">
        <v>2018</v>
      </c>
      <c r="C13" t="s">
        <v>1149</v>
      </c>
      <c r="D13" t="s">
        <v>1158</v>
      </c>
      <c r="E13" t="s">
        <v>157</v>
      </c>
      <c r="F13" t="s">
        <v>7</v>
      </c>
      <c r="G13" s="1">
        <v>3001</v>
      </c>
      <c r="H13">
        <v>795</v>
      </c>
      <c r="I13" t="s">
        <v>1122</v>
      </c>
      <c r="J13" t="s">
        <v>1136</v>
      </c>
      <c r="K13" t="s">
        <v>1144</v>
      </c>
    </row>
    <row r="14" spans="1:11" x14ac:dyDescent="0.45">
      <c r="A14" s="2">
        <v>43118</v>
      </c>
      <c r="B14">
        <v>2018</v>
      </c>
      <c r="C14" t="s">
        <v>1149</v>
      </c>
      <c r="D14" t="s">
        <v>1158</v>
      </c>
      <c r="E14" t="s">
        <v>342</v>
      </c>
      <c r="F14" t="s">
        <v>11</v>
      </c>
      <c r="G14" s="1">
        <v>9084</v>
      </c>
      <c r="H14">
        <v>4487</v>
      </c>
      <c r="I14" t="s">
        <v>1167</v>
      </c>
      <c r="J14" t="s">
        <v>1132</v>
      </c>
      <c r="K14" t="s">
        <v>1146</v>
      </c>
    </row>
    <row r="15" spans="1:11" x14ac:dyDescent="0.45">
      <c r="A15" s="2">
        <v>43119</v>
      </c>
      <c r="B15">
        <v>2018</v>
      </c>
      <c r="C15" t="s">
        <v>1149</v>
      </c>
      <c r="D15" t="s">
        <v>21</v>
      </c>
      <c r="E15" t="s">
        <v>213</v>
      </c>
      <c r="F15" t="s">
        <v>13</v>
      </c>
      <c r="G15" s="1">
        <v>7671</v>
      </c>
      <c r="H15">
        <v>752</v>
      </c>
      <c r="I15" t="s">
        <v>1122</v>
      </c>
      <c r="J15" t="s">
        <v>1134</v>
      </c>
      <c r="K15" t="s">
        <v>1145</v>
      </c>
    </row>
    <row r="16" spans="1:11" x14ac:dyDescent="0.45">
      <c r="A16" s="2">
        <v>43121</v>
      </c>
      <c r="B16">
        <v>2018</v>
      </c>
      <c r="C16" t="s">
        <v>1149</v>
      </c>
      <c r="D16" t="s">
        <v>21</v>
      </c>
      <c r="E16" t="s">
        <v>1081</v>
      </c>
      <c r="F16" t="s">
        <v>401</v>
      </c>
      <c r="G16" s="1">
        <v>14489</v>
      </c>
      <c r="H16" s="1">
        <v>1898</v>
      </c>
      <c r="I16" t="s">
        <v>1122</v>
      </c>
      <c r="J16" t="s">
        <v>1136</v>
      </c>
      <c r="K16" t="s">
        <v>1145</v>
      </c>
    </row>
    <row r="17" spans="1:11" x14ac:dyDescent="0.45">
      <c r="A17" s="2">
        <v>43122</v>
      </c>
      <c r="B17">
        <v>2018</v>
      </c>
      <c r="C17" t="s">
        <v>1149</v>
      </c>
      <c r="D17" t="s">
        <v>27</v>
      </c>
      <c r="E17" t="s">
        <v>652</v>
      </c>
      <c r="F17" t="s">
        <v>20</v>
      </c>
      <c r="G17" s="1">
        <v>11138</v>
      </c>
      <c r="H17" s="1">
        <v>2517</v>
      </c>
      <c r="I17" t="s">
        <v>1167</v>
      </c>
      <c r="J17" t="s">
        <v>1132</v>
      </c>
      <c r="K17" t="s">
        <v>1146</v>
      </c>
    </row>
    <row r="18" spans="1:11" x14ac:dyDescent="0.45">
      <c r="A18" s="2">
        <v>43123</v>
      </c>
      <c r="B18">
        <v>2018</v>
      </c>
      <c r="C18" t="s">
        <v>1149</v>
      </c>
      <c r="D18" t="s">
        <v>27</v>
      </c>
      <c r="E18" t="s">
        <v>1031</v>
      </c>
      <c r="F18" t="s">
        <v>419</v>
      </c>
      <c r="G18" s="1">
        <v>1434</v>
      </c>
      <c r="H18" s="1">
        <v>476</v>
      </c>
      <c r="I18" t="s">
        <v>1122</v>
      </c>
      <c r="J18" t="s">
        <v>1137</v>
      </c>
      <c r="K18" t="s">
        <v>1144</v>
      </c>
    </row>
    <row r="19" spans="1:11" x14ac:dyDescent="0.45">
      <c r="A19" s="2">
        <v>43126</v>
      </c>
      <c r="B19">
        <v>2018</v>
      </c>
      <c r="C19" t="s">
        <v>1149</v>
      </c>
      <c r="D19" t="s">
        <v>5</v>
      </c>
      <c r="E19" t="s">
        <v>546</v>
      </c>
      <c r="F19" t="s">
        <v>409</v>
      </c>
      <c r="G19" s="1">
        <v>1369</v>
      </c>
      <c r="H19">
        <v>615</v>
      </c>
      <c r="I19" t="s">
        <v>1122</v>
      </c>
      <c r="J19" t="s">
        <v>1136</v>
      </c>
      <c r="K19" t="s">
        <v>1146</v>
      </c>
    </row>
    <row r="20" spans="1:11" x14ac:dyDescent="0.45">
      <c r="A20" s="2">
        <v>43126</v>
      </c>
      <c r="B20">
        <v>2018</v>
      </c>
      <c r="C20" t="s">
        <v>1149</v>
      </c>
      <c r="D20" t="s">
        <v>1158</v>
      </c>
      <c r="E20" t="s">
        <v>270</v>
      </c>
      <c r="F20" t="s">
        <v>20</v>
      </c>
      <c r="G20" s="1">
        <v>14217</v>
      </c>
      <c r="H20">
        <v>4322</v>
      </c>
      <c r="I20" t="s">
        <v>1122</v>
      </c>
      <c r="J20" t="s">
        <v>1137</v>
      </c>
      <c r="K20" t="s">
        <v>1145</v>
      </c>
    </row>
    <row r="21" spans="1:11" x14ac:dyDescent="0.45">
      <c r="A21" s="2">
        <v>43126</v>
      </c>
      <c r="B21">
        <v>2018</v>
      </c>
      <c r="C21" t="s">
        <v>1149</v>
      </c>
      <c r="D21" t="s">
        <v>27</v>
      </c>
      <c r="E21" t="s">
        <v>264</v>
      </c>
      <c r="F21" t="s">
        <v>11</v>
      </c>
      <c r="G21" s="1">
        <v>14207</v>
      </c>
      <c r="H21">
        <v>739</v>
      </c>
      <c r="I21" t="s">
        <v>1167</v>
      </c>
      <c r="J21" t="s">
        <v>1124</v>
      </c>
      <c r="K21" t="s">
        <v>1144</v>
      </c>
    </row>
    <row r="22" spans="1:11" x14ac:dyDescent="0.45">
      <c r="A22" s="2">
        <v>43135</v>
      </c>
      <c r="B22">
        <v>2018</v>
      </c>
      <c r="C22" t="s">
        <v>1149</v>
      </c>
      <c r="D22" t="s">
        <v>1158</v>
      </c>
      <c r="E22" t="s">
        <v>959</v>
      </c>
      <c r="F22" t="s">
        <v>404</v>
      </c>
      <c r="G22" s="1">
        <v>11846</v>
      </c>
      <c r="H22" s="1">
        <v>1635</v>
      </c>
      <c r="I22" t="s">
        <v>1122</v>
      </c>
      <c r="J22" t="s">
        <v>1129</v>
      </c>
      <c r="K22" t="s">
        <v>1144</v>
      </c>
    </row>
    <row r="23" spans="1:11" x14ac:dyDescent="0.45">
      <c r="A23" s="2">
        <v>43138</v>
      </c>
      <c r="B23">
        <v>2018</v>
      </c>
      <c r="C23" t="s">
        <v>1149</v>
      </c>
      <c r="D23" t="s">
        <v>1158</v>
      </c>
      <c r="E23" t="s">
        <v>716</v>
      </c>
      <c r="F23" t="s">
        <v>11</v>
      </c>
      <c r="G23" s="1">
        <v>10993</v>
      </c>
      <c r="H23" s="1">
        <v>4562</v>
      </c>
      <c r="I23" t="s">
        <v>1167</v>
      </c>
      <c r="J23" t="s">
        <v>1137</v>
      </c>
      <c r="K23" t="s">
        <v>1143</v>
      </c>
    </row>
    <row r="24" spans="1:11" x14ac:dyDescent="0.45">
      <c r="A24" s="2">
        <v>43139</v>
      </c>
      <c r="B24">
        <v>2018</v>
      </c>
      <c r="C24" t="s">
        <v>1149</v>
      </c>
      <c r="D24" t="s">
        <v>21</v>
      </c>
      <c r="E24" t="s">
        <v>482</v>
      </c>
      <c r="F24" t="s">
        <v>404</v>
      </c>
      <c r="G24" s="1">
        <v>4316</v>
      </c>
      <c r="H24">
        <v>1908</v>
      </c>
      <c r="I24" t="s">
        <v>1122</v>
      </c>
      <c r="J24" t="s">
        <v>1136</v>
      </c>
      <c r="K24" t="s">
        <v>1144</v>
      </c>
    </row>
    <row r="25" spans="1:11" x14ac:dyDescent="0.45">
      <c r="A25" s="2">
        <v>43139</v>
      </c>
      <c r="B25">
        <v>2018</v>
      </c>
      <c r="C25" t="s">
        <v>1149</v>
      </c>
      <c r="D25" t="s">
        <v>1158</v>
      </c>
      <c r="E25" t="s">
        <v>500</v>
      </c>
      <c r="F25" t="s">
        <v>419</v>
      </c>
      <c r="G25" s="1">
        <v>14344</v>
      </c>
      <c r="H25">
        <v>6699</v>
      </c>
      <c r="I25" t="s">
        <v>1122</v>
      </c>
      <c r="J25" t="s">
        <v>1134</v>
      </c>
      <c r="K25" t="s">
        <v>1144</v>
      </c>
    </row>
    <row r="26" spans="1:11" x14ac:dyDescent="0.45">
      <c r="A26" s="2">
        <v>43140</v>
      </c>
      <c r="B26">
        <v>2018</v>
      </c>
      <c r="C26" t="s">
        <v>1149</v>
      </c>
      <c r="D26" t="s">
        <v>5</v>
      </c>
      <c r="E26" t="s">
        <v>188</v>
      </c>
      <c r="F26" t="s">
        <v>20</v>
      </c>
      <c r="G26" s="1">
        <v>1573</v>
      </c>
      <c r="H26">
        <v>758</v>
      </c>
      <c r="I26" t="s">
        <v>1167</v>
      </c>
      <c r="J26" t="s">
        <v>1138</v>
      </c>
      <c r="K26" t="s">
        <v>1145</v>
      </c>
    </row>
    <row r="27" spans="1:11" x14ac:dyDescent="0.45">
      <c r="A27" s="2">
        <v>43140</v>
      </c>
      <c r="B27">
        <v>2018</v>
      </c>
      <c r="C27" t="s">
        <v>1149</v>
      </c>
      <c r="D27" t="s">
        <v>5</v>
      </c>
      <c r="E27" t="s">
        <v>376</v>
      </c>
      <c r="F27" t="s">
        <v>20</v>
      </c>
      <c r="G27" s="1">
        <v>6601</v>
      </c>
      <c r="H27">
        <v>904</v>
      </c>
      <c r="I27" t="s">
        <v>1122</v>
      </c>
      <c r="J27" t="s">
        <v>1135</v>
      </c>
      <c r="K27" t="s">
        <v>1145</v>
      </c>
    </row>
    <row r="28" spans="1:11" x14ac:dyDescent="0.45">
      <c r="A28" s="2">
        <v>43144</v>
      </c>
      <c r="B28">
        <v>2018</v>
      </c>
      <c r="C28" t="s">
        <v>1149</v>
      </c>
      <c r="D28" t="s">
        <v>5</v>
      </c>
      <c r="E28" t="s">
        <v>430</v>
      </c>
      <c r="F28" t="s">
        <v>409</v>
      </c>
      <c r="G28" s="1">
        <v>2014</v>
      </c>
      <c r="H28">
        <v>493</v>
      </c>
      <c r="I28" t="s">
        <v>1122</v>
      </c>
      <c r="J28" t="s">
        <v>1137</v>
      </c>
      <c r="K28" t="s">
        <v>1146</v>
      </c>
    </row>
    <row r="29" spans="1:11" x14ac:dyDescent="0.45">
      <c r="A29" s="2">
        <v>43145</v>
      </c>
      <c r="B29">
        <v>2018</v>
      </c>
      <c r="C29" t="s">
        <v>1149</v>
      </c>
      <c r="D29" t="s">
        <v>27</v>
      </c>
      <c r="E29" t="s">
        <v>119</v>
      </c>
      <c r="F29" t="s">
        <v>7</v>
      </c>
      <c r="G29" s="1">
        <v>10197</v>
      </c>
      <c r="H29">
        <v>4222</v>
      </c>
      <c r="I29" t="s">
        <v>1122</v>
      </c>
      <c r="J29" t="s">
        <v>1138</v>
      </c>
      <c r="K29" t="s">
        <v>1143</v>
      </c>
    </row>
    <row r="30" spans="1:11" x14ac:dyDescent="0.45">
      <c r="A30" s="2">
        <v>43147</v>
      </c>
      <c r="B30">
        <v>2018</v>
      </c>
      <c r="C30" t="s">
        <v>1149</v>
      </c>
      <c r="D30" t="s">
        <v>1158</v>
      </c>
      <c r="E30" t="s">
        <v>162</v>
      </c>
      <c r="F30" t="s">
        <v>20</v>
      </c>
      <c r="G30" s="1">
        <v>2243</v>
      </c>
      <c r="H30">
        <v>509</v>
      </c>
      <c r="I30" t="s">
        <v>1122</v>
      </c>
      <c r="J30" t="s">
        <v>1132</v>
      </c>
      <c r="K30" t="s">
        <v>1143</v>
      </c>
    </row>
    <row r="31" spans="1:11" x14ac:dyDescent="0.45">
      <c r="A31" s="2">
        <v>43148</v>
      </c>
      <c r="B31">
        <v>2018</v>
      </c>
      <c r="C31" t="s">
        <v>1149</v>
      </c>
      <c r="D31" t="s">
        <v>21</v>
      </c>
      <c r="E31" t="s">
        <v>22</v>
      </c>
      <c r="F31" t="s">
        <v>13</v>
      </c>
      <c r="G31" s="1">
        <v>7050</v>
      </c>
      <c r="H31">
        <v>2693</v>
      </c>
      <c r="I31" t="s">
        <v>1122</v>
      </c>
      <c r="J31" t="s">
        <v>1134</v>
      </c>
      <c r="K31" t="s">
        <v>1144</v>
      </c>
    </row>
    <row r="32" spans="1:11" x14ac:dyDescent="0.45">
      <c r="A32" s="2">
        <v>43150</v>
      </c>
      <c r="B32">
        <v>2018</v>
      </c>
      <c r="C32" t="s">
        <v>1149</v>
      </c>
      <c r="D32" t="s">
        <v>21</v>
      </c>
      <c r="E32" t="s">
        <v>694</v>
      </c>
      <c r="F32" t="s">
        <v>13</v>
      </c>
      <c r="G32" s="1">
        <v>5971</v>
      </c>
      <c r="H32" s="1">
        <v>633</v>
      </c>
      <c r="I32" t="s">
        <v>1122</v>
      </c>
      <c r="J32" t="s">
        <v>1126</v>
      </c>
      <c r="K32" t="s">
        <v>1144</v>
      </c>
    </row>
    <row r="33" spans="1:11" x14ac:dyDescent="0.45">
      <c r="A33" s="2">
        <v>43152</v>
      </c>
      <c r="B33">
        <v>2018</v>
      </c>
      <c r="C33" t="s">
        <v>1149</v>
      </c>
      <c r="D33" t="s">
        <v>21</v>
      </c>
      <c r="E33" t="s">
        <v>564</v>
      </c>
      <c r="F33" t="s">
        <v>13</v>
      </c>
      <c r="G33" s="1">
        <v>12531</v>
      </c>
      <c r="H33" s="1">
        <v>3246</v>
      </c>
      <c r="I33" t="s">
        <v>1122</v>
      </c>
      <c r="J33" t="s">
        <v>1127</v>
      </c>
      <c r="K33" t="s">
        <v>1143</v>
      </c>
    </row>
    <row r="34" spans="1:11" x14ac:dyDescent="0.45">
      <c r="A34" s="2">
        <v>43152</v>
      </c>
      <c r="B34">
        <v>2018</v>
      </c>
      <c r="C34" t="s">
        <v>1149</v>
      </c>
      <c r="D34" t="s">
        <v>5</v>
      </c>
      <c r="E34" t="s">
        <v>591</v>
      </c>
      <c r="F34" t="s">
        <v>13</v>
      </c>
      <c r="G34" s="1">
        <v>12825</v>
      </c>
      <c r="H34" s="1">
        <v>4066</v>
      </c>
      <c r="I34" t="s">
        <v>1167</v>
      </c>
      <c r="J34" t="s">
        <v>1140</v>
      </c>
      <c r="K34" t="s">
        <v>1145</v>
      </c>
    </row>
    <row r="35" spans="1:11" x14ac:dyDescent="0.45">
      <c r="A35" s="2">
        <v>43152</v>
      </c>
      <c r="B35">
        <v>2018</v>
      </c>
      <c r="C35" t="s">
        <v>1149</v>
      </c>
      <c r="D35" t="s">
        <v>27</v>
      </c>
      <c r="E35" t="s">
        <v>791</v>
      </c>
      <c r="F35" t="s">
        <v>7</v>
      </c>
      <c r="G35" s="1">
        <v>9974</v>
      </c>
      <c r="H35" s="1">
        <v>3242</v>
      </c>
      <c r="I35" t="s">
        <v>1167</v>
      </c>
      <c r="J35" t="s">
        <v>1137</v>
      </c>
      <c r="K35" t="s">
        <v>1145</v>
      </c>
    </row>
    <row r="36" spans="1:11" x14ac:dyDescent="0.45">
      <c r="A36" s="2">
        <v>43155</v>
      </c>
      <c r="B36">
        <v>2018</v>
      </c>
      <c r="C36" t="s">
        <v>1149</v>
      </c>
      <c r="D36" t="s">
        <v>1158</v>
      </c>
      <c r="E36" t="s">
        <v>529</v>
      </c>
      <c r="F36" t="s">
        <v>419</v>
      </c>
      <c r="G36" s="1">
        <v>8033</v>
      </c>
      <c r="H36">
        <v>1759</v>
      </c>
      <c r="I36" t="s">
        <v>1122</v>
      </c>
      <c r="J36" t="s">
        <v>1135</v>
      </c>
      <c r="K36" t="s">
        <v>1145</v>
      </c>
    </row>
    <row r="37" spans="1:11" x14ac:dyDescent="0.45">
      <c r="A37" s="2">
        <v>43157</v>
      </c>
      <c r="B37">
        <v>2018</v>
      </c>
      <c r="C37" t="s">
        <v>1149</v>
      </c>
      <c r="D37" t="s">
        <v>1158</v>
      </c>
      <c r="E37" t="s">
        <v>458</v>
      </c>
      <c r="F37" t="s">
        <v>404</v>
      </c>
      <c r="G37" s="1">
        <v>10526</v>
      </c>
      <c r="H37">
        <v>1400</v>
      </c>
      <c r="I37" t="s">
        <v>1122</v>
      </c>
      <c r="J37" t="s">
        <v>1126</v>
      </c>
      <c r="K37" t="s">
        <v>1145</v>
      </c>
    </row>
    <row r="38" spans="1:11" x14ac:dyDescent="0.45">
      <c r="A38" s="2">
        <v>43159</v>
      </c>
      <c r="B38">
        <v>2018</v>
      </c>
      <c r="C38" t="s">
        <v>1149</v>
      </c>
      <c r="D38" t="s">
        <v>21</v>
      </c>
      <c r="E38" t="s">
        <v>143</v>
      </c>
      <c r="F38" t="s">
        <v>11</v>
      </c>
      <c r="G38" s="1">
        <v>1875</v>
      </c>
      <c r="H38">
        <v>596</v>
      </c>
      <c r="I38" t="s">
        <v>1122</v>
      </c>
      <c r="J38" t="s">
        <v>1137</v>
      </c>
      <c r="K38" t="s">
        <v>1143</v>
      </c>
    </row>
    <row r="39" spans="1:11" x14ac:dyDescent="0.45">
      <c r="A39" s="2">
        <v>43159</v>
      </c>
      <c r="B39">
        <v>2018</v>
      </c>
      <c r="C39" t="s">
        <v>1149</v>
      </c>
      <c r="D39" t="s">
        <v>21</v>
      </c>
      <c r="E39" t="s">
        <v>612</v>
      </c>
      <c r="F39" t="s">
        <v>11</v>
      </c>
      <c r="G39" s="1">
        <v>6194</v>
      </c>
      <c r="H39" s="1">
        <v>997</v>
      </c>
      <c r="I39" t="s">
        <v>1167</v>
      </c>
      <c r="J39" t="s">
        <v>1135</v>
      </c>
      <c r="K39" t="s">
        <v>1145</v>
      </c>
    </row>
    <row r="40" spans="1:11" x14ac:dyDescent="0.45">
      <c r="A40" s="2">
        <v>43159</v>
      </c>
      <c r="B40">
        <v>2018</v>
      </c>
      <c r="C40" t="s">
        <v>1149</v>
      </c>
      <c r="D40" t="s">
        <v>21</v>
      </c>
      <c r="E40" t="s">
        <v>632</v>
      </c>
      <c r="F40" t="s">
        <v>11</v>
      </c>
      <c r="G40" s="1">
        <v>3002</v>
      </c>
      <c r="H40" s="1">
        <v>1462</v>
      </c>
      <c r="I40" t="s">
        <v>1122</v>
      </c>
      <c r="J40" t="s">
        <v>1137</v>
      </c>
      <c r="K40" t="s">
        <v>1143</v>
      </c>
    </row>
    <row r="41" spans="1:11" x14ac:dyDescent="0.45">
      <c r="A41" s="2">
        <v>43162</v>
      </c>
      <c r="B41">
        <v>2018</v>
      </c>
      <c r="C41" t="s">
        <v>1149</v>
      </c>
      <c r="D41" t="s">
        <v>54</v>
      </c>
      <c r="E41" t="s">
        <v>33</v>
      </c>
      <c r="F41" t="s">
        <v>11</v>
      </c>
      <c r="G41" s="1">
        <v>7346</v>
      </c>
      <c r="H41">
        <v>2733</v>
      </c>
      <c r="I41" t="s">
        <v>1122</v>
      </c>
      <c r="J41" t="s">
        <v>1134</v>
      </c>
      <c r="K41" t="s">
        <v>1143</v>
      </c>
    </row>
    <row r="42" spans="1:11" x14ac:dyDescent="0.45">
      <c r="A42" s="2">
        <v>43163</v>
      </c>
      <c r="B42">
        <v>2018</v>
      </c>
      <c r="C42" t="s">
        <v>1149</v>
      </c>
      <c r="D42" t="s">
        <v>21</v>
      </c>
      <c r="E42" t="s">
        <v>795</v>
      </c>
      <c r="F42" t="s">
        <v>13</v>
      </c>
      <c r="G42" s="1">
        <v>14999</v>
      </c>
      <c r="H42" s="1">
        <v>3270</v>
      </c>
      <c r="I42" t="s">
        <v>1122</v>
      </c>
      <c r="J42" t="s">
        <v>1138</v>
      </c>
      <c r="K42" t="s">
        <v>1145</v>
      </c>
    </row>
    <row r="43" spans="1:11" x14ac:dyDescent="0.45">
      <c r="A43" s="2">
        <v>43163</v>
      </c>
      <c r="B43">
        <v>2018</v>
      </c>
      <c r="C43" t="s">
        <v>1149</v>
      </c>
      <c r="D43" t="s">
        <v>21</v>
      </c>
      <c r="E43" t="s">
        <v>320</v>
      </c>
      <c r="F43" t="s">
        <v>11</v>
      </c>
      <c r="G43" s="1">
        <v>3145</v>
      </c>
      <c r="H43">
        <v>1151</v>
      </c>
      <c r="I43" t="s">
        <v>1167</v>
      </c>
      <c r="J43" t="s">
        <v>1130</v>
      </c>
      <c r="K43" t="s">
        <v>1143</v>
      </c>
    </row>
    <row r="44" spans="1:11" x14ac:dyDescent="0.45">
      <c r="A44" s="2">
        <v>43164</v>
      </c>
      <c r="B44">
        <v>2018</v>
      </c>
      <c r="C44" t="s">
        <v>1149</v>
      </c>
      <c r="D44" t="s">
        <v>5</v>
      </c>
      <c r="E44" t="s">
        <v>130</v>
      </c>
      <c r="F44" t="s">
        <v>7</v>
      </c>
      <c r="G44" s="1">
        <v>7032</v>
      </c>
      <c r="H44">
        <v>1132</v>
      </c>
      <c r="I44" t="s">
        <v>1167</v>
      </c>
      <c r="J44" t="s">
        <v>1124</v>
      </c>
      <c r="K44" t="s">
        <v>1145</v>
      </c>
    </row>
    <row r="45" spans="1:11" x14ac:dyDescent="0.45">
      <c r="A45" s="2">
        <v>43166</v>
      </c>
      <c r="B45">
        <v>2018</v>
      </c>
      <c r="C45" t="s">
        <v>1149</v>
      </c>
      <c r="D45" t="s">
        <v>27</v>
      </c>
      <c r="E45" t="s">
        <v>736</v>
      </c>
      <c r="F45" t="s">
        <v>7</v>
      </c>
      <c r="G45" s="1">
        <v>803</v>
      </c>
      <c r="H45" s="1">
        <v>117</v>
      </c>
      <c r="I45" t="s">
        <v>1122</v>
      </c>
      <c r="J45" t="s">
        <v>1133</v>
      </c>
      <c r="K45" t="s">
        <v>1143</v>
      </c>
    </row>
    <row r="46" spans="1:11" x14ac:dyDescent="0.45">
      <c r="A46" s="2">
        <v>43171</v>
      </c>
      <c r="B46">
        <v>2018</v>
      </c>
      <c r="C46" t="s">
        <v>1149</v>
      </c>
      <c r="D46" t="s">
        <v>54</v>
      </c>
      <c r="E46" t="s">
        <v>828</v>
      </c>
      <c r="F46" t="s">
        <v>7</v>
      </c>
      <c r="G46" s="1">
        <v>11517</v>
      </c>
      <c r="H46" s="1">
        <v>1808</v>
      </c>
      <c r="I46" t="s">
        <v>1122</v>
      </c>
      <c r="J46" t="s">
        <v>1138</v>
      </c>
      <c r="K46" t="s">
        <v>1143</v>
      </c>
    </row>
    <row r="47" spans="1:11" x14ac:dyDescent="0.45">
      <c r="A47" s="2">
        <v>43177</v>
      </c>
      <c r="B47">
        <v>2018</v>
      </c>
      <c r="C47" t="s">
        <v>1149</v>
      </c>
      <c r="D47" t="s">
        <v>54</v>
      </c>
      <c r="E47" t="s">
        <v>753</v>
      </c>
      <c r="F47" t="s">
        <v>20</v>
      </c>
      <c r="G47" s="1">
        <v>5253</v>
      </c>
      <c r="H47" s="1">
        <v>1129</v>
      </c>
      <c r="I47" t="s">
        <v>1122</v>
      </c>
      <c r="J47" t="s">
        <v>1138</v>
      </c>
      <c r="K47" t="s">
        <v>1145</v>
      </c>
    </row>
    <row r="48" spans="1:11" x14ac:dyDescent="0.45">
      <c r="A48" s="2">
        <v>43177</v>
      </c>
      <c r="B48">
        <v>2018</v>
      </c>
      <c r="C48" t="s">
        <v>1149</v>
      </c>
      <c r="D48" t="s">
        <v>1158</v>
      </c>
      <c r="E48" t="s">
        <v>570</v>
      </c>
      <c r="F48" t="s">
        <v>20</v>
      </c>
      <c r="G48" s="1">
        <v>14742</v>
      </c>
      <c r="H48" s="1">
        <v>4835</v>
      </c>
      <c r="I48" t="s">
        <v>1122</v>
      </c>
      <c r="J48" t="s">
        <v>1136</v>
      </c>
      <c r="K48" t="s">
        <v>1144</v>
      </c>
    </row>
    <row r="49" spans="1:11" x14ac:dyDescent="0.45">
      <c r="A49" s="2">
        <v>43178</v>
      </c>
      <c r="B49">
        <v>2018</v>
      </c>
      <c r="C49" t="s">
        <v>1149</v>
      </c>
      <c r="D49" t="s">
        <v>5</v>
      </c>
      <c r="E49" t="s">
        <v>729</v>
      </c>
      <c r="F49" t="s">
        <v>13</v>
      </c>
      <c r="G49" s="1">
        <v>2569</v>
      </c>
      <c r="H49" s="1">
        <v>573</v>
      </c>
      <c r="I49" t="s">
        <v>1122</v>
      </c>
      <c r="J49" t="s">
        <v>1128</v>
      </c>
      <c r="K49" t="s">
        <v>1143</v>
      </c>
    </row>
    <row r="50" spans="1:11" x14ac:dyDescent="0.45">
      <c r="A50" s="2">
        <v>43179</v>
      </c>
      <c r="B50">
        <v>2018</v>
      </c>
      <c r="C50" t="s">
        <v>1149</v>
      </c>
      <c r="D50" t="s">
        <v>27</v>
      </c>
      <c r="E50" t="s">
        <v>1021</v>
      </c>
      <c r="F50" t="s">
        <v>419</v>
      </c>
      <c r="G50" s="1">
        <v>3073</v>
      </c>
      <c r="H50" s="1">
        <v>722</v>
      </c>
      <c r="I50" t="s">
        <v>1167</v>
      </c>
      <c r="J50" t="s">
        <v>1136</v>
      </c>
      <c r="K50" t="s">
        <v>1145</v>
      </c>
    </row>
    <row r="51" spans="1:11" x14ac:dyDescent="0.45">
      <c r="A51" s="2">
        <v>43179</v>
      </c>
      <c r="B51">
        <v>2018</v>
      </c>
      <c r="C51" t="s">
        <v>1149</v>
      </c>
      <c r="D51" t="s">
        <v>5</v>
      </c>
      <c r="E51" t="s">
        <v>1005</v>
      </c>
      <c r="F51" t="s">
        <v>409</v>
      </c>
      <c r="G51" s="1">
        <v>2298</v>
      </c>
      <c r="H51" s="1">
        <v>239</v>
      </c>
      <c r="I51" t="s">
        <v>1122</v>
      </c>
      <c r="J51" t="s">
        <v>1138</v>
      </c>
      <c r="K51" t="s">
        <v>1146</v>
      </c>
    </row>
    <row r="52" spans="1:11" x14ac:dyDescent="0.45">
      <c r="A52" s="2">
        <v>43185</v>
      </c>
      <c r="B52">
        <v>2018</v>
      </c>
      <c r="C52" t="s">
        <v>1149</v>
      </c>
      <c r="D52" t="s">
        <v>1158</v>
      </c>
      <c r="E52" t="s">
        <v>1029</v>
      </c>
      <c r="F52" t="s">
        <v>404</v>
      </c>
      <c r="G52" s="1">
        <v>8804</v>
      </c>
      <c r="H52" s="1">
        <v>3856</v>
      </c>
      <c r="I52" t="s">
        <v>1122</v>
      </c>
      <c r="J52" t="s">
        <v>1138</v>
      </c>
      <c r="K52" t="s">
        <v>1143</v>
      </c>
    </row>
    <row r="53" spans="1:11" x14ac:dyDescent="0.45">
      <c r="A53" s="2">
        <v>43194</v>
      </c>
      <c r="B53">
        <v>2018</v>
      </c>
      <c r="C53" t="s">
        <v>1150</v>
      </c>
      <c r="D53" t="s">
        <v>54</v>
      </c>
      <c r="E53" t="s">
        <v>167</v>
      </c>
      <c r="F53" t="s">
        <v>13</v>
      </c>
      <c r="G53" s="1">
        <v>2256</v>
      </c>
      <c r="H53">
        <v>183</v>
      </c>
      <c r="I53" t="s">
        <v>1122</v>
      </c>
      <c r="J53" t="s">
        <v>1141</v>
      </c>
      <c r="K53" t="s">
        <v>1143</v>
      </c>
    </row>
    <row r="54" spans="1:11" x14ac:dyDescent="0.45">
      <c r="A54" s="2">
        <v>43194</v>
      </c>
      <c r="B54">
        <v>2018</v>
      </c>
      <c r="C54" t="s">
        <v>1150</v>
      </c>
      <c r="D54" t="s">
        <v>27</v>
      </c>
      <c r="E54" t="s">
        <v>115</v>
      </c>
      <c r="F54" t="s">
        <v>11</v>
      </c>
      <c r="G54" s="1">
        <v>558</v>
      </c>
      <c r="H54">
        <v>162</v>
      </c>
      <c r="I54" t="s">
        <v>1122</v>
      </c>
      <c r="J54" t="s">
        <v>1141</v>
      </c>
      <c r="K54" t="s">
        <v>1145</v>
      </c>
    </row>
    <row r="55" spans="1:11" x14ac:dyDescent="0.45">
      <c r="A55" s="2">
        <v>43195</v>
      </c>
      <c r="B55">
        <v>2018</v>
      </c>
      <c r="C55" t="s">
        <v>1150</v>
      </c>
      <c r="D55" t="s">
        <v>1158</v>
      </c>
      <c r="E55" t="s">
        <v>553</v>
      </c>
      <c r="F55" t="s">
        <v>407</v>
      </c>
      <c r="G55" s="1">
        <v>3578</v>
      </c>
      <c r="H55">
        <v>1267</v>
      </c>
      <c r="I55" t="s">
        <v>1122</v>
      </c>
      <c r="J55" t="s">
        <v>1140</v>
      </c>
      <c r="K55" t="s">
        <v>1145</v>
      </c>
    </row>
    <row r="56" spans="1:11" x14ac:dyDescent="0.45">
      <c r="A56" s="2">
        <v>43196</v>
      </c>
      <c r="B56">
        <v>2018</v>
      </c>
      <c r="C56" t="s">
        <v>1150</v>
      </c>
      <c r="D56" t="s">
        <v>21</v>
      </c>
      <c r="E56" t="s">
        <v>581</v>
      </c>
      <c r="F56" t="s">
        <v>7</v>
      </c>
      <c r="G56" s="1">
        <v>10561</v>
      </c>
      <c r="H56" s="1">
        <v>2746</v>
      </c>
      <c r="I56" t="s">
        <v>1122</v>
      </c>
      <c r="J56" t="s">
        <v>1134</v>
      </c>
      <c r="K56" t="s">
        <v>1143</v>
      </c>
    </row>
    <row r="57" spans="1:11" x14ac:dyDescent="0.45">
      <c r="A57" s="2">
        <v>43196</v>
      </c>
      <c r="B57">
        <v>2018</v>
      </c>
      <c r="C57" t="s">
        <v>1150</v>
      </c>
      <c r="D57" t="s">
        <v>1158</v>
      </c>
      <c r="E57" t="s">
        <v>288</v>
      </c>
      <c r="F57" t="s">
        <v>11</v>
      </c>
      <c r="G57" s="1">
        <v>1383</v>
      </c>
      <c r="H57">
        <v>73</v>
      </c>
      <c r="I57" t="s">
        <v>1167</v>
      </c>
      <c r="J57" t="s">
        <v>1141</v>
      </c>
      <c r="K57" t="s">
        <v>1145</v>
      </c>
    </row>
    <row r="58" spans="1:11" x14ac:dyDescent="0.45">
      <c r="A58" s="2">
        <v>43196</v>
      </c>
      <c r="B58">
        <v>2018</v>
      </c>
      <c r="C58" t="s">
        <v>1150</v>
      </c>
      <c r="D58" t="s">
        <v>27</v>
      </c>
      <c r="E58" t="s">
        <v>367</v>
      </c>
      <c r="F58" t="s">
        <v>7</v>
      </c>
      <c r="G58" s="1">
        <v>8995</v>
      </c>
      <c r="H58">
        <v>2357</v>
      </c>
      <c r="I58" t="s">
        <v>1122</v>
      </c>
      <c r="J58" t="s">
        <v>1136</v>
      </c>
      <c r="K58" t="s">
        <v>1143</v>
      </c>
    </row>
    <row r="59" spans="1:11" x14ac:dyDescent="0.45">
      <c r="A59" s="2">
        <v>43199</v>
      </c>
      <c r="B59">
        <v>2018</v>
      </c>
      <c r="C59" t="s">
        <v>1150</v>
      </c>
      <c r="D59" t="s">
        <v>21</v>
      </c>
      <c r="E59" t="s">
        <v>567</v>
      </c>
      <c r="F59" t="s">
        <v>11</v>
      </c>
      <c r="G59" s="1">
        <v>12075</v>
      </c>
      <c r="H59" s="1">
        <v>4190</v>
      </c>
      <c r="I59" t="s">
        <v>1122</v>
      </c>
      <c r="J59" t="s">
        <v>1139</v>
      </c>
      <c r="K59" t="s">
        <v>1143</v>
      </c>
    </row>
    <row r="60" spans="1:11" x14ac:dyDescent="0.45">
      <c r="A60" s="2">
        <v>43199</v>
      </c>
      <c r="B60">
        <v>2018</v>
      </c>
      <c r="C60" t="s">
        <v>1150</v>
      </c>
      <c r="D60" t="s">
        <v>5</v>
      </c>
      <c r="E60" t="s">
        <v>315</v>
      </c>
      <c r="F60" t="s">
        <v>7</v>
      </c>
      <c r="G60" s="1">
        <v>14451</v>
      </c>
      <c r="H60">
        <v>1156</v>
      </c>
      <c r="I60" t="s">
        <v>1167</v>
      </c>
      <c r="J60" t="s">
        <v>1137</v>
      </c>
      <c r="K60" t="s">
        <v>1144</v>
      </c>
    </row>
    <row r="61" spans="1:11" x14ac:dyDescent="0.45">
      <c r="A61" s="2">
        <v>43201</v>
      </c>
      <c r="B61">
        <v>2018</v>
      </c>
      <c r="C61" t="s">
        <v>1150</v>
      </c>
      <c r="D61" t="s">
        <v>27</v>
      </c>
      <c r="E61" t="s">
        <v>239</v>
      </c>
      <c r="F61" t="s">
        <v>20</v>
      </c>
      <c r="G61" s="1">
        <v>4287</v>
      </c>
      <c r="H61">
        <v>613</v>
      </c>
      <c r="I61" t="s">
        <v>1122</v>
      </c>
      <c r="J61" t="s">
        <v>1133</v>
      </c>
      <c r="K61" t="s">
        <v>1145</v>
      </c>
    </row>
    <row r="62" spans="1:11" x14ac:dyDescent="0.45">
      <c r="A62" s="2">
        <v>43201</v>
      </c>
      <c r="B62">
        <v>2018</v>
      </c>
      <c r="C62" t="s">
        <v>1150</v>
      </c>
      <c r="D62" t="s">
        <v>27</v>
      </c>
      <c r="E62" t="s">
        <v>1068</v>
      </c>
      <c r="F62" t="s">
        <v>404</v>
      </c>
      <c r="G62" s="1">
        <v>8454</v>
      </c>
      <c r="H62" s="1">
        <v>1006</v>
      </c>
      <c r="I62" t="s">
        <v>1167</v>
      </c>
      <c r="J62" t="s">
        <v>1139</v>
      </c>
      <c r="K62" t="s">
        <v>1143</v>
      </c>
    </row>
    <row r="63" spans="1:11" x14ac:dyDescent="0.45">
      <c r="A63" s="2">
        <v>43205</v>
      </c>
      <c r="B63">
        <v>2018</v>
      </c>
      <c r="C63" t="s">
        <v>1150</v>
      </c>
      <c r="D63" t="s">
        <v>21</v>
      </c>
      <c r="E63" t="s">
        <v>524</v>
      </c>
      <c r="F63" t="s">
        <v>404</v>
      </c>
      <c r="G63" s="1">
        <v>6121</v>
      </c>
      <c r="H63">
        <v>2155</v>
      </c>
      <c r="I63" t="s">
        <v>1122</v>
      </c>
      <c r="J63" t="s">
        <v>1135</v>
      </c>
      <c r="K63" t="s">
        <v>1144</v>
      </c>
    </row>
    <row r="64" spans="1:11" x14ac:dyDescent="0.45">
      <c r="A64" s="2">
        <v>43210</v>
      </c>
      <c r="B64">
        <v>2018</v>
      </c>
      <c r="C64" t="s">
        <v>1150</v>
      </c>
      <c r="D64" t="s">
        <v>21</v>
      </c>
      <c r="E64" t="s">
        <v>340</v>
      </c>
      <c r="F64" t="s">
        <v>7</v>
      </c>
      <c r="G64" s="1">
        <v>8489</v>
      </c>
      <c r="H64">
        <v>3370</v>
      </c>
      <c r="I64" t="s">
        <v>1122</v>
      </c>
      <c r="J64" t="s">
        <v>1129</v>
      </c>
      <c r="K64" t="s">
        <v>1145</v>
      </c>
    </row>
    <row r="65" spans="1:11" x14ac:dyDescent="0.45">
      <c r="A65" s="2">
        <v>43211</v>
      </c>
      <c r="B65">
        <v>2018</v>
      </c>
      <c r="C65" t="s">
        <v>1150</v>
      </c>
      <c r="D65" t="s">
        <v>5</v>
      </c>
      <c r="E65" t="s">
        <v>891</v>
      </c>
      <c r="F65" t="s">
        <v>7</v>
      </c>
      <c r="G65" s="1">
        <v>8913</v>
      </c>
      <c r="H65" s="1">
        <v>1774</v>
      </c>
      <c r="I65" t="s">
        <v>1122</v>
      </c>
      <c r="J65" t="s">
        <v>1135</v>
      </c>
      <c r="K65" t="s">
        <v>1145</v>
      </c>
    </row>
    <row r="66" spans="1:11" x14ac:dyDescent="0.45">
      <c r="A66" s="2">
        <v>43211</v>
      </c>
      <c r="B66">
        <v>2018</v>
      </c>
      <c r="C66" t="s">
        <v>1150</v>
      </c>
      <c r="D66" t="s">
        <v>1158</v>
      </c>
      <c r="E66" t="s">
        <v>66</v>
      </c>
      <c r="F66" t="s">
        <v>11</v>
      </c>
      <c r="G66" s="1">
        <v>5151</v>
      </c>
      <c r="H66">
        <v>948</v>
      </c>
      <c r="I66" t="s">
        <v>1122</v>
      </c>
      <c r="J66" t="s">
        <v>1136</v>
      </c>
      <c r="K66" t="s">
        <v>1146</v>
      </c>
    </row>
    <row r="67" spans="1:11" x14ac:dyDescent="0.45">
      <c r="A67" s="2">
        <v>43211</v>
      </c>
      <c r="B67">
        <v>2018</v>
      </c>
      <c r="C67" t="s">
        <v>1150</v>
      </c>
      <c r="D67" t="s">
        <v>27</v>
      </c>
      <c r="E67" t="s">
        <v>974</v>
      </c>
      <c r="F67" t="s">
        <v>407</v>
      </c>
      <c r="G67" s="1">
        <v>11594</v>
      </c>
      <c r="H67" s="1">
        <v>1449</v>
      </c>
      <c r="I67" t="s">
        <v>1122</v>
      </c>
      <c r="J67" t="s">
        <v>1128</v>
      </c>
      <c r="K67" t="s">
        <v>1145</v>
      </c>
    </row>
    <row r="68" spans="1:11" x14ac:dyDescent="0.45">
      <c r="A68" s="2">
        <v>43215</v>
      </c>
      <c r="B68">
        <v>2018</v>
      </c>
      <c r="C68" t="s">
        <v>1150</v>
      </c>
      <c r="D68" t="s">
        <v>1158</v>
      </c>
      <c r="E68" t="s">
        <v>183</v>
      </c>
      <c r="F68" t="s">
        <v>13</v>
      </c>
      <c r="G68" s="1">
        <v>8126</v>
      </c>
      <c r="H68">
        <v>2519</v>
      </c>
      <c r="I68" t="s">
        <v>1167</v>
      </c>
      <c r="J68" t="s">
        <v>1136</v>
      </c>
      <c r="K68" t="s">
        <v>1145</v>
      </c>
    </row>
    <row r="69" spans="1:11" x14ac:dyDescent="0.45">
      <c r="A69" s="2">
        <v>43217</v>
      </c>
      <c r="B69">
        <v>2018</v>
      </c>
      <c r="C69" t="s">
        <v>1150</v>
      </c>
      <c r="D69" t="s">
        <v>5</v>
      </c>
      <c r="E69" t="s">
        <v>120</v>
      </c>
      <c r="F69" t="s">
        <v>20</v>
      </c>
      <c r="G69" s="1">
        <v>10911</v>
      </c>
      <c r="H69">
        <v>1418</v>
      </c>
      <c r="I69" t="s">
        <v>1122</v>
      </c>
      <c r="J69" t="s">
        <v>1137</v>
      </c>
      <c r="K69" t="s">
        <v>1144</v>
      </c>
    </row>
    <row r="70" spans="1:11" x14ac:dyDescent="0.45">
      <c r="A70" s="2">
        <v>43218</v>
      </c>
      <c r="B70">
        <v>2018</v>
      </c>
      <c r="C70" t="s">
        <v>1150</v>
      </c>
      <c r="D70" t="s">
        <v>5</v>
      </c>
      <c r="E70" t="s">
        <v>827</v>
      </c>
      <c r="F70" t="s">
        <v>7</v>
      </c>
      <c r="G70" s="1">
        <v>2204</v>
      </c>
      <c r="H70" s="1">
        <v>467</v>
      </c>
      <c r="I70" t="s">
        <v>1122</v>
      </c>
      <c r="J70" t="s">
        <v>1137</v>
      </c>
      <c r="K70" t="s">
        <v>1143</v>
      </c>
    </row>
    <row r="71" spans="1:11" x14ac:dyDescent="0.45">
      <c r="A71" s="2">
        <v>43221</v>
      </c>
      <c r="B71">
        <v>2018</v>
      </c>
      <c r="C71" t="s">
        <v>1150</v>
      </c>
      <c r="D71" t="s">
        <v>1158</v>
      </c>
      <c r="E71" t="s">
        <v>686</v>
      </c>
      <c r="F71" t="s">
        <v>7</v>
      </c>
      <c r="G71" s="1">
        <v>8406</v>
      </c>
      <c r="H71" s="1">
        <v>4102</v>
      </c>
      <c r="I71" t="s">
        <v>1167</v>
      </c>
      <c r="J71" t="s">
        <v>1129</v>
      </c>
      <c r="K71" t="s">
        <v>1146</v>
      </c>
    </row>
    <row r="72" spans="1:11" x14ac:dyDescent="0.45">
      <c r="A72" s="2">
        <v>43222</v>
      </c>
      <c r="B72">
        <v>2018</v>
      </c>
      <c r="C72" t="s">
        <v>1150</v>
      </c>
      <c r="D72" t="s">
        <v>5</v>
      </c>
      <c r="E72" t="s">
        <v>378</v>
      </c>
      <c r="F72" t="s">
        <v>13</v>
      </c>
      <c r="G72" s="1">
        <v>6991</v>
      </c>
      <c r="H72">
        <v>1363</v>
      </c>
      <c r="I72" t="s">
        <v>1122</v>
      </c>
      <c r="J72" t="s">
        <v>1139</v>
      </c>
      <c r="K72" t="s">
        <v>1145</v>
      </c>
    </row>
    <row r="73" spans="1:11" x14ac:dyDescent="0.45">
      <c r="A73" s="2">
        <v>43223</v>
      </c>
      <c r="B73">
        <v>2018</v>
      </c>
      <c r="C73" t="s">
        <v>1150</v>
      </c>
      <c r="D73" t="s">
        <v>21</v>
      </c>
      <c r="E73" t="s">
        <v>1072</v>
      </c>
      <c r="F73" t="s">
        <v>407</v>
      </c>
      <c r="G73" s="1">
        <v>10652</v>
      </c>
      <c r="H73" s="1">
        <v>3270</v>
      </c>
      <c r="I73" t="s">
        <v>1122</v>
      </c>
      <c r="J73" t="s">
        <v>1134</v>
      </c>
      <c r="K73" t="s">
        <v>1143</v>
      </c>
    </row>
    <row r="74" spans="1:11" x14ac:dyDescent="0.45">
      <c r="A74" s="2">
        <v>43227</v>
      </c>
      <c r="B74">
        <v>2018</v>
      </c>
      <c r="C74" t="s">
        <v>1150</v>
      </c>
      <c r="D74" t="s">
        <v>1158</v>
      </c>
      <c r="E74" t="s">
        <v>995</v>
      </c>
      <c r="F74" t="s">
        <v>401</v>
      </c>
      <c r="G74" s="1">
        <v>1879</v>
      </c>
      <c r="H74" s="1">
        <v>171</v>
      </c>
      <c r="I74" t="s">
        <v>1167</v>
      </c>
      <c r="J74" t="s">
        <v>1129</v>
      </c>
      <c r="K74" t="s">
        <v>1143</v>
      </c>
    </row>
    <row r="75" spans="1:11" x14ac:dyDescent="0.45">
      <c r="A75" s="2">
        <v>43228</v>
      </c>
      <c r="B75">
        <v>2018</v>
      </c>
      <c r="C75" t="s">
        <v>1150</v>
      </c>
      <c r="D75" t="s">
        <v>27</v>
      </c>
      <c r="E75" t="s">
        <v>279</v>
      </c>
      <c r="F75" t="s">
        <v>11</v>
      </c>
      <c r="G75" s="1">
        <v>14980</v>
      </c>
      <c r="H75">
        <v>1962</v>
      </c>
      <c r="I75" t="s">
        <v>1167</v>
      </c>
      <c r="J75" t="s">
        <v>1135</v>
      </c>
      <c r="K75" t="s">
        <v>1143</v>
      </c>
    </row>
    <row r="76" spans="1:11" x14ac:dyDescent="0.45">
      <c r="A76" s="2">
        <v>43231</v>
      </c>
      <c r="B76">
        <v>2018</v>
      </c>
      <c r="C76" t="s">
        <v>1150</v>
      </c>
      <c r="D76" t="s">
        <v>5</v>
      </c>
      <c r="E76" t="s">
        <v>1044</v>
      </c>
      <c r="F76" t="s">
        <v>404</v>
      </c>
      <c r="G76" s="1">
        <v>1400</v>
      </c>
      <c r="H76" s="1">
        <v>210</v>
      </c>
      <c r="I76" t="s">
        <v>1122</v>
      </c>
      <c r="J76" t="s">
        <v>1137</v>
      </c>
      <c r="K76" t="s">
        <v>1145</v>
      </c>
    </row>
    <row r="77" spans="1:11" x14ac:dyDescent="0.45">
      <c r="A77" s="2">
        <v>43232</v>
      </c>
      <c r="B77">
        <v>2018</v>
      </c>
      <c r="C77" t="s">
        <v>1150</v>
      </c>
      <c r="D77" t="s">
        <v>27</v>
      </c>
      <c r="E77" t="s">
        <v>345</v>
      </c>
      <c r="F77" t="s">
        <v>13</v>
      </c>
      <c r="G77" s="1">
        <v>14728</v>
      </c>
      <c r="H77">
        <v>4065</v>
      </c>
      <c r="I77" t="s">
        <v>1122</v>
      </c>
      <c r="J77" t="s">
        <v>1133</v>
      </c>
      <c r="K77" t="s">
        <v>1143</v>
      </c>
    </row>
    <row r="78" spans="1:11" x14ac:dyDescent="0.45">
      <c r="A78" s="2">
        <v>43232</v>
      </c>
      <c r="B78">
        <v>2018</v>
      </c>
      <c r="C78" t="s">
        <v>1150</v>
      </c>
      <c r="D78" t="s">
        <v>1158</v>
      </c>
      <c r="E78" t="s">
        <v>306</v>
      </c>
      <c r="F78" t="s">
        <v>11</v>
      </c>
      <c r="G78" s="1">
        <v>8205</v>
      </c>
      <c r="H78">
        <v>730</v>
      </c>
      <c r="I78" t="s">
        <v>1167</v>
      </c>
      <c r="J78" t="s">
        <v>1137</v>
      </c>
      <c r="K78" t="s">
        <v>1143</v>
      </c>
    </row>
    <row r="79" spans="1:11" x14ac:dyDescent="0.45">
      <c r="A79" s="2">
        <v>43233</v>
      </c>
      <c r="B79">
        <v>2018</v>
      </c>
      <c r="C79" t="s">
        <v>1150</v>
      </c>
      <c r="D79" t="s">
        <v>54</v>
      </c>
      <c r="E79" t="s">
        <v>561</v>
      </c>
      <c r="F79" t="s">
        <v>11</v>
      </c>
      <c r="G79" s="1">
        <v>6432</v>
      </c>
      <c r="H79" s="1">
        <v>482</v>
      </c>
      <c r="I79" t="s">
        <v>1167</v>
      </c>
      <c r="J79" t="s">
        <v>1136</v>
      </c>
      <c r="K79" t="s">
        <v>1145</v>
      </c>
    </row>
    <row r="80" spans="1:11" x14ac:dyDescent="0.45">
      <c r="A80" s="2">
        <v>43233</v>
      </c>
      <c r="B80">
        <v>2018</v>
      </c>
      <c r="C80" t="s">
        <v>1150</v>
      </c>
      <c r="D80" t="s">
        <v>21</v>
      </c>
      <c r="E80" t="s">
        <v>1053</v>
      </c>
      <c r="F80" t="s">
        <v>401</v>
      </c>
      <c r="G80" s="1">
        <v>3763</v>
      </c>
      <c r="H80" s="1">
        <v>1140</v>
      </c>
      <c r="I80" t="s">
        <v>1122</v>
      </c>
      <c r="J80" t="s">
        <v>1129</v>
      </c>
      <c r="K80" t="s">
        <v>1143</v>
      </c>
    </row>
    <row r="81" spans="1:11" x14ac:dyDescent="0.45">
      <c r="A81" s="2">
        <v>43234</v>
      </c>
      <c r="B81">
        <v>2018</v>
      </c>
      <c r="C81" t="s">
        <v>1150</v>
      </c>
      <c r="D81" t="s">
        <v>1158</v>
      </c>
      <c r="E81" t="s">
        <v>291</v>
      </c>
      <c r="F81" t="s">
        <v>11</v>
      </c>
      <c r="G81" s="1">
        <v>14243</v>
      </c>
      <c r="H81">
        <v>5555</v>
      </c>
      <c r="I81" t="s">
        <v>1122</v>
      </c>
      <c r="J81" t="s">
        <v>1134</v>
      </c>
      <c r="K81" t="s">
        <v>1146</v>
      </c>
    </row>
    <row r="82" spans="1:11" x14ac:dyDescent="0.45">
      <c r="A82" s="2">
        <v>43253</v>
      </c>
      <c r="B82">
        <v>2018</v>
      </c>
      <c r="C82" t="s">
        <v>1150</v>
      </c>
      <c r="D82" t="s">
        <v>5</v>
      </c>
      <c r="E82" t="s">
        <v>833</v>
      </c>
      <c r="F82" t="s">
        <v>11</v>
      </c>
      <c r="G82" s="1">
        <v>692</v>
      </c>
      <c r="H82" s="1">
        <v>93</v>
      </c>
      <c r="I82" t="s">
        <v>1122</v>
      </c>
      <c r="J82" t="s">
        <v>1137</v>
      </c>
      <c r="K82" t="s">
        <v>1143</v>
      </c>
    </row>
    <row r="83" spans="1:11" x14ac:dyDescent="0.45">
      <c r="A83" s="2">
        <v>43255</v>
      </c>
      <c r="B83">
        <v>2018</v>
      </c>
      <c r="C83" t="s">
        <v>1150</v>
      </c>
      <c r="D83" t="s">
        <v>1158</v>
      </c>
      <c r="E83" t="s">
        <v>1097</v>
      </c>
      <c r="F83" t="s">
        <v>409</v>
      </c>
      <c r="G83" s="1">
        <v>7314</v>
      </c>
      <c r="H83" s="1">
        <v>3525</v>
      </c>
      <c r="I83" t="s">
        <v>1122</v>
      </c>
      <c r="J83" t="s">
        <v>1140</v>
      </c>
      <c r="K83" t="s">
        <v>1145</v>
      </c>
    </row>
    <row r="84" spans="1:11" x14ac:dyDescent="0.45">
      <c r="A84" s="2">
        <v>43259</v>
      </c>
      <c r="B84">
        <v>2018</v>
      </c>
      <c r="C84" t="s">
        <v>1150</v>
      </c>
      <c r="D84" t="s">
        <v>27</v>
      </c>
      <c r="E84" t="s">
        <v>600</v>
      </c>
      <c r="F84" t="s">
        <v>11</v>
      </c>
      <c r="G84" s="1">
        <v>4535</v>
      </c>
      <c r="H84" s="1">
        <v>630</v>
      </c>
      <c r="I84" t="s">
        <v>1122</v>
      </c>
      <c r="J84" t="s">
        <v>1134</v>
      </c>
      <c r="K84" t="s">
        <v>1143</v>
      </c>
    </row>
    <row r="85" spans="1:11" x14ac:dyDescent="0.45">
      <c r="A85" s="2">
        <v>43260</v>
      </c>
      <c r="B85">
        <v>2018</v>
      </c>
      <c r="C85" t="s">
        <v>1150</v>
      </c>
      <c r="D85" t="s">
        <v>54</v>
      </c>
      <c r="E85" t="s">
        <v>993</v>
      </c>
      <c r="F85" t="s">
        <v>401</v>
      </c>
      <c r="G85" s="1">
        <v>2387</v>
      </c>
      <c r="H85" s="1">
        <v>566</v>
      </c>
      <c r="I85" t="s">
        <v>1167</v>
      </c>
      <c r="J85" t="s">
        <v>1124</v>
      </c>
      <c r="K85" t="s">
        <v>1144</v>
      </c>
    </row>
    <row r="86" spans="1:11" x14ac:dyDescent="0.45">
      <c r="A86" s="2">
        <v>43261</v>
      </c>
      <c r="B86">
        <v>2018</v>
      </c>
      <c r="C86" t="s">
        <v>1150</v>
      </c>
      <c r="D86" t="s">
        <v>21</v>
      </c>
      <c r="E86" t="s">
        <v>772</v>
      </c>
      <c r="F86" t="s">
        <v>11</v>
      </c>
      <c r="G86" s="1">
        <v>2130</v>
      </c>
      <c r="H86" s="1">
        <v>224</v>
      </c>
      <c r="I86" t="s">
        <v>1122</v>
      </c>
      <c r="J86" t="s">
        <v>1137</v>
      </c>
      <c r="K86" t="s">
        <v>1145</v>
      </c>
    </row>
    <row r="87" spans="1:11" x14ac:dyDescent="0.45">
      <c r="A87" s="2">
        <v>43262</v>
      </c>
      <c r="B87">
        <v>2018</v>
      </c>
      <c r="C87" t="s">
        <v>1150</v>
      </c>
      <c r="D87" t="s">
        <v>5</v>
      </c>
      <c r="E87" t="s">
        <v>247</v>
      </c>
      <c r="F87" t="s">
        <v>20</v>
      </c>
      <c r="G87" s="1">
        <v>8616</v>
      </c>
      <c r="H87">
        <v>3843</v>
      </c>
      <c r="I87" t="s">
        <v>1167</v>
      </c>
      <c r="J87" t="s">
        <v>1124</v>
      </c>
      <c r="K87" t="s">
        <v>1143</v>
      </c>
    </row>
    <row r="88" spans="1:11" x14ac:dyDescent="0.45">
      <c r="A88" s="2">
        <v>43269</v>
      </c>
      <c r="B88">
        <v>2018</v>
      </c>
      <c r="C88" t="s">
        <v>1150</v>
      </c>
      <c r="D88" t="s">
        <v>5</v>
      </c>
      <c r="E88" t="s">
        <v>105</v>
      </c>
      <c r="F88" t="s">
        <v>7</v>
      </c>
      <c r="G88" s="1">
        <v>9286</v>
      </c>
      <c r="H88">
        <v>1569</v>
      </c>
      <c r="I88" t="s">
        <v>1122</v>
      </c>
      <c r="J88" t="s">
        <v>1130</v>
      </c>
      <c r="K88" t="s">
        <v>1144</v>
      </c>
    </row>
    <row r="89" spans="1:11" x14ac:dyDescent="0.45">
      <c r="A89" s="2">
        <v>43270</v>
      </c>
      <c r="B89">
        <v>2018</v>
      </c>
      <c r="C89" t="s">
        <v>1150</v>
      </c>
      <c r="D89" t="s">
        <v>54</v>
      </c>
      <c r="E89" t="s">
        <v>192</v>
      </c>
      <c r="F89" t="s">
        <v>11</v>
      </c>
      <c r="G89" s="1">
        <v>11696</v>
      </c>
      <c r="H89">
        <v>3029</v>
      </c>
      <c r="I89" t="s">
        <v>1122</v>
      </c>
      <c r="J89" t="s">
        <v>1134</v>
      </c>
      <c r="K89" t="s">
        <v>1143</v>
      </c>
    </row>
    <row r="90" spans="1:11" x14ac:dyDescent="0.45">
      <c r="A90" s="2">
        <v>43272</v>
      </c>
      <c r="B90">
        <v>2018</v>
      </c>
      <c r="C90" t="s">
        <v>1150</v>
      </c>
      <c r="D90" t="s">
        <v>5</v>
      </c>
      <c r="E90" t="s">
        <v>672</v>
      </c>
      <c r="F90" t="s">
        <v>11</v>
      </c>
      <c r="G90" s="1">
        <v>4470</v>
      </c>
      <c r="H90" s="1">
        <v>1019</v>
      </c>
      <c r="I90" t="s">
        <v>1122</v>
      </c>
      <c r="J90" t="s">
        <v>1134</v>
      </c>
      <c r="K90" t="s">
        <v>1143</v>
      </c>
    </row>
    <row r="91" spans="1:11" x14ac:dyDescent="0.45">
      <c r="A91" s="2">
        <v>43275</v>
      </c>
      <c r="B91">
        <v>2018</v>
      </c>
      <c r="C91" t="s">
        <v>1150</v>
      </c>
      <c r="D91" t="s">
        <v>1158</v>
      </c>
      <c r="E91" t="s">
        <v>615</v>
      </c>
      <c r="F91" t="s">
        <v>20</v>
      </c>
      <c r="G91" s="1">
        <v>7216</v>
      </c>
      <c r="H91" s="1">
        <v>2987</v>
      </c>
      <c r="I91" t="s">
        <v>1167</v>
      </c>
      <c r="J91" t="s">
        <v>1137</v>
      </c>
      <c r="K91" t="s">
        <v>1146</v>
      </c>
    </row>
    <row r="92" spans="1:11" x14ac:dyDescent="0.45">
      <c r="A92" s="2">
        <v>43276</v>
      </c>
      <c r="B92">
        <v>2018</v>
      </c>
      <c r="C92" t="s">
        <v>1150</v>
      </c>
      <c r="D92" t="s">
        <v>5</v>
      </c>
      <c r="E92" t="s">
        <v>658</v>
      </c>
      <c r="F92" t="s">
        <v>13</v>
      </c>
      <c r="G92" s="1">
        <v>13369</v>
      </c>
      <c r="H92" s="1">
        <v>3917</v>
      </c>
      <c r="I92" t="s">
        <v>1122</v>
      </c>
      <c r="J92" t="s">
        <v>1140</v>
      </c>
      <c r="K92" t="s">
        <v>1145</v>
      </c>
    </row>
    <row r="93" spans="1:11" x14ac:dyDescent="0.45">
      <c r="A93" s="2">
        <v>43277</v>
      </c>
      <c r="B93">
        <v>2018</v>
      </c>
      <c r="C93" t="s">
        <v>1150</v>
      </c>
      <c r="D93" t="s">
        <v>21</v>
      </c>
      <c r="E93" t="s">
        <v>331</v>
      </c>
      <c r="F93" t="s">
        <v>20</v>
      </c>
      <c r="G93" s="1">
        <v>9715</v>
      </c>
      <c r="H93">
        <v>3255</v>
      </c>
      <c r="I93" t="s">
        <v>1122</v>
      </c>
      <c r="J93" t="s">
        <v>1133</v>
      </c>
      <c r="K93" t="s">
        <v>1145</v>
      </c>
    </row>
    <row r="94" spans="1:11" x14ac:dyDescent="0.45">
      <c r="A94" s="2">
        <v>43277</v>
      </c>
      <c r="B94">
        <v>2018</v>
      </c>
      <c r="C94" t="s">
        <v>1150</v>
      </c>
      <c r="D94" t="s">
        <v>21</v>
      </c>
      <c r="E94" t="s">
        <v>230</v>
      </c>
      <c r="F94" t="s">
        <v>7</v>
      </c>
      <c r="G94" s="1">
        <v>4589</v>
      </c>
      <c r="H94">
        <v>2180</v>
      </c>
      <c r="I94" t="s">
        <v>1122</v>
      </c>
      <c r="J94" t="s">
        <v>1134</v>
      </c>
      <c r="K94" t="s">
        <v>1143</v>
      </c>
    </row>
    <row r="95" spans="1:11" x14ac:dyDescent="0.45">
      <c r="A95" s="2">
        <v>43278</v>
      </c>
      <c r="B95">
        <v>2018</v>
      </c>
      <c r="C95" t="s">
        <v>1150</v>
      </c>
      <c r="D95" t="s">
        <v>54</v>
      </c>
      <c r="E95" t="s">
        <v>74</v>
      </c>
      <c r="F95" t="s">
        <v>13</v>
      </c>
      <c r="G95" s="1">
        <v>13120</v>
      </c>
      <c r="H95">
        <v>5209</v>
      </c>
      <c r="I95" t="s">
        <v>1122</v>
      </c>
      <c r="J95" t="s">
        <v>1139</v>
      </c>
      <c r="K95" t="s">
        <v>1143</v>
      </c>
    </row>
    <row r="96" spans="1:11" x14ac:dyDescent="0.45">
      <c r="A96" s="2">
        <v>43279</v>
      </c>
      <c r="B96">
        <v>2018</v>
      </c>
      <c r="C96" t="s">
        <v>1150</v>
      </c>
      <c r="D96" t="s">
        <v>54</v>
      </c>
      <c r="E96" t="s">
        <v>465</v>
      </c>
      <c r="F96" t="s">
        <v>409</v>
      </c>
      <c r="G96" s="1">
        <v>2849</v>
      </c>
      <c r="H96">
        <v>886</v>
      </c>
      <c r="I96" t="s">
        <v>1122</v>
      </c>
      <c r="J96" t="s">
        <v>1139</v>
      </c>
      <c r="K96" t="s">
        <v>1145</v>
      </c>
    </row>
    <row r="97" spans="1:11" x14ac:dyDescent="0.45">
      <c r="A97" s="2">
        <v>43284</v>
      </c>
      <c r="B97">
        <v>2018</v>
      </c>
      <c r="C97" t="s">
        <v>1151</v>
      </c>
      <c r="D97" t="s">
        <v>54</v>
      </c>
      <c r="E97" t="s">
        <v>1039</v>
      </c>
      <c r="F97" t="s">
        <v>404</v>
      </c>
      <c r="G97" s="1">
        <v>14422</v>
      </c>
      <c r="H97" s="1">
        <v>3317</v>
      </c>
      <c r="I97" t="s">
        <v>1122</v>
      </c>
      <c r="J97" t="s">
        <v>1137</v>
      </c>
      <c r="K97" t="s">
        <v>1144</v>
      </c>
    </row>
    <row r="98" spans="1:11" x14ac:dyDescent="0.45">
      <c r="A98" s="2">
        <v>43284</v>
      </c>
      <c r="B98">
        <v>2018</v>
      </c>
      <c r="C98" t="s">
        <v>1151</v>
      </c>
      <c r="D98" t="s">
        <v>1158</v>
      </c>
      <c r="E98" t="s">
        <v>717</v>
      </c>
      <c r="F98" t="s">
        <v>7</v>
      </c>
      <c r="G98" s="1">
        <v>10659</v>
      </c>
      <c r="H98" s="1">
        <v>2985</v>
      </c>
      <c r="I98" t="s">
        <v>1167</v>
      </c>
      <c r="J98" t="s">
        <v>1134</v>
      </c>
      <c r="K98" t="s">
        <v>1145</v>
      </c>
    </row>
    <row r="99" spans="1:11" x14ac:dyDescent="0.45">
      <c r="A99" s="2">
        <v>43288</v>
      </c>
      <c r="B99">
        <v>2018</v>
      </c>
      <c r="C99" t="s">
        <v>1151</v>
      </c>
      <c r="D99" t="s">
        <v>21</v>
      </c>
      <c r="E99" t="s">
        <v>893</v>
      </c>
      <c r="F99" t="s">
        <v>13</v>
      </c>
      <c r="G99" s="1">
        <v>3625</v>
      </c>
      <c r="H99" s="1">
        <v>406</v>
      </c>
      <c r="I99" t="s">
        <v>1122</v>
      </c>
      <c r="J99" t="s">
        <v>1140</v>
      </c>
      <c r="K99" t="s">
        <v>1144</v>
      </c>
    </row>
    <row r="100" spans="1:11" x14ac:dyDescent="0.45">
      <c r="A100" s="2">
        <v>43290</v>
      </c>
      <c r="B100">
        <v>2018</v>
      </c>
      <c r="C100" t="s">
        <v>1151</v>
      </c>
      <c r="D100" t="s">
        <v>21</v>
      </c>
      <c r="E100" t="s">
        <v>328</v>
      </c>
      <c r="F100" t="s">
        <v>11</v>
      </c>
      <c r="G100" s="1">
        <v>4048</v>
      </c>
      <c r="H100">
        <v>1761</v>
      </c>
      <c r="I100" t="s">
        <v>1122</v>
      </c>
      <c r="J100" t="s">
        <v>1139</v>
      </c>
      <c r="K100" t="s">
        <v>1144</v>
      </c>
    </row>
    <row r="101" spans="1:11" x14ac:dyDescent="0.45">
      <c r="A101" s="2">
        <v>43292</v>
      </c>
      <c r="B101">
        <v>2018</v>
      </c>
      <c r="C101" t="s">
        <v>1151</v>
      </c>
      <c r="D101" t="s">
        <v>1158</v>
      </c>
      <c r="E101" t="s">
        <v>551</v>
      </c>
      <c r="F101" t="s">
        <v>409</v>
      </c>
      <c r="G101" s="1">
        <v>9208</v>
      </c>
      <c r="H101">
        <v>948</v>
      </c>
      <c r="I101" t="s">
        <v>1122</v>
      </c>
      <c r="J101" t="s">
        <v>1137</v>
      </c>
      <c r="K101" t="s">
        <v>1145</v>
      </c>
    </row>
    <row r="102" spans="1:11" x14ac:dyDescent="0.45">
      <c r="A102" s="2">
        <v>43292</v>
      </c>
      <c r="B102">
        <v>2018</v>
      </c>
      <c r="C102" t="s">
        <v>1151</v>
      </c>
      <c r="D102" t="s">
        <v>1158</v>
      </c>
      <c r="E102" t="s">
        <v>805</v>
      </c>
      <c r="F102" t="s">
        <v>11</v>
      </c>
      <c r="G102" s="1">
        <v>14268</v>
      </c>
      <c r="H102" s="1">
        <v>5593</v>
      </c>
      <c r="I102" t="s">
        <v>1122</v>
      </c>
      <c r="J102" t="s">
        <v>1134</v>
      </c>
      <c r="K102" t="s">
        <v>1145</v>
      </c>
    </row>
    <row r="103" spans="1:11" x14ac:dyDescent="0.45">
      <c r="A103" s="2">
        <v>43295</v>
      </c>
      <c r="B103">
        <v>2018</v>
      </c>
      <c r="C103" t="s">
        <v>1151</v>
      </c>
      <c r="D103" t="s">
        <v>27</v>
      </c>
      <c r="E103" t="s">
        <v>283</v>
      </c>
      <c r="F103" t="s">
        <v>7</v>
      </c>
      <c r="G103" s="1">
        <v>11926</v>
      </c>
      <c r="H103">
        <v>1360</v>
      </c>
      <c r="I103" t="s">
        <v>1167</v>
      </c>
      <c r="J103" t="s">
        <v>1137</v>
      </c>
      <c r="K103" t="s">
        <v>1143</v>
      </c>
    </row>
    <row r="104" spans="1:11" x14ac:dyDescent="0.45">
      <c r="A104" s="2">
        <v>43296</v>
      </c>
      <c r="B104">
        <v>2018</v>
      </c>
      <c r="C104" t="s">
        <v>1151</v>
      </c>
      <c r="D104" t="s">
        <v>5</v>
      </c>
      <c r="E104" t="s">
        <v>937</v>
      </c>
      <c r="F104" t="s">
        <v>20</v>
      </c>
      <c r="G104" s="1">
        <v>9329</v>
      </c>
      <c r="H104" s="1">
        <v>1605</v>
      </c>
      <c r="I104" t="s">
        <v>1167</v>
      </c>
      <c r="J104" t="s">
        <v>1137</v>
      </c>
      <c r="K104" t="s">
        <v>1144</v>
      </c>
    </row>
    <row r="105" spans="1:11" x14ac:dyDescent="0.45">
      <c r="A105" s="2">
        <v>43297</v>
      </c>
      <c r="B105">
        <v>2018</v>
      </c>
      <c r="C105" t="s">
        <v>1151</v>
      </c>
      <c r="D105" t="s">
        <v>21</v>
      </c>
      <c r="E105" t="s">
        <v>661</v>
      </c>
      <c r="F105" t="s">
        <v>11</v>
      </c>
      <c r="G105" s="1">
        <v>10816</v>
      </c>
      <c r="H105" s="1">
        <v>3915</v>
      </c>
      <c r="I105" t="s">
        <v>1122</v>
      </c>
      <c r="J105" t="s">
        <v>1134</v>
      </c>
      <c r="K105" t="s">
        <v>1145</v>
      </c>
    </row>
    <row r="106" spans="1:11" x14ac:dyDescent="0.45">
      <c r="A106" s="2">
        <v>43298</v>
      </c>
      <c r="B106">
        <v>2018</v>
      </c>
      <c r="C106" t="s">
        <v>1151</v>
      </c>
      <c r="D106" t="s">
        <v>27</v>
      </c>
      <c r="E106" t="s">
        <v>28</v>
      </c>
      <c r="F106" t="s">
        <v>7</v>
      </c>
      <c r="G106" s="1">
        <v>6019</v>
      </c>
      <c r="H106">
        <v>626</v>
      </c>
      <c r="I106" t="s">
        <v>1122</v>
      </c>
      <c r="J106" t="s">
        <v>1140</v>
      </c>
      <c r="K106" t="s">
        <v>1143</v>
      </c>
    </row>
    <row r="107" spans="1:11" x14ac:dyDescent="0.45">
      <c r="A107" s="2">
        <v>43300</v>
      </c>
      <c r="B107">
        <v>2018</v>
      </c>
      <c r="C107" t="s">
        <v>1151</v>
      </c>
      <c r="D107" t="s">
        <v>5</v>
      </c>
      <c r="E107" t="s">
        <v>392</v>
      </c>
      <c r="F107" t="s">
        <v>20</v>
      </c>
      <c r="G107" s="1">
        <v>3200</v>
      </c>
      <c r="H107">
        <v>557</v>
      </c>
      <c r="I107" t="s">
        <v>1122</v>
      </c>
      <c r="J107" t="s">
        <v>1124</v>
      </c>
      <c r="K107" t="s">
        <v>1146</v>
      </c>
    </row>
    <row r="108" spans="1:11" x14ac:dyDescent="0.45">
      <c r="A108" s="2">
        <v>43301</v>
      </c>
      <c r="B108">
        <v>2018</v>
      </c>
      <c r="C108" t="s">
        <v>1151</v>
      </c>
      <c r="D108" t="s">
        <v>1158</v>
      </c>
      <c r="E108" t="s">
        <v>1043</v>
      </c>
      <c r="F108" t="s">
        <v>407</v>
      </c>
      <c r="G108" s="1">
        <v>6954</v>
      </c>
      <c r="H108" s="1">
        <v>904</v>
      </c>
      <c r="I108" t="s">
        <v>1122</v>
      </c>
      <c r="J108" t="s">
        <v>1132</v>
      </c>
      <c r="K108" t="s">
        <v>1145</v>
      </c>
    </row>
    <row r="109" spans="1:11" x14ac:dyDescent="0.45">
      <c r="A109" s="2">
        <v>43302</v>
      </c>
      <c r="B109">
        <v>2018</v>
      </c>
      <c r="C109" t="s">
        <v>1151</v>
      </c>
      <c r="D109" t="s">
        <v>27</v>
      </c>
      <c r="E109" t="s">
        <v>129</v>
      </c>
      <c r="F109" t="s">
        <v>13</v>
      </c>
      <c r="G109" s="1">
        <v>10285</v>
      </c>
      <c r="H109">
        <v>2252</v>
      </c>
      <c r="I109" t="s">
        <v>1167</v>
      </c>
      <c r="J109" t="s">
        <v>1140</v>
      </c>
      <c r="K109" t="s">
        <v>1143</v>
      </c>
    </row>
    <row r="110" spans="1:11" x14ac:dyDescent="0.45">
      <c r="A110" s="2">
        <v>43302</v>
      </c>
      <c r="B110">
        <v>2018</v>
      </c>
      <c r="C110" t="s">
        <v>1151</v>
      </c>
      <c r="D110" t="s">
        <v>5</v>
      </c>
      <c r="E110" t="s">
        <v>64</v>
      </c>
      <c r="F110" t="s">
        <v>13</v>
      </c>
      <c r="G110" s="1">
        <v>1484</v>
      </c>
      <c r="H110">
        <v>257</v>
      </c>
      <c r="I110" t="s">
        <v>1167</v>
      </c>
      <c r="J110" t="s">
        <v>1134</v>
      </c>
      <c r="K110" t="s">
        <v>1146</v>
      </c>
    </row>
    <row r="111" spans="1:11" x14ac:dyDescent="0.45">
      <c r="A111" s="2">
        <v>43304</v>
      </c>
      <c r="B111">
        <v>2018</v>
      </c>
      <c r="C111" t="s">
        <v>1151</v>
      </c>
      <c r="D111" t="s">
        <v>21</v>
      </c>
      <c r="E111" t="s">
        <v>250</v>
      </c>
      <c r="F111" t="s">
        <v>13</v>
      </c>
      <c r="G111" s="1">
        <v>11147</v>
      </c>
      <c r="H111">
        <v>3188</v>
      </c>
      <c r="I111" t="s">
        <v>1122</v>
      </c>
      <c r="J111" t="s">
        <v>1135</v>
      </c>
      <c r="K111" t="s">
        <v>1143</v>
      </c>
    </row>
    <row r="112" spans="1:11" x14ac:dyDescent="0.45">
      <c r="A112" s="2">
        <v>43304</v>
      </c>
      <c r="B112">
        <v>2018</v>
      </c>
      <c r="C112" t="s">
        <v>1151</v>
      </c>
      <c r="D112" t="s">
        <v>21</v>
      </c>
      <c r="E112" t="s">
        <v>853</v>
      </c>
      <c r="F112" t="s">
        <v>13</v>
      </c>
      <c r="G112" s="1">
        <v>4022</v>
      </c>
      <c r="H112" s="1">
        <v>1516</v>
      </c>
      <c r="I112" t="s">
        <v>1122</v>
      </c>
      <c r="J112" t="s">
        <v>1124</v>
      </c>
      <c r="K112" t="s">
        <v>1146</v>
      </c>
    </row>
    <row r="113" spans="1:11" x14ac:dyDescent="0.45">
      <c r="A113" s="2">
        <v>43305</v>
      </c>
      <c r="B113">
        <v>2018</v>
      </c>
      <c r="C113" t="s">
        <v>1151</v>
      </c>
      <c r="D113" t="s">
        <v>5</v>
      </c>
      <c r="E113" t="s">
        <v>999</v>
      </c>
      <c r="F113" t="s">
        <v>401</v>
      </c>
      <c r="G113" s="1">
        <v>7029</v>
      </c>
      <c r="H113" s="1">
        <v>3500</v>
      </c>
      <c r="I113" t="s">
        <v>1167</v>
      </c>
      <c r="J113" t="s">
        <v>1137</v>
      </c>
      <c r="K113" t="s">
        <v>1143</v>
      </c>
    </row>
    <row r="114" spans="1:11" x14ac:dyDescent="0.45">
      <c r="A114" s="2">
        <v>43307</v>
      </c>
      <c r="B114">
        <v>2018</v>
      </c>
      <c r="C114" t="s">
        <v>1151</v>
      </c>
      <c r="D114" t="s">
        <v>21</v>
      </c>
      <c r="E114" t="s">
        <v>424</v>
      </c>
      <c r="F114" t="s">
        <v>404</v>
      </c>
      <c r="G114" s="1">
        <v>1628</v>
      </c>
      <c r="H114">
        <v>474</v>
      </c>
      <c r="I114" t="s">
        <v>1122</v>
      </c>
      <c r="J114" t="s">
        <v>1137</v>
      </c>
      <c r="K114" t="s">
        <v>1144</v>
      </c>
    </row>
    <row r="115" spans="1:11" x14ac:dyDescent="0.45">
      <c r="A115" s="2">
        <v>43314</v>
      </c>
      <c r="B115">
        <v>2018</v>
      </c>
      <c r="C115" t="s">
        <v>1151</v>
      </c>
      <c r="D115" t="s">
        <v>1158</v>
      </c>
      <c r="E115" t="s">
        <v>432</v>
      </c>
      <c r="F115" t="s">
        <v>404</v>
      </c>
      <c r="G115" s="1">
        <v>4695</v>
      </c>
      <c r="H115">
        <v>1944</v>
      </c>
      <c r="I115" t="s">
        <v>1167</v>
      </c>
      <c r="J115" t="s">
        <v>1137</v>
      </c>
      <c r="K115" t="s">
        <v>1143</v>
      </c>
    </row>
    <row r="116" spans="1:11" x14ac:dyDescent="0.45">
      <c r="A116" s="2">
        <v>43314</v>
      </c>
      <c r="B116">
        <v>2018</v>
      </c>
      <c r="C116" t="s">
        <v>1151</v>
      </c>
      <c r="D116" t="s">
        <v>5</v>
      </c>
      <c r="E116" t="s">
        <v>505</v>
      </c>
      <c r="F116" t="s">
        <v>407</v>
      </c>
      <c r="G116" s="1">
        <v>4112</v>
      </c>
      <c r="H116">
        <v>1402</v>
      </c>
      <c r="I116" t="s">
        <v>1167</v>
      </c>
      <c r="J116" t="s">
        <v>1134</v>
      </c>
      <c r="K116" t="s">
        <v>1145</v>
      </c>
    </row>
    <row r="117" spans="1:11" x14ac:dyDescent="0.45">
      <c r="A117" s="2">
        <v>43315</v>
      </c>
      <c r="B117">
        <v>2018</v>
      </c>
      <c r="C117" t="s">
        <v>1151</v>
      </c>
      <c r="D117" t="s">
        <v>1158</v>
      </c>
      <c r="E117" t="s">
        <v>82</v>
      </c>
      <c r="F117" t="s">
        <v>11</v>
      </c>
      <c r="G117" s="1">
        <v>9265</v>
      </c>
      <c r="H117">
        <v>3437</v>
      </c>
      <c r="I117" t="s">
        <v>1167</v>
      </c>
      <c r="J117" t="s">
        <v>1133</v>
      </c>
      <c r="K117" t="s">
        <v>1143</v>
      </c>
    </row>
    <row r="118" spans="1:11" x14ac:dyDescent="0.45">
      <c r="A118" s="2">
        <v>43316</v>
      </c>
      <c r="B118">
        <v>2018</v>
      </c>
      <c r="C118" t="s">
        <v>1151</v>
      </c>
      <c r="D118" t="s">
        <v>21</v>
      </c>
      <c r="E118" t="s">
        <v>287</v>
      </c>
      <c r="F118" t="s">
        <v>11</v>
      </c>
      <c r="G118" s="1">
        <v>6490</v>
      </c>
      <c r="H118">
        <v>3219</v>
      </c>
      <c r="I118" t="s">
        <v>1167</v>
      </c>
      <c r="J118" t="s">
        <v>1139</v>
      </c>
      <c r="K118" t="s">
        <v>1145</v>
      </c>
    </row>
    <row r="119" spans="1:11" x14ac:dyDescent="0.45">
      <c r="A119" s="2">
        <v>43319</v>
      </c>
      <c r="B119">
        <v>2018</v>
      </c>
      <c r="C119" t="s">
        <v>1151</v>
      </c>
      <c r="D119" t="s">
        <v>5</v>
      </c>
      <c r="E119" t="s">
        <v>494</v>
      </c>
      <c r="F119" t="s">
        <v>419</v>
      </c>
      <c r="G119" s="1">
        <v>6123</v>
      </c>
      <c r="H119">
        <v>2706</v>
      </c>
      <c r="I119" t="s">
        <v>1122</v>
      </c>
      <c r="J119" t="s">
        <v>1129</v>
      </c>
      <c r="K119" t="s">
        <v>1145</v>
      </c>
    </row>
    <row r="120" spans="1:11" x14ac:dyDescent="0.45">
      <c r="A120" s="2">
        <v>43321</v>
      </c>
      <c r="B120">
        <v>2018</v>
      </c>
      <c r="C120" t="s">
        <v>1151</v>
      </c>
      <c r="D120" t="s">
        <v>5</v>
      </c>
      <c r="E120" t="s">
        <v>311</v>
      </c>
      <c r="F120" t="s">
        <v>20</v>
      </c>
      <c r="G120" s="1">
        <v>5264</v>
      </c>
      <c r="H120">
        <v>453</v>
      </c>
      <c r="I120" t="s">
        <v>1122</v>
      </c>
      <c r="J120" t="s">
        <v>1134</v>
      </c>
      <c r="K120" t="s">
        <v>1144</v>
      </c>
    </row>
    <row r="121" spans="1:11" x14ac:dyDescent="0.45">
      <c r="A121" s="2">
        <v>43324</v>
      </c>
      <c r="B121">
        <v>2018</v>
      </c>
      <c r="C121" t="s">
        <v>1151</v>
      </c>
      <c r="D121" t="s">
        <v>5</v>
      </c>
      <c r="E121" t="s">
        <v>718</v>
      </c>
      <c r="F121" t="s">
        <v>7</v>
      </c>
      <c r="G121" s="1">
        <v>9097</v>
      </c>
      <c r="H121" s="1">
        <v>1510</v>
      </c>
      <c r="I121" t="s">
        <v>1167</v>
      </c>
      <c r="J121" t="s">
        <v>1124</v>
      </c>
      <c r="K121" t="s">
        <v>1146</v>
      </c>
    </row>
    <row r="122" spans="1:11" x14ac:dyDescent="0.45">
      <c r="A122" s="2">
        <v>43325</v>
      </c>
      <c r="B122">
        <v>2018</v>
      </c>
      <c r="C122" t="s">
        <v>1151</v>
      </c>
      <c r="D122" t="s">
        <v>54</v>
      </c>
      <c r="E122" t="s">
        <v>203</v>
      </c>
      <c r="F122" t="s">
        <v>13</v>
      </c>
      <c r="G122" s="1">
        <v>4486</v>
      </c>
      <c r="H122">
        <v>1785</v>
      </c>
      <c r="I122" t="s">
        <v>1122</v>
      </c>
      <c r="J122" t="s">
        <v>1129</v>
      </c>
      <c r="K122" t="s">
        <v>1143</v>
      </c>
    </row>
    <row r="123" spans="1:11" x14ac:dyDescent="0.45">
      <c r="A123" s="2">
        <v>43325</v>
      </c>
      <c r="B123">
        <v>2018</v>
      </c>
      <c r="C123" t="s">
        <v>1151</v>
      </c>
      <c r="D123" t="s">
        <v>27</v>
      </c>
      <c r="E123" t="s">
        <v>93</v>
      </c>
      <c r="F123" t="s">
        <v>20</v>
      </c>
      <c r="G123" s="1">
        <v>13970</v>
      </c>
      <c r="H123">
        <v>2445</v>
      </c>
      <c r="I123" t="s">
        <v>1122</v>
      </c>
      <c r="J123" t="s">
        <v>1140</v>
      </c>
      <c r="K123" t="s">
        <v>1145</v>
      </c>
    </row>
    <row r="124" spans="1:11" x14ac:dyDescent="0.45">
      <c r="A124" s="2">
        <v>43326</v>
      </c>
      <c r="B124">
        <v>2018</v>
      </c>
      <c r="C124" t="s">
        <v>1151</v>
      </c>
      <c r="D124" t="s">
        <v>27</v>
      </c>
      <c r="E124" t="s">
        <v>92</v>
      </c>
      <c r="F124" t="s">
        <v>20</v>
      </c>
      <c r="G124" s="1">
        <v>12976</v>
      </c>
      <c r="H124">
        <v>714</v>
      </c>
      <c r="I124" t="s">
        <v>1122</v>
      </c>
      <c r="J124" t="s">
        <v>1136</v>
      </c>
      <c r="K124" t="s">
        <v>1143</v>
      </c>
    </row>
    <row r="125" spans="1:11" x14ac:dyDescent="0.45">
      <c r="A125" s="2">
        <v>43329</v>
      </c>
      <c r="B125">
        <v>2018</v>
      </c>
      <c r="C125" t="s">
        <v>1151</v>
      </c>
      <c r="D125" t="s">
        <v>54</v>
      </c>
      <c r="E125" t="s">
        <v>798</v>
      </c>
      <c r="F125" t="s">
        <v>7</v>
      </c>
      <c r="G125" s="1">
        <v>1174</v>
      </c>
      <c r="H125" s="1">
        <v>306</v>
      </c>
      <c r="I125" t="s">
        <v>1122</v>
      </c>
      <c r="J125" t="s">
        <v>1137</v>
      </c>
      <c r="K125" t="s">
        <v>1144</v>
      </c>
    </row>
    <row r="126" spans="1:11" x14ac:dyDescent="0.45">
      <c r="A126" s="2">
        <v>43331</v>
      </c>
      <c r="B126">
        <v>2018</v>
      </c>
      <c r="C126" t="s">
        <v>1151</v>
      </c>
      <c r="D126" t="s">
        <v>27</v>
      </c>
      <c r="E126" t="s">
        <v>278</v>
      </c>
      <c r="F126" t="s">
        <v>20</v>
      </c>
      <c r="G126" s="1">
        <v>13046</v>
      </c>
      <c r="H126">
        <v>5258</v>
      </c>
      <c r="I126" t="s">
        <v>1122</v>
      </c>
      <c r="J126" t="s">
        <v>1138</v>
      </c>
      <c r="K126" t="s">
        <v>1145</v>
      </c>
    </row>
    <row r="127" spans="1:11" x14ac:dyDescent="0.45">
      <c r="A127" s="2">
        <v>43331</v>
      </c>
      <c r="B127">
        <v>2018</v>
      </c>
      <c r="C127" t="s">
        <v>1151</v>
      </c>
      <c r="D127" t="s">
        <v>5</v>
      </c>
      <c r="E127" t="s">
        <v>770</v>
      </c>
      <c r="F127" t="s">
        <v>11</v>
      </c>
      <c r="G127" s="1">
        <v>13006</v>
      </c>
      <c r="H127" s="1">
        <v>4331</v>
      </c>
      <c r="I127" t="s">
        <v>1122</v>
      </c>
      <c r="J127" t="s">
        <v>1138</v>
      </c>
      <c r="K127" t="s">
        <v>1143</v>
      </c>
    </row>
    <row r="128" spans="1:11" x14ac:dyDescent="0.45">
      <c r="A128" s="2">
        <v>43332</v>
      </c>
      <c r="B128">
        <v>2018</v>
      </c>
      <c r="C128" t="s">
        <v>1151</v>
      </c>
      <c r="D128" t="s">
        <v>21</v>
      </c>
      <c r="E128" t="s">
        <v>503</v>
      </c>
      <c r="F128" t="s">
        <v>407</v>
      </c>
      <c r="G128" s="1">
        <v>2438</v>
      </c>
      <c r="H128">
        <v>1070</v>
      </c>
      <c r="I128" t="s">
        <v>1167</v>
      </c>
      <c r="J128" t="s">
        <v>1137</v>
      </c>
      <c r="K128" t="s">
        <v>1145</v>
      </c>
    </row>
    <row r="129" spans="1:11" x14ac:dyDescent="0.45">
      <c r="A129" s="2">
        <v>43334</v>
      </c>
      <c r="B129">
        <v>2018</v>
      </c>
      <c r="C129" t="s">
        <v>1151</v>
      </c>
      <c r="D129" t="s">
        <v>1158</v>
      </c>
      <c r="E129" t="s">
        <v>1057</v>
      </c>
      <c r="F129" t="s">
        <v>401</v>
      </c>
      <c r="G129" s="1">
        <v>5596</v>
      </c>
      <c r="H129" s="1">
        <v>1326</v>
      </c>
      <c r="I129" t="s">
        <v>1122</v>
      </c>
      <c r="J129" t="s">
        <v>1136</v>
      </c>
      <c r="K129" t="s">
        <v>1145</v>
      </c>
    </row>
    <row r="130" spans="1:11" x14ac:dyDescent="0.45">
      <c r="A130" s="2">
        <v>43334</v>
      </c>
      <c r="B130">
        <v>2018</v>
      </c>
      <c r="C130" t="s">
        <v>1151</v>
      </c>
      <c r="D130" t="s">
        <v>5</v>
      </c>
      <c r="E130" t="s">
        <v>45</v>
      </c>
      <c r="F130" t="s">
        <v>13</v>
      </c>
      <c r="G130" s="1">
        <v>6993</v>
      </c>
      <c r="H130">
        <v>1930</v>
      </c>
      <c r="I130" t="s">
        <v>1167</v>
      </c>
      <c r="J130" t="s">
        <v>1129</v>
      </c>
      <c r="K130" t="s">
        <v>1145</v>
      </c>
    </row>
    <row r="131" spans="1:11" x14ac:dyDescent="0.45">
      <c r="A131" s="2">
        <v>43336</v>
      </c>
      <c r="B131">
        <v>2018</v>
      </c>
      <c r="C131" t="s">
        <v>1151</v>
      </c>
      <c r="D131" t="s">
        <v>21</v>
      </c>
      <c r="E131" t="s">
        <v>496</v>
      </c>
      <c r="F131" t="s">
        <v>401</v>
      </c>
      <c r="G131" s="1">
        <v>3016</v>
      </c>
      <c r="H131">
        <v>742</v>
      </c>
      <c r="I131" t="s">
        <v>1167</v>
      </c>
      <c r="J131" t="s">
        <v>1137</v>
      </c>
      <c r="K131" t="s">
        <v>1145</v>
      </c>
    </row>
    <row r="132" spans="1:11" x14ac:dyDescent="0.45">
      <c r="A132" s="2">
        <v>43339</v>
      </c>
      <c r="B132">
        <v>2018</v>
      </c>
      <c r="C132" t="s">
        <v>1151</v>
      </c>
      <c r="D132" t="s">
        <v>21</v>
      </c>
      <c r="E132" t="s">
        <v>312</v>
      </c>
      <c r="F132" t="s">
        <v>20</v>
      </c>
      <c r="G132" s="1">
        <v>978</v>
      </c>
      <c r="H132">
        <v>434</v>
      </c>
      <c r="I132" t="s">
        <v>1167</v>
      </c>
      <c r="J132" t="s">
        <v>1137</v>
      </c>
      <c r="K132" t="s">
        <v>1144</v>
      </c>
    </row>
    <row r="133" spans="1:11" x14ac:dyDescent="0.45">
      <c r="A133" s="2">
        <v>43339</v>
      </c>
      <c r="B133">
        <v>2018</v>
      </c>
      <c r="C133" t="s">
        <v>1151</v>
      </c>
      <c r="D133" t="s">
        <v>54</v>
      </c>
      <c r="E133" t="s">
        <v>914</v>
      </c>
      <c r="F133" t="s">
        <v>13</v>
      </c>
      <c r="G133" s="1">
        <v>13860</v>
      </c>
      <c r="H133" s="1">
        <v>3077</v>
      </c>
      <c r="I133" t="s">
        <v>1122</v>
      </c>
      <c r="J133" t="s">
        <v>1140</v>
      </c>
      <c r="K133" t="s">
        <v>1144</v>
      </c>
    </row>
    <row r="134" spans="1:11" x14ac:dyDescent="0.45">
      <c r="A134" s="2">
        <v>43346</v>
      </c>
      <c r="B134">
        <v>2018</v>
      </c>
      <c r="C134" t="s">
        <v>1151</v>
      </c>
      <c r="D134" t="s">
        <v>5</v>
      </c>
      <c r="E134" t="s">
        <v>132</v>
      </c>
      <c r="F134" t="s">
        <v>11</v>
      </c>
      <c r="G134" s="1">
        <v>6719</v>
      </c>
      <c r="H134">
        <v>1344</v>
      </c>
      <c r="I134" t="s">
        <v>1122</v>
      </c>
      <c r="J134" t="s">
        <v>1139</v>
      </c>
      <c r="K134" t="s">
        <v>1145</v>
      </c>
    </row>
    <row r="135" spans="1:11" x14ac:dyDescent="0.45">
      <c r="A135" s="2">
        <v>43348</v>
      </c>
      <c r="B135">
        <v>2018</v>
      </c>
      <c r="C135" t="s">
        <v>1151</v>
      </c>
      <c r="D135" t="s">
        <v>27</v>
      </c>
      <c r="E135" t="s">
        <v>468</v>
      </c>
      <c r="F135" t="s">
        <v>401</v>
      </c>
      <c r="G135" s="1">
        <v>9405</v>
      </c>
      <c r="H135">
        <v>4458</v>
      </c>
      <c r="I135" t="s">
        <v>1122</v>
      </c>
      <c r="J135" t="s">
        <v>1134</v>
      </c>
      <c r="K135" t="s">
        <v>1143</v>
      </c>
    </row>
    <row r="136" spans="1:11" x14ac:dyDescent="0.45">
      <c r="A136" s="2">
        <v>43349</v>
      </c>
      <c r="B136">
        <v>2018</v>
      </c>
      <c r="C136" t="s">
        <v>1151</v>
      </c>
      <c r="D136" t="s">
        <v>21</v>
      </c>
      <c r="E136" t="s">
        <v>752</v>
      </c>
      <c r="F136" t="s">
        <v>13</v>
      </c>
      <c r="G136" s="1">
        <v>1972</v>
      </c>
      <c r="H136" s="1">
        <v>876</v>
      </c>
      <c r="I136" t="s">
        <v>1122</v>
      </c>
      <c r="J136" t="s">
        <v>1133</v>
      </c>
      <c r="K136" t="s">
        <v>1144</v>
      </c>
    </row>
    <row r="137" spans="1:11" x14ac:dyDescent="0.45">
      <c r="A137" s="2">
        <v>43349</v>
      </c>
      <c r="B137">
        <v>2018</v>
      </c>
      <c r="C137" t="s">
        <v>1151</v>
      </c>
      <c r="D137" t="s">
        <v>5</v>
      </c>
      <c r="E137" t="s">
        <v>908</v>
      </c>
      <c r="F137" t="s">
        <v>13</v>
      </c>
      <c r="G137" s="1">
        <v>7408</v>
      </c>
      <c r="H137" s="1">
        <v>3474</v>
      </c>
      <c r="I137" t="s">
        <v>1122</v>
      </c>
      <c r="J137" t="s">
        <v>1140</v>
      </c>
      <c r="K137" t="s">
        <v>1146</v>
      </c>
    </row>
    <row r="138" spans="1:11" x14ac:dyDescent="0.45">
      <c r="A138" s="2">
        <v>43350</v>
      </c>
      <c r="B138">
        <v>2018</v>
      </c>
      <c r="C138" t="s">
        <v>1151</v>
      </c>
      <c r="D138" t="s">
        <v>21</v>
      </c>
      <c r="E138" t="s">
        <v>492</v>
      </c>
      <c r="F138" t="s">
        <v>407</v>
      </c>
      <c r="G138" s="1">
        <v>12569</v>
      </c>
      <c r="H138">
        <v>1596</v>
      </c>
      <c r="I138" t="s">
        <v>1122</v>
      </c>
      <c r="J138" t="s">
        <v>1140</v>
      </c>
      <c r="K138" t="s">
        <v>1145</v>
      </c>
    </row>
    <row r="139" spans="1:11" x14ac:dyDescent="0.45">
      <c r="A139" s="2">
        <v>43352</v>
      </c>
      <c r="B139">
        <v>2018</v>
      </c>
      <c r="C139" t="s">
        <v>1151</v>
      </c>
      <c r="D139" t="s">
        <v>54</v>
      </c>
      <c r="E139" t="s">
        <v>150</v>
      </c>
      <c r="F139" t="s">
        <v>13</v>
      </c>
      <c r="G139" s="1">
        <v>14030</v>
      </c>
      <c r="H139">
        <v>898</v>
      </c>
      <c r="I139" t="s">
        <v>1122</v>
      </c>
      <c r="J139" t="s">
        <v>1134</v>
      </c>
      <c r="K139" t="s">
        <v>1145</v>
      </c>
    </row>
    <row r="140" spans="1:11" x14ac:dyDescent="0.45">
      <c r="A140" s="2">
        <v>43352</v>
      </c>
      <c r="B140">
        <v>2018</v>
      </c>
      <c r="C140" t="s">
        <v>1151</v>
      </c>
      <c r="D140" t="s">
        <v>5</v>
      </c>
      <c r="E140" t="s">
        <v>1092</v>
      </c>
      <c r="F140" t="s">
        <v>401</v>
      </c>
      <c r="G140" s="1">
        <v>804</v>
      </c>
      <c r="H140" s="1">
        <v>392</v>
      </c>
      <c r="I140" t="s">
        <v>1167</v>
      </c>
      <c r="J140" t="s">
        <v>1140</v>
      </c>
      <c r="K140" t="s">
        <v>1145</v>
      </c>
    </row>
    <row r="141" spans="1:11" x14ac:dyDescent="0.45">
      <c r="A141" s="2">
        <v>43355</v>
      </c>
      <c r="B141">
        <v>2018</v>
      </c>
      <c r="C141" t="s">
        <v>1151</v>
      </c>
      <c r="D141" t="s">
        <v>27</v>
      </c>
      <c r="E141" t="s">
        <v>761</v>
      </c>
      <c r="F141" t="s">
        <v>7</v>
      </c>
      <c r="G141" s="1">
        <v>1374</v>
      </c>
      <c r="H141" s="1">
        <v>148</v>
      </c>
      <c r="I141" t="s">
        <v>1167</v>
      </c>
      <c r="J141" t="s">
        <v>1141</v>
      </c>
      <c r="K141" t="s">
        <v>1143</v>
      </c>
    </row>
    <row r="142" spans="1:11" x14ac:dyDescent="0.45">
      <c r="A142" s="2">
        <v>43355</v>
      </c>
      <c r="B142">
        <v>2018</v>
      </c>
      <c r="C142" t="s">
        <v>1151</v>
      </c>
      <c r="D142" t="s">
        <v>5</v>
      </c>
      <c r="E142" t="s">
        <v>142</v>
      </c>
      <c r="F142" t="s">
        <v>11</v>
      </c>
      <c r="G142" s="1">
        <v>8655</v>
      </c>
      <c r="H142">
        <v>3159</v>
      </c>
      <c r="I142" t="s">
        <v>1167</v>
      </c>
      <c r="J142" t="s">
        <v>1138</v>
      </c>
      <c r="K142" t="s">
        <v>1144</v>
      </c>
    </row>
    <row r="143" spans="1:11" x14ac:dyDescent="0.45">
      <c r="A143" s="2">
        <v>43356</v>
      </c>
      <c r="B143">
        <v>2018</v>
      </c>
      <c r="C143" t="s">
        <v>1151</v>
      </c>
      <c r="D143" t="s">
        <v>1158</v>
      </c>
      <c r="E143" t="s">
        <v>387</v>
      </c>
      <c r="F143" t="s">
        <v>11</v>
      </c>
      <c r="G143" s="1">
        <v>10395</v>
      </c>
      <c r="H143">
        <v>5177</v>
      </c>
      <c r="I143" t="s">
        <v>1167</v>
      </c>
      <c r="J143" t="s">
        <v>1134</v>
      </c>
      <c r="K143" t="s">
        <v>1144</v>
      </c>
    </row>
    <row r="144" spans="1:11" x14ac:dyDescent="0.45">
      <c r="A144" s="2">
        <v>43358</v>
      </c>
      <c r="B144">
        <v>2018</v>
      </c>
      <c r="C144" t="s">
        <v>1151</v>
      </c>
      <c r="D144" t="s">
        <v>5</v>
      </c>
      <c r="E144" t="s">
        <v>1088</v>
      </c>
      <c r="F144" t="s">
        <v>401</v>
      </c>
      <c r="G144" s="1">
        <v>12359</v>
      </c>
      <c r="H144" s="1">
        <v>3967</v>
      </c>
      <c r="I144" t="s">
        <v>1167</v>
      </c>
      <c r="J144" t="s">
        <v>1133</v>
      </c>
      <c r="K144" t="s">
        <v>1143</v>
      </c>
    </row>
    <row r="145" spans="1:11" x14ac:dyDescent="0.45">
      <c r="A145" s="2">
        <v>43358</v>
      </c>
      <c r="B145">
        <v>2018</v>
      </c>
      <c r="C145" t="s">
        <v>1151</v>
      </c>
      <c r="D145" t="s">
        <v>1158</v>
      </c>
      <c r="E145" t="s">
        <v>1077</v>
      </c>
      <c r="F145" t="s">
        <v>419</v>
      </c>
      <c r="G145" s="1">
        <v>9911</v>
      </c>
      <c r="H145" s="1">
        <v>4440</v>
      </c>
      <c r="I145" t="s">
        <v>1122</v>
      </c>
      <c r="J145" t="s">
        <v>1133</v>
      </c>
      <c r="K145" t="s">
        <v>1146</v>
      </c>
    </row>
    <row r="146" spans="1:11" x14ac:dyDescent="0.45">
      <c r="A146" s="2">
        <v>43359</v>
      </c>
      <c r="B146">
        <v>2018</v>
      </c>
      <c r="C146" t="s">
        <v>1151</v>
      </c>
      <c r="D146" t="s">
        <v>1158</v>
      </c>
      <c r="E146" t="s">
        <v>406</v>
      </c>
      <c r="F146" t="s">
        <v>407</v>
      </c>
      <c r="G146" s="1">
        <v>10036</v>
      </c>
      <c r="H146">
        <v>1004</v>
      </c>
      <c r="I146" t="s">
        <v>1122</v>
      </c>
      <c r="J146" t="s">
        <v>1133</v>
      </c>
      <c r="K146" t="s">
        <v>1143</v>
      </c>
    </row>
    <row r="147" spans="1:11" x14ac:dyDescent="0.45">
      <c r="A147" s="2">
        <v>43360</v>
      </c>
      <c r="B147">
        <v>2018</v>
      </c>
      <c r="C147" t="s">
        <v>1151</v>
      </c>
      <c r="D147" t="s">
        <v>27</v>
      </c>
      <c r="E147" t="s">
        <v>698</v>
      </c>
      <c r="F147" t="s">
        <v>13</v>
      </c>
      <c r="G147" s="1">
        <v>4805</v>
      </c>
      <c r="H147" s="1">
        <v>817</v>
      </c>
      <c r="I147" t="s">
        <v>1122</v>
      </c>
      <c r="J147" t="s">
        <v>1132</v>
      </c>
      <c r="K147" t="s">
        <v>1143</v>
      </c>
    </row>
    <row r="148" spans="1:11" x14ac:dyDescent="0.45">
      <c r="A148" s="2">
        <v>43360</v>
      </c>
      <c r="B148">
        <v>2018</v>
      </c>
      <c r="C148" t="s">
        <v>1151</v>
      </c>
      <c r="D148" t="s">
        <v>5</v>
      </c>
      <c r="E148" t="s">
        <v>653</v>
      </c>
      <c r="F148" t="s">
        <v>13</v>
      </c>
      <c r="G148" s="1">
        <v>10878</v>
      </c>
      <c r="H148" s="1">
        <v>4754</v>
      </c>
      <c r="I148" t="s">
        <v>1167</v>
      </c>
      <c r="J148" t="s">
        <v>1138</v>
      </c>
      <c r="K148" t="s">
        <v>1145</v>
      </c>
    </row>
    <row r="149" spans="1:11" x14ac:dyDescent="0.45">
      <c r="A149" s="2">
        <v>43360</v>
      </c>
      <c r="B149">
        <v>2018</v>
      </c>
      <c r="C149" t="s">
        <v>1151</v>
      </c>
      <c r="D149" t="s">
        <v>5</v>
      </c>
      <c r="E149" t="s">
        <v>58</v>
      </c>
      <c r="F149" t="s">
        <v>20</v>
      </c>
      <c r="G149" s="1">
        <v>3295</v>
      </c>
      <c r="H149">
        <v>1295</v>
      </c>
      <c r="I149" t="s">
        <v>1122</v>
      </c>
      <c r="J149" t="s">
        <v>1136</v>
      </c>
      <c r="K149" t="s">
        <v>1145</v>
      </c>
    </row>
    <row r="150" spans="1:11" x14ac:dyDescent="0.45">
      <c r="A150" s="2">
        <v>43363</v>
      </c>
      <c r="B150">
        <v>2018</v>
      </c>
      <c r="C150" t="s">
        <v>1151</v>
      </c>
      <c r="D150" t="s">
        <v>5</v>
      </c>
      <c r="E150" t="s">
        <v>1061</v>
      </c>
      <c r="F150" t="s">
        <v>419</v>
      </c>
      <c r="G150" s="1">
        <v>4494</v>
      </c>
      <c r="H150" s="1">
        <v>2144</v>
      </c>
      <c r="I150" t="s">
        <v>1122</v>
      </c>
      <c r="J150" t="s">
        <v>1140</v>
      </c>
      <c r="K150" t="s">
        <v>1144</v>
      </c>
    </row>
    <row r="151" spans="1:11" x14ac:dyDescent="0.45">
      <c r="A151" s="2">
        <v>43363</v>
      </c>
      <c r="B151">
        <v>2018</v>
      </c>
      <c r="C151" t="s">
        <v>1151</v>
      </c>
      <c r="D151" t="s">
        <v>5</v>
      </c>
      <c r="E151" t="s">
        <v>330</v>
      </c>
      <c r="F151" t="s">
        <v>11</v>
      </c>
      <c r="G151" s="1">
        <v>7332</v>
      </c>
      <c r="H151">
        <v>2200</v>
      </c>
      <c r="I151" t="s">
        <v>1122</v>
      </c>
      <c r="J151" t="s">
        <v>1140</v>
      </c>
      <c r="K151" t="s">
        <v>1144</v>
      </c>
    </row>
    <row r="152" spans="1:11" x14ac:dyDescent="0.45">
      <c r="A152" s="2">
        <v>43364</v>
      </c>
      <c r="B152">
        <v>2018</v>
      </c>
      <c r="C152" t="s">
        <v>1151</v>
      </c>
      <c r="D152" t="s">
        <v>5</v>
      </c>
      <c r="E152" t="s">
        <v>706</v>
      </c>
      <c r="F152" t="s">
        <v>13</v>
      </c>
      <c r="G152" s="1">
        <v>822</v>
      </c>
      <c r="H152" s="1">
        <v>92</v>
      </c>
      <c r="I152" t="s">
        <v>1167</v>
      </c>
      <c r="J152" t="s">
        <v>1134</v>
      </c>
      <c r="K152" t="s">
        <v>1143</v>
      </c>
    </row>
    <row r="153" spans="1:11" x14ac:dyDescent="0.45">
      <c r="A153" s="2">
        <v>43365</v>
      </c>
      <c r="B153">
        <v>2018</v>
      </c>
      <c r="C153" t="s">
        <v>1151</v>
      </c>
      <c r="D153" t="s">
        <v>54</v>
      </c>
      <c r="E153" t="s">
        <v>939</v>
      </c>
      <c r="F153" t="s">
        <v>7</v>
      </c>
      <c r="G153" s="1">
        <v>1556</v>
      </c>
      <c r="H153" s="1">
        <v>599</v>
      </c>
      <c r="I153" t="s">
        <v>1122</v>
      </c>
      <c r="J153" t="s">
        <v>1128</v>
      </c>
      <c r="K153" t="s">
        <v>1145</v>
      </c>
    </row>
    <row r="154" spans="1:11" x14ac:dyDescent="0.45">
      <c r="A154" s="2">
        <v>43366</v>
      </c>
      <c r="B154">
        <v>2018</v>
      </c>
      <c r="C154" t="s">
        <v>1151</v>
      </c>
      <c r="D154" t="s">
        <v>1158</v>
      </c>
      <c r="E154" t="s">
        <v>619</v>
      </c>
      <c r="F154" t="s">
        <v>13</v>
      </c>
      <c r="G154" s="1">
        <v>10038</v>
      </c>
      <c r="H154" s="1">
        <v>2028</v>
      </c>
      <c r="I154" t="s">
        <v>1122</v>
      </c>
      <c r="J154" t="s">
        <v>1140</v>
      </c>
      <c r="K154" t="s">
        <v>1144</v>
      </c>
    </row>
    <row r="155" spans="1:11" x14ac:dyDescent="0.45">
      <c r="A155" s="2">
        <v>43367</v>
      </c>
      <c r="B155">
        <v>2018</v>
      </c>
      <c r="C155" t="s">
        <v>1151</v>
      </c>
      <c r="D155" t="s">
        <v>21</v>
      </c>
      <c r="E155" t="s">
        <v>147</v>
      </c>
      <c r="F155" t="s">
        <v>7</v>
      </c>
      <c r="G155" s="1">
        <v>13293</v>
      </c>
      <c r="H155">
        <v>4719</v>
      </c>
      <c r="I155" t="s">
        <v>1167</v>
      </c>
      <c r="J155" t="s">
        <v>1132</v>
      </c>
      <c r="K155" t="s">
        <v>1144</v>
      </c>
    </row>
    <row r="156" spans="1:11" x14ac:dyDescent="0.45">
      <c r="A156" s="2">
        <v>43368</v>
      </c>
      <c r="B156">
        <v>2018</v>
      </c>
      <c r="C156" t="s">
        <v>1151</v>
      </c>
      <c r="D156" t="s">
        <v>21</v>
      </c>
      <c r="E156" t="s">
        <v>30</v>
      </c>
      <c r="F156" t="s">
        <v>7</v>
      </c>
      <c r="G156" s="1">
        <v>5735</v>
      </c>
      <c r="H156">
        <v>625</v>
      </c>
      <c r="I156" t="s">
        <v>1122</v>
      </c>
      <c r="J156" t="s">
        <v>1132</v>
      </c>
      <c r="K156" t="s">
        <v>1143</v>
      </c>
    </row>
    <row r="157" spans="1:11" x14ac:dyDescent="0.45">
      <c r="A157" s="2">
        <v>43369</v>
      </c>
      <c r="B157">
        <v>2018</v>
      </c>
      <c r="C157" t="s">
        <v>1151</v>
      </c>
      <c r="D157" t="s">
        <v>54</v>
      </c>
      <c r="E157" t="s">
        <v>1095</v>
      </c>
      <c r="F157" t="s">
        <v>401</v>
      </c>
      <c r="G157" s="1">
        <v>4137</v>
      </c>
      <c r="H157" s="1">
        <v>807</v>
      </c>
      <c r="I157" t="s">
        <v>1122</v>
      </c>
      <c r="J157" t="s">
        <v>1136</v>
      </c>
      <c r="K157" t="s">
        <v>1143</v>
      </c>
    </row>
    <row r="158" spans="1:11" x14ac:dyDescent="0.45">
      <c r="A158" s="2">
        <v>43374</v>
      </c>
      <c r="B158">
        <v>2018</v>
      </c>
      <c r="C158" t="s">
        <v>1152</v>
      </c>
      <c r="D158" t="s">
        <v>21</v>
      </c>
      <c r="E158" t="s">
        <v>231</v>
      </c>
      <c r="F158" t="s">
        <v>13</v>
      </c>
      <c r="G158" s="1">
        <v>2235</v>
      </c>
      <c r="H158">
        <v>498</v>
      </c>
      <c r="I158" t="s">
        <v>1122</v>
      </c>
      <c r="J158" t="s">
        <v>1134</v>
      </c>
      <c r="K158" t="s">
        <v>1145</v>
      </c>
    </row>
    <row r="159" spans="1:11" x14ac:dyDescent="0.45">
      <c r="A159" s="2">
        <v>43376</v>
      </c>
      <c r="B159">
        <v>2018</v>
      </c>
      <c r="C159" t="s">
        <v>1152</v>
      </c>
      <c r="D159" t="s">
        <v>5</v>
      </c>
      <c r="E159" t="s">
        <v>308</v>
      </c>
      <c r="F159" t="s">
        <v>13</v>
      </c>
      <c r="G159" s="1">
        <v>2783</v>
      </c>
      <c r="H159">
        <v>1353</v>
      </c>
      <c r="I159" t="s">
        <v>1122</v>
      </c>
      <c r="J159" t="s">
        <v>1138</v>
      </c>
      <c r="K159" t="s">
        <v>1145</v>
      </c>
    </row>
    <row r="160" spans="1:11" x14ac:dyDescent="0.45">
      <c r="A160" s="2">
        <v>43377</v>
      </c>
      <c r="B160">
        <v>2018</v>
      </c>
      <c r="C160" t="s">
        <v>1152</v>
      </c>
      <c r="D160" t="s">
        <v>27</v>
      </c>
      <c r="E160" t="s">
        <v>94</v>
      </c>
      <c r="F160" t="s">
        <v>20</v>
      </c>
      <c r="G160" s="1">
        <v>11263</v>
      </c>
      <c r="H160">
        <v>5046</v>
      </c>
      <c r="I160" t="s">
        <v>1122</v>
      </c>
      <c r="J160" t="s">
        <v>1134</v>
      </c>
      <c r="K160" t="s">
        <v>1143</v>
      </c>
    </row>
    <row r="161" spans="1:11" x14ac:dyDescent="0.45">
      <c r="A161" s="2">
        <v>43380</v>
      </c>
      <c r="B161">
        <v>2018</v>
      </c>
      <c r="C161" t="s">
        <v>1152</v>
      </c>
      <c r="D161" t="s">
        <v>54</v>
      </c>
      <c r="E161" t="s">
        <v>859</v>
      </c>
      <c r="F161" t="s">
        <v>7</v>
      </c>
      <c r="G161" s="1">
        <v>10918</v>
      </c>
      <c r="H161" s="1">
        <v>4444</v>
      </c>
      <c r="I161" t="s">
        <v>1122</v>
      </c>
      <c r="J161" t="s">
        <v>1132</v>
      </c>
      <c r="K161" t="s">
        <v>1143</v>
      </c>
    </row>
    <row r="162" spans="1:11" x14ac:dyDescent="0.45">
      <c r="A162" s="2">
        <v>43380</v>
      </c>
      <c r="B162">
        <v>2018</v>
      </c>
      <c r="C162" t="s">
        <v>1152</v>
      </c>
      <c r="D162" t="s">
        <v>5</v>
      </c>
      <c r="E162" t="s">
        <v>186</v>
      </c>
      <c r="F162" t="s">
        <v>13</v>
      </c>
      <c r="G162" s="1">
        <v>8023</v>
      </c>
      <c r="H162">
        <v>1043</v>
      </c>
      <c r="I162" t="s">
        <v>1122</v>
      </c>
      <c r="J162" t="s">
        <v>1137</v>
      </c>
      <c r="K162" t="s">
        <v>1145</v>
      </c>
    </row>
    <row r="163" spans="1:11" x14ac:dyDescent="0.45">
      <c r="A163" s="2">
        <v>43382</v>
      </c>
      <c r="B163">
        <v>2018</v>
      </c>
      <c r="C163" t="s">
        <v>1152</v>
      </c>
      <c r="D163" t="s">
        <v>27</v>
      </c>
      <c r="E163" t="s">
        <v>470</v>
      </c>
      <c r="F163" t="s">
        <v>419</v>
      </c>
      <c r="G163" s="1">
        <v>9664</v>
      </c>
      <c r="H163">
        <v>2145</v>
      </c>
      <c r="I163" t="s">
        <v>1122</v>
      </c>
      <c r="J163" t="s">
        <v>1140</v>
      </c>
      <c r="K163" t="s">
        <v>1145</v>
      </c>
    </row>
    <row r="164" spans="1:11" x14ac:dyDescent="0.45">
      <c r="A164" s="2">
        <v>43387</v>
      </c>
      <c r="B164">
        <v>2018</v>
      </c>
      <c r="C164" t="s">
        <v>1152</v>
      </c>
      <c r="D164" t="s">
        <v>5</v>
      </c>
      <c r="E164" t="s">
        <v>39</v>
      </c>
      <c r="F164" t="s">
        <v>20</v>
      </c>
      <c r="G164" s="1">
        <v>8840</v>
      </c>
      <c r="H164">
        <v>3386</v>
      </c>
      <c r="I164" t="s">
        <v>1122</v>
      </c>
      <c r="J164" t="s">
        <v>1128</v>
      </c>
      <c r="K164" t="s">
        <v>1145</v>
      </c>
    </row>
    <row r="165" spans="1:11" x14ac:dyDescent="0.45">
      <c r="A165" s="2">
        <v>43388</v>
      </c>
      <c r="B165">
        <v>2018</v>
      </c>
      <c r="C165" t="s">
        <v>1152</v>
      </c>
      <c r="D165" t="s">
        <v>5</v>
      </c>
      <c r="E165" t="s">
        <v>182</v>
      </c>
      <c r="F165" t="s">
        <v>11</v>
      </c>
      <c r="G165" s="1">
        <v>637</v>
      </c>
      <c r="H165">
        <v>179</v>
      </c>
      <c r="I165" t="s">
        <v>1122</v>
      </c>
      <c r="J165" t="s">
        <v>1138</v>
      </c>
      <c r="K165" t="s">
        <v>1146</v>
      </c>
    </row>
    <row r="166" spans="1:11" x14ac:dyDescent="0.45">
      <c r="A166" s="2">
        <v>43389</v>
      </c>
      <c r="B166">
        <v>2018</v>
      </c>
      <c r="C166" t="s">
        <v>1152</v>
      </c>
      <c r="D166" t="s">
        <v>5</v>
      </c>
      <c r="E166" t="s">
        <v>504</v>
      </c>
      <c r="F166" t="s">
        <v>404</v>
      </c>
      <c r="G166" s="1">
        <v>5942</v>
      </c>
      <c r="H166">
        <v>559</v>
      </c>
      <c r="I166" t="s">
        <v>1122</v>
      </c>
      <c r="J166" t="s">
        <v>1125</v>
      </c>
      <c r="K166" t="s">
        <v>1143</v>
      </c>
    </row>
    <row r="167" spans="1:11" x14ac:dyDescent="0.45">
      <c r="A167" s="2">
        <v>43390</v>
      </c>
      <c r="B167">
        <v>2018</v>
      </c>
      <c r="C167" t="s">
        <v>1152</v>
      </c>
      <c r="D167" t="s">
        <v>21</v>
      </c>
      <c r="E167" t="s">
        <v>156</v>
      </c>
      <c r="F167" t="s">
        <v>13</v>
      </c>
      <c r="G167" s="1">
        <v>14433</v>
      </c>
      <c r="H167">
        <v>2482</v>
      </c>
      <c r="I167" t="s">
        <v>1122</v>
      </c>
      <c r="J167" t="s">
        <v>1137</v>
      </c>
      <c r="K167" t="s">
        <v>1145</v>
      </c>
    </row>
    <row r="168" spans="1:11" x14ac:dyDescent="0.45">
      <c r="A168" s="2">
        <v>43391</v>
      </c>
      <c r="B168">
        <v>2018</v>
      </c>
      <c r="C168" t="s">
        <v>1152</v>
      </c>
      <c r="D168" t="s">
        <v>54</v>
      </c>
      <c r="E168" t="s">
        <v>399</v>
      </c>
      <c r="F168" t="s">
        <v>7</v>
      </c>
      <c r="G168" s="1">
        <v>2564</v>
      </c>
      <c r="H168">
        <v>777</v>
      </c>
      <c r="I168" t="s">
        <v>1167</v>
      </c>
      <c r="J168" t="s">
        <v>1133</v>
      </c>
      <c r="K168" t="s">
        <v>1144</v>
      </c>
    </row>
    <row r="169" spans="1:11" x14ac:dyDescent="0.45">
      <c r="A169" s="2">
        <v>43393</v>
      </c>
      <c r="B169">
        <v>2018</v>
      </c>
      <c r="C169" t="s">
        <v>1152</v>
      </c>
      <c r="D169" t="s">
        <v>1158</v>
      </c>
      <c r="E169" t="s">
        <v>174</v>
      </c>
      <c r="F169" t="s">
        <v>20</v>
      </c>
      <c r="G169" s="1">
        <v>4620</v>
      </c>
      <c r="H169">
        <v>541</v>
      </c>
      <c r="I169" t="s">
        <v>1122</v>
      </c>
      <c r="J169" t="s">
        <v>1134</v>
      </c>
      <c r="K169" t="s">
        <v>1143</v>
      </c>
    </row>
    <row r="170" spans="1:11" x14ac:dyDescent="0.45">
      <c r="A170" s="2">
        <v>43394</v>
      </c>
      <c r="B170">
        <v>2018</v>
      </c>
      <c r="C170" t="s">
        <v>1152</v>
      </c>
      <c r="D170" t="s">
        <v>5</v>
      </c>
      <c r="E170" t="s">
        <v>1108</v>
      </c>
      <c r="F170" t="s">
        <v>13</v>
      </c>
      <c r="G170" s="1">
        <v>7729</v>
      </c>
      <c r="H170" s="1">
        <v>2002</v>
      </c>
      <c r="I170" t="s">
        <v>1122</v>
      </c>
      <c r="J170" t="s">
        <v>1135</v>
      </c>
      <c r="K170" t="s">
        <v>1144</v>
      </c>
    </row>
    <row r="171" spans="1:11" x14ac:dyDescent="0.45">
      <c r="A171" s="2">
        <v>43394</v>
      </c>
      <c r="B171">
        <v>2018</v>
      </c>
      <c r="C171" t="s">
        <v>1152</v>
      </c>
      <c r="D171" t="s">
        <v>21</v>
      </c>
      <c r="E171" t="s">
        <v>782</v>
      </c>
      <c r="F171" t="s">
        <v>11</v>
      </c>
      <c r="G171" s="1">
        <v>4877</v>
      </c>
      <c r="H171" s="1">
        <v>741</v>
      </c>
      <c r="I171" t="s">
        <v>1122</v>
      </c>
      <c r="J171" t="s">
        <v>1132</v>
      </c>
      <c r="K171" t="s">
        <v>1143</v>
      </c>
    </row>
    <row r="172" spans="1:11" x14ac:dyDescent="0.45">
      <c r="A172" s="2">
        <v>43399</v>
      </c>
      <c r="B172">
        <v>2018</v>
      </c>
      <c r="C172" t="s">
        <v>1152</v>
      </c>
      <c r="D172" t="s">
        <v>27</v>
      </c>
      <c r="E172" t="s">
        <v>170</v>
      </c>
      <c r="F172" t="s">
        <v>7</v>
      </c>
      <c r="G172" s="1">
        <v>12840</v>
      </c>
      <c r="H172">
        <v>5470</v>
      </c>
      <c r="I172" t="s">
        <v>1122</v>
      </c>
      <c r="J172" t="s">
        <v>1140</v>
      </c>
      <c r="K172" t="s">
        <v>1143</v>
      </c>
    </row>
    <row r="173" spans="1:11" x14ac:dyDescent="0.45">
      <c r="A173" s="2">
        <v>43401</v>
      </c>
      <c r="B173">
        <v>2018</v>
      </c>
      <c r="C173" t="s">
        <v>1152</v>
      </c>
      <c r="D173" t="s">
        <v>21</v>
      </c>
      <c r="E173" t="s">
        <v>699</v>
      </c>
      <c r="F173" t="s">
        <v>13</v>
      </c>
      <c r="G173" s="1">
        <v>7362</v>
      </c>
      <c r="H173" s="1">
        <v>2106</v>
      </c>
      <c r="I173" t="s">
        <v>1122</v>
      </c>
      <c r="J173" t="s">
        <v>1141</v>
      </c>
      <c r="K173" t="s">
        <v>1146</v>
      </c>
    </row>
    <row r="174" spans="1:11" x14ac:dyDescent="0.45">
      <c r="A174" s="2">
        <v>43406</v>
      </c>
      <c r="B174">
        <v>2018</v>
      </c>
      <c r="C174" t="s">
        <v>1152</v>
      </c>
      <c r="D174" t="s">
        <v>1158</v>
      </c>
      <c r="E174" t="s">
        <v>425</v>
      </c>
      <c r="F174" t="s">
        <v>419</v>
      </c>
      <c r="G174" s="1">
        <v>7869</v>
      </c>
      <c r="H174">
        <v>2786</v>
      </c>
      <c r="I174" t="s">
        <v>1122</v>
      </c>
      <c r="J174" t="s">
        <v>1137</v>
      </c>
      <c r="K174" t="s">
        <v>1143</v>
      </c>
    </row>
    <row r="175" spans="1:11" x14ac:dyDescent="0.45">
      <c r="A175" s="2">
        <v>43407</v>
      </c>
      <c r="B175">
        <v>2018</v>
      </c>
      <c r="C175" t="s">
        <v>1152</v>
      </c>
      <c r="D175" t="s">
        <v>5</v>
      </c>
      <c r="E175" t="s">
        <v>731</v>
      </c>
      <c r="F175" t="s">
        <v>13</v>
      </c>
      <c r="G175" s="1">
        <v>3901</v>
      </c>
      <c r="H175" s="1">
        <v>1014</v>
      </c>
      <c r="I175" t="s">
        <v>1122</v>
      </c>
      <c r="J175" t="s">
        <v>1140</v>
      </c>
      <c r="K175" t="s">
        <v>1146</v>
      </c>
    </row>
    <row r="176" spans="1:11" x14ac:dyDescent="0.45">
      <c r="A176" s="2">
        <v>43407</v>
      </c>
      <c r="B176">
        <v>2018</v>
      </c>
      <c r="C176" t="s">
        <v>1152</v>
      </c>
      <c r="D176" t="s">
        <v>1158</v>
      </c>
      <c r="E176" t="s">
        <v>963</v>
      </c>
      <c r="F176" t="s">
        <v>419</v>
      </c>
      <c r="G176" s="1">
        <v>1248</v>
      </c>
      <c r="H176" s="1">
        <v>406</v>
      </c>
      <c r="I176" t="s">
        <v>1122</v>
      </c>
      <c r="J176" t="s">
        <v>1140</v>
      </c>
      <c r="K176" t="s">
        <v>1145</v>
      </c>
    </row>
    <row r="177" spans="1:11" x14ac:dyDescent="0.45">
      <c r="A177" s="2">
        <v>43410</v>
      </c>
      <c r="B177">
        <v>2018</v>
      </c>
      <c r="C177" t="s">
        <v>1152</v>
      </c>
      <c r="D177" t="s">
        <v>1158</v>
      </c>
      <c r="E177" t="s">
        <v>618</v>
      </c>
      <c r="F177" t="s">
        <v>13</v>
      </c>
      <c r="G177" s="1">
        <v>5259</v>
      </c>
      <c r="H177" s="1">
        <v>1636</v>
      </c>
      <c r="I177" t="s">
        <v>1122</v>
      </c>
      <c r="J177" t="s">
        <v>1135</v>
      </c>
      <c r="K177" t="s">
        <v>1146</v>
      </c>
    </row>
    <row r="178" spans="1:11" x14ac:dyDescent="0.45">
      <c r="A178" s="2">
        <v>43414</v>
      </c>
      <c r="B178">
        <v>2018</v>
      </c>
      <c r="C178" t="s">
        <v>1152</v>
      </c>
      <c r="D178" t="s">
        <v>5</v>
      </c>
      <c r="E178" t="s">
        <v>810</v>
      </c>
      <c r="F178" t="s">
        <v>13</v>
      </c>
      <c r="G178" s="1">
        <v>13164</v>
      </c>
      <c r="H178" s="1">
        <v>2791</v>
      </c>
      <c r="I178" t="s">
        <v>1122</v>
      </c>
      <c r="J178" t="s">
        <v>1137</v>
      </c>
      <c r="K178" t="s">
        <v>1143</v>
      </c>
    </row>
    <row r="179" spans="1:11" x14ac:dyDescent="0.45">
      <c r="A179" s="2">
        <v>43415</v>
      </c>
      <c r="B179">
        <v>2018</v>
      </c>
      <c r="C179" t="s">
        <v>1152</v>
      </c>
      <c r="D179" t="s">
        <v>54</v>
      </c>
      <c r="E179" t="s">
        <v>955</v>
      </c>
      <c r="F179" t="s">
        <v>401</v>
      </c>
      <c r="G179" s="1">
        <v>9818</v>
      </c>
      <c r="H179" s="1">
        <v>1885</v>
      </c>
      <c r="I179" t="s">
        <v>1167</v>
      </c>
      <c r="J179" t="s">
        <v>1138</v>
      </c>
      <c r="K179" t="s">
        <v>1145</v>
      </c>
    </row>
    <row r="180" spans="1:11" x14ac:dyDescent="0.45">
      <c r="A180" s="2">
        <v>43417</v>
      </c>
      <c r="B180">
        <v>2018</v>
      </c>
      <c r="C180" t="s">
        <v>1152</v>
      </c>
      <c r="D180" t="s">
        <v>27</v>
      </c>
      <c r="E180" t="s">
        <v>655</v>
      </c>
      <c r="F180" t="s">
        <v>13</v>
      </c>
      <c r="G180" s="1">
        <v>5071</v>
      </c>
      <c r="H180" s="1">
        <v>1810</v>
      </c>
      <c r="I180" t="s">
        <v>1122</v>
      </c>
      <c r="J180" t="s">
        <v>1136</v>
      </c>
      <c r="K180" t="s">
        <v>1143</v>
      </c>
    </row>
    <row r="181" spans="1:11" x14ac:dyDescent="0.45">
      <c r="A181" s="2">
        <v>43417</v>
      </c>
      <c r="B181">
        <v>2018</v>
      </c>
      <c r="C181" t="s">
        <v>1152</v>
      </c>
      <c r="D181" t="s">
        <v>5</v>
      </c>
      <c r="E181" t="s">
        <v>660</v>
      </c>
      <c r="F181" t="s">
        <v>11</v>
      </c>
      <c r="G181" s="1">
        <v>4220</v>
      </c>
      <c r="H181" s="1">
        <v>1321</v>
      </c>
      <c r="I181" t="s">
        <v>1167</v>
      </c>
      <c r="J181" t="s">
        <v>1141</v>
      </c>
      <c r="K181" t="s">
        <v>1144</v>
      </c>
    </row>
    <row r="182" spans="1:11" x14ac:dyDescent="0.45">
      <c r="A182" s="2">
        <v>43418</v>
      </c>
      <c r="B182">
        <v>2018</v>
      </c>
      <c r="C182" t="s">
        <v>1152</v>
      </c>
      <c r="D182" t="s">
        <v>27</v>
      </c>
      <c r="E182" t="s">
        <v>358</v>
      </c>
      <c r="F182" t="s">
        <v>20</v>
      </c>
      <c r="G182" s="1">
        <v>13316</v>
      </c>
      <c r="H182">
        <v>4168</v>
      </c>
      <c r="I182" t="s">
        <v>1122</v>
      </c>
      <c r="J182" t="s">
        <v>1136</v>
      </c>
      <c r="K182" t="s">
        <v>1145</v>
      </c>
    </row>
    <row r="183" spans="1:11" x14ac:dyDescent="0.45">
      <c r="A183" s="2">
        <v>43420</v>
      </c>
      <c r="B183">
        <v>2018</v>
      </c>
      <c r="C183" t="s">
        <v>1152</v>
      </c>
      <c r="D183" t="s">
        <v>1158</v>
      </c>
      <c r="E183" t="s">
        <v>253</v>
      </c>
      <c r="F183" t="s">
        <v>7</v>
      </c>
      <c r="G183" s="1">
        <v>12219</v>
      </c>
      <c r="H183">
        <v>916</v>
      </c>
      <c r="I183" t="s">
        <v>1122</v>
      </c>
      <c r="J183" t="s">
        <v>1133</v>
      </c>
      <c r="K183" t="s">
        <v>1145</v>
      </c>
    </row>
    <row r="184" spans="1:11" x14ac:dyDescent="0.45">
      <c r="A184" s="2">
        <v>43420</v>
      </c>
      <c r="B184">
        <v>2018</v>
      </c>
      <c r="C184" t="s">
        <v>1152</v>
      </c>
      <c r="D184" t="s">
        <v>21</v>
      </c>
      <c r="E184" t="s">
        <v>538</v>
      </c>
      <c r="F184" t="s">
        <v>407</v>
      </c>
      <c r="G184" s="1">
        <v>3891</v>
      </c>
      <c r="H184">
        <v>280</v>
      </c>
      <c r="I184" t="s">
        <v>1167</v>
      </c>
      <c r="J184" t="s">
        <v>1141</v>
      </c>
      <c r="K184" t="s">
        <v>1144</v>
      </c>
    </row>
    <row r="185" spans="1:11" x14ac:dyDescent="0.45">
      <c r="A185" s="2">
        <v>43422</v>
      </c>
      <c r="B185">
        <v>2018</v>
      </c>
      <c r="C185" t="s">
        <v>1152</v>
      </c>
      <c r="D185" t="s">
        <v>5</v>
      </c>
      <c r="E185" t="s">
        <v>32</v>
      </c>
      <c r="F185" t="s">
        <v>13</v>
      </c>
      <c r="G185" s="1">
        <v>13030</v>
      </c>
      <c r="H185">
        <v>1642</v>
      </c>
      <c r="I185" t="s">
        <v>1167</v>
      </c>
      <c r="J185" t="s">
        <v>1127</v>
      </c>
      <c r="K185" t="s">
        <v>1145</v>
      </c>
    </row>
    <row r="186" spans="1:11" x14ac:dyDescent="0.45">
      <c r="A186" s="2">
        <v>43422</v>
      </c>
      <c r="B186">
        <v>2018</v>
      </c>
      <c r="C186" t="s">
        <v>1152</v>
      </c>
      <c r="D186" t="s">
        <v>1158</v>
      </c>
      <c r="E186" t="s">
        <v>321</v>
      </c>
      <c r="F186" t="s">
        <v>13</v>
      </c>
      <c r="G186" s="1">
        <v>4482</v>
      </c>
      <c r="H186">
        <v>1640</v>
      </c>
      <c r="I186" t="s">
        <v>1167</v>
      </c>
      <c r="J186" t="s">
        <v>1138</v>
      </c>
      <c r="K186" t="s">
        <v>1144</v>
      </c>
    </row>
    <row r="187" spans="1:11" x14ac:dyDescent="0.45">
      <c r="A187" s="2">
        <v>43423</v>
      </c>
      <c r="B187">
        <v>2018</v>
      </c>
      <c r="C187" t="s">
        <v>1152</v>
      </c>
      <c r="D187" t="s">
        <v>27</v>
      </c>
      <c r="E187" t="s">
        <v>77</v>
      </c>
      <c r="F187" t="s">
        <v>20</v>
      </c>
      <c r="G187" s="1">
        <v>5688</v>
      </c>
      <c r="H187">
        <v>1047</v>
      </c>
      <c r="I187" t="s">
        <v>1122</v>
      </c>
      <c r="J187" t="s">
        <v>1135</v>
      </c>
      <c r="K187" t="s">
        <v>1145</v>
      </c>
    </row>
    <row r="188" spans="1:11" x14ac:dyDescent="0.45">
      <c r="A188" s="2">
        <v>43423</v>
      </c>
      <c r="B188">
        <v>2018</v>
      </c>
      <c r="C188" t="s">
        <v>1152</v>
      </c>
      <c r="D188" t="s">
        <v>54</v>
      </c>
      <c r="E188" t="s">
        <v>682</v>
      </c>
      <c r="F188" t="s">
        <v>13</v>
      </c>
      <c r="G188" s="1">
        <v>14930</v>
      </c>
      <c r="H188" s="1">
        <v>1374</v>
      </c>
      <c r="I188" t="s">
        <v>1122</v>
      </c>
      <c r="J188" t="s">
        <v>1136</v>
      </c>
      <c r="K188" t="s">
        <v>1144</v>
      </c>
    </row>
    <row r="189" spans="1:11" x14ac:dyDescent="0.45">
      <c r="A189" s="2">
        <v>43426</v>
      </c>
      <c r="B189">
        <v>2018</v>
      </c>
      <c r="C189" t="s">
        <v>1152</v>
      </c>
      <c r="D189" t="s">
        <v>21</v>
      </c>
      <c r="E189" t="s">
        <v>90</v>
      </c>
      <c r="F189" t="s">
        <v>11</v>
      </c>
      <c r="G189" s="1">
        <v>6265</v>
      </c>
      <c r="H189">
        <v>802</v>
      </c>
      <c r="I189" t="s">
        <v>1122</v>
      </c>
      <c r="J189" t="s">
        <v>1132</v>
      </c>
      <c r="K189" t="s">
        <v>1143</v>
      </c>
    </row>
    <row r="190" spans="1:11" x14ac:dyDescent="0.45">
      <c r="A190" s="2">
        <v>43429</v>
      </c>
      <c r="B190">
        <v>2018</v>
      </c>
      <c r="C190" t="s">
        <v>1152</v>
      </c>
      <c r="D190" t="s">
        <v>27</v>
      </c>
      <c r="E190" t="s">
        <v>146</v>
      </c>
      <c r="F190" t="s">
        <v>7</v>
      </c>
      <c r="G190" s="1">
        <v>11100</v>
      </c>
      <c r="H190">
        <v>1443</v>
      </c>
      <c r="I190" t="s">
        <v>1167</v>
      </c>
      <c r="J190" t="s">
        <v>1130</v>
      </c>
      <c r="K190" t="s">
        <v>1145</v>
      </c>
    </row>
    <row r="191" spans="1:11" x14ac:dyDescent="0.45">
      <c r="A191" s="2">
        <v>43429</v>
      </c>
      <c r="B191">
        <v>2018</v>
      </c>
      <c r="C191" t="s">
        <v>1152</v>
      </c>
      <c r="D191" t="s">
        <v>5</v>
      </c>
      <c r="E191" t="s">
        <v>541</v>
      </c>
      <c r="F191" t="s">
        <v>401</v>
      </c>
      <c r="G191" s="1">
        <v>5600</v>
      </c>
      <c r="H191">
        <v>650</v>
      </c>
      <c r="I191" t="s">
        <v>1167</v>
      </c>
      <c r="J191" t="s">
        <v>1140</v>
      </c>
      <c r="K191" t="s">
        <v>1143</v>
      </c>
    </row>
    <row r="192" spans="1:11" x14ac:dyDescent="0.45">
      <c r="A192" s="2">
        <v>43429</v>
      </c>
      <c r="B192">
        <v>2018</v>
      </c>
      <c r="C192" t="s">
        <v>1152</v>
      </c>
      <c r="D192" t="s">
        <v>21</v>
      </c>
      <c r="E192" t="s">
        <v>629</v>
      </c>
      <c r="F192" t="s">
        <v>20</v>
      </c>
      <c r="G192" s="1">
        <v>9563</v>
      </c>
      <c r="H192" s="1">
        <v>3873</v>
      </c>
      <c r="I192" t="s">
        <v>1122</v>
      </c>
      <c r="J192" t="s">
        <v>1130</v>
      </c>
      <c r="K192" t="s">
        <v>1146</v>
      </c>
    </row>
    <row r="193" spans="1:11" x14ac:dyDescent="0.45">
      <c r="A193" s="2">
        <v>43430</v>
      </c>
      <c r="B193">
        <v>2018</v>
      </c>
      <c r="C193" t="s">
        <v>1152</v>
      </c>
      <c r="D193" t="s">
        <v>1158</v>
      </c>
      <c r="E193" t="s">
        <v>363</v>
      </c>
      <c r="F193" t="s">
        <v>13</v>
      </c>
      <c r="G193" s="1">
        <v>13694</v>
      </c>
      <c r="H193">
        <v>2273</v>
      </c>
      <c r="I193" t="s">
        <v>1167</v>
      </c>
      <c r="J193" t="s">
        <v>1140</v>
      </c>
      <c r="K193" t="s">
        <v>1145</v>
      </c>
    </row>
    <row r="194" spans="1:11" x14ac:dyDescent="0.45">
      <c r="A194" s="2">
        <v>43430</v>
      </c>
      <c r="B194">
        <v>2018</v>
      </c>
      <c r="C194" t="s">
        <v>1152</v>
      </c>
      <c r="D194" t="s">
        <v>54</v>
      </c>
      <c r="E194" t="s">
        <v>276</v>
      </c>
      <c r="F194" t="s">
        <v>11</v>
      </c>
      <c r="G194" s="1">
        <v>6125</v>
      </c>
      <c r="H194">
        <v>1121</v>
      </c>
      <c r="I194" t="s">
        <v>1122</v>
      </c>
      <c r="J194" t="s">
        <v>1130</v>
      </c>
      <c r="K194" t="s">
        <v>1143</v>
      </c>
    </row>
    <row r="195" spans="1:11" x14ac:dyDescent="0.45">
      <c r="A195" s="2">
        <v>43431</v>
      </c>
      <c r="B195">
        <v>2018</v>
      </c>
      <c r="C195" t="s">
        <v>1152</v>
      </c>
      <c r="D195" t="s">
        <v>5</v>
      </c>
      <c r="E195" t="s">
        <v>690</v>
      </c>
      <c r="F195" t="s">
        <v>13</v>
      </c>
      <c r="G195" s="1">
        <v>7118</v>
      </c>
      <c r="H195" s="1">
        <v>3509</v>
      </c>
      <c r="I195" t="s">
        <v>1122</v>
      </c>
      <c r="J195" t="s">
        <v>1133</v>
      </c>
      <c r="K195" t="s">
        <v>1144</v>
      </c>
    </row>
    <row r="196" spans="1:11" x14ac:dyDescent="0.45">
      <c r="A196" s="2">
        <v>43431</v>
      </c>
      <c r="B196">
        <v>2018</v>
      </c>
      <c r="C196" t="s">
        <v>1152</v>
      </c>
      <c r="D196" t="s">
        <v>27</v>
      </c>
      <c r="E196" t="s">
        <v>562</v>
      </c>
      <c r="F196" t="s">
        <v>13</v>
      </c>
      <c r="G196" s="1">
        <v>3715</v>
      </c>
      <c r="H196" s="1">
        <v>1516</v>
      </c>
      <c r="I196" t="s">
        <v>1122</v>
      </c>
      <c r="J196" t="s">
        <v>1137</v>
      </c>
      <c r="K196" t="s">
        <v>1144</v>
      </c>
    </row>
    <row r="197" spans="1:11" x14ac:dyDescent="0.45">
      <c r="A197" s="2">
        <v>43431</v>
      </c>
      <c r="B197">
        <v>2018</v>
      </c>
      <c r="C197" t="s">
        <v>1152</v>
      </c>
      <c r="D197" t="s">
        <v>1158</v>
      </c>
      <c r="E197" t="s">
        <v>864</v>
      </c>
      <c r="F197" t="s">
        <v>20</v>
      </c>
      <c r="G197" s="1">
        <v>9436</v>
      </c>
      <c r="H197" s="1">
        <v>2142</v>
      </c>
      <c r="I197" t="s">
        <v>1122</v>
      </c>
      <c r="J197" t="s">
        <v>1132</v>
      </c>
      <c r="K197" t="s">
        <v>1143</v>
      </c>
    </row>
    <row r="198" spans="1:11" x14ac:dyDescent="0.45">
      <c r="A198" s="2">
        <v>43432</v>
      </c>
      <c r="B198">
        <v>2018</v>
      </c>
      <c r="C198" t="s">
        <v>1152</v>
      </c>
      <c r="D198" t="s">
        <v>21</v>
      </c>
      <c r="E198" t="s">
        <v>1085</v>
      </c>
      <c r="F198" t="s">
        <v>419</v>
      </c>
      <c r="G198" s="1">
        <v>9095</v>
      </c>
      <c r="H198" s="1">
        <v>3656</v>
      </c>
      <c r="I198" t="s">
        <v>1122</v>
      </c>
      <c r="J198" t="s">
        <v>1132</v>
      </c>
      <c r="K198" t="s">
        <v>1144</v>
      </c>
    </row>
    <row r="199" spans="1:11" x14ac:dyDescent="0.45">
      <c r="A199" s="2">
        <v>43436</v>
      </c>
      <c r="B199">
        <v>2018</v>
      </c>
      <c r="C199" t="s">
        <v>1152</v>
      </c>
      <c r="D199" t="s">
        <v>21</v>
      </c>
      <c r="E199" t="s">
        <v>758</v>
      </c>
      <c r="F199" t="s">
        <v>13</v>
      </c>
      <c r="G199" s="1">
        <v>1673</v>
      </c>
      <c r="H199" s="1">
        <v>141</v>
      </c>
      <c r="I199" t="s">
        <v>1122</v>
      </c>
      <c r="J199" t="s">
        <v>1134</v>
      </c>
      <c r="K199" t="s">
        <v>1143</v>
      </c>
    </row>
    <row r="200" spans="1:11" x14ac:dyDescent="0.45">
      <c r="A200" s="2">
        <v>43441</v>
      </c>
      <c r="B200">
        <v>2018</v>
      </c>
      <c r="C200" t="s">
        <v>1152</v>
      </c>
      <c r="D200" t="s">
        <v>1158</v>
      </c>
      <c r="E200" t="s">
        <v>965</v>
      </c>
      <c r="F200" t="s">
        <v>419</v>
      </c>
      <c r="G200" s="1">
        <v>10946</v>
      </c>
      <c r="H200" s="1">
        <v>4324</v>
      </c>
      <c r="I200" t="s">
        <v>1122</v>
      </c>
      <c r="J200" t="s">
        <v>1136</v>
      </c>
      <c r="K200" t="s">
        <v>1145</v>
      </c>
    </row>
    <row r="201" spans="1:11" x14ac:dyDescent="0.45">
      <c r="A201" s="2">
        <v>43442</v>
      </c>
      <c r="B201">
        <v>2018</v>
      </c>
      <c r="C201" t="s">
        <v>1152</v>
      </c>
      <c r="D201" t="s">
        <v>5</v>
      </c>
      <c r="E201" t="s">
        <v>523</v>
      </c>
      <c r="F201" t="s">
        <v>409</v>
      </c>
      <c r="G201" s="1">
        <v>1686</v>
      </c>
      <c r="H201">
        <v>779</v>
      </c>
      <c r="I201" t="s">
        <v>1122</v>
      </c>
      <c r="J201" t="s">
        <v>1137</v>
      </c>
      <c r="K201" t="s">
        <v>1143</v>
      </c>
    </row>
    <row r="202" spans="1:11" x14ac:dyDescent="0.45">
      <c r="A202" s="2">
        <v>43443</v>
      </c>
      <c r="B202">
        <v>2018</v>
      </c>
      <c r="C202" t="s">
        <v>1152</v>
      </c>
      <c r="D202" t="s">
        <v>1158</v>
      </c>
      <c r="E202" t="s">
        <v>676</v>
      </c>
      <c r="F202" t="s">
        <v>13</v>
      </c>
      <c r="G202" s="1">
        <v>4643</v>
      </c>
      <c r="H202" s="1">
        <v>1286</v>
      </c>
      <c r="I202" t="s">
        <v>1122</v>
      </c>
      <c r="J202" t="s">
        <v>1141</v>
      </c>
      <c r="K202" t="s">
        <v>1143</v>
      </c>
    </row>
    <row r="203" spans="1:11" x14ac:dyDescent="0.45">
      <c r="A203" s="2">
        <v>43445</v>
      </c>
      <c r="B203">
        <v>2018</v>
      </c>
      <c r="C203" t="s">
        <v>1152</v>
      </c>
      <c r="D203" t="s">
        <v>21</v>
      </c>
      <c r="E203" t="s">
        <v>666</v>
      </c>
      <c r="F203" t="s">
        <v>13</v>
      </c>
      <c r="G203" s="1">
        <v>14634</v>
      </c>
      <c r="H203" s="1">
        <v>2459</v>
      </c>
      <c r="I203" t="s">
        <v>1167</v>
      </c>
      <c r="J203" t="s">
        <v>1133</v>
      </c>
      <c r="K203" t="s">
        <v>1145</v>
      </c>
    </row>
    <row r="204" spans="1:11" x14ac:dyDescent="0.45">
      <c r="A204" s="2">
        <v>43446</v>
      </c>
      <c r="B204">
        <v>2018</v>
      </c>
      <c r="C204" t="s">
        <v>1152</v>
      </c>
      <c r="D204" t="s">
        <v>54</v>
      </c>
      <c r="E204" t="s">
        <v>75</v>
      </c>
      <c r="F204" t="s">
        <v>7</v>
      </c>
      <c r="G204" s="1">
        <v>7428</v>
      </c>
      <c r="H204">
        <v>3194</v>
      </c>
      <c r="I204" t="s">
        <v>1122</v>
      </c>
      <c r="J204" t="s">
        <v>1127</v>
      </c>
      <c r="K204" t="s">
        <v>1144</v>
      </c>
    </row>
    <row r="205" spans="1:11" x14ac:dyDescent="0.45">
      <c r="A205" s="2">
        <v>43449</v>
      </c>
      <c r="B205">
        <v>2018</v>
      </c>
      <c r="C205" t="s">
        <v>1152</v>
      </c>
      <c r="D205" t="s">
        <v>21</v>
      </c>
      <c r="E205" t="s">
        <v>97</v>
      </c>
      <c r="F205" t="s">
        <v>11</v>
      </c>
      <c r="G205" s="1">
        <v>10743</v>
      </c>
      <c r="H205">
        <v>4834</v>
      </c>
      <c r="I205" t="s">
        <v>1122</v>
      </c>
      <c r="J205" t="s">
        <v>1136</v>
      </c>
      <c r="K205" t="s">
        <v>1144</v>
      </c>
    </row>
    <row r="206" spans="1:11" x14ac:dyDescent="0.45">
      <c r="A206" s="2">
        <v>43452</v>
      </c>
      <c r="B206">
        <v>2018</v>
      </c>
      <c r="C206" t="s">
        <v>1152</v>
      </c>
      <c r="D206" t="s">
        <v>54</v>
      </c>
      <c r="E206" t="s">
        <v>578</v>
      </c>
      <c r="F206" t="s">
        <v>13</v>
      </c>
      <c r="G206" s="1">
        <v>13703</v>
      </c>
      <c r="H206" s="1">
        <v>3727</v>
      </c>
      <c r="I206" t="s">
        <v>1167</v>
      </c>
      <c r="J206" t="s">
        <v>1140</v>
      </c>
      <c r="K206" t="s">
        <v>1145</v>
      </c>
    </row>
    <row r="207" spans="1:11" x14ac:dyDescent="0.45">
      <c r="A207" s="2">
        <v>43453</v>
      </c>
      <c r="B207">
        <v>2018</v>
      </c>
      <c r="C207" t="s">
        <v>1152</v>
      </c>
      <c r="D207" t="s">
        <v>21</v>
      </c>
      <c r="E207" t="s">
        <v>1094</v>
      </c>
      <c r="F207" t="s">
        <v>401</v>
      </c>
      <c r="G207" s="1">
        <v>6753</v>
      </c>
      <c r="H207" s="1">
        <v>1114</v>
      </c>
      <c r="I207" t="s">
        <v>1122</v>
      </c>
      <c r="J207" t="s">
        <v>1136</v>
      </c>
      <c r="K207" t="s">
        <v>1145</v>
      </c>
    </row>
    <row r="208" spans="1:11" x14ac:dyDescent="0.45">
      <c r="A208" s="2">
        <v>43453</v>
      </c>
      <c r="B208">
        <v>2018</v>
      </c>
      <c r="C208" t="s">
        <v>1152</v>
      </c>
      <c r="D208" t="s">
        <v>1158</v>
      </c>
      <c r="E208" t="s">
        <v>724</v>
      </c>
      <c r="F208" t="s">
        <v>7</v>
      </c>
      <c r="G208" s="1">
        <v>13001</v>
      </c>
      <c r="H208" s="1">
        <v>5265</v>
      </c>
      <c r="I208" t="s">
        <v>1122</v>
      </c>
      <c r="J208" t="s">
        <v>1132</v>
      </c>
      <c r="K208" t="s">
        <v>1144</v>
      </c>
    </row>
    <row r="209" spans="1:11" x14ac:dyDescent="0.45">
      <c r="A209" s="2">
        <v>43454</v>
      </c>
      <c r="B209">
        <v>2018</v>
      </c>
      <c r="C209" t="s">
        <v>1152</v>
      </c>
      <c r="D209" t="s">
        <v>5</v>
      </c>
      <c r="E209" t="s">
        <v>815</v>
      </c>
      <c r="F209" t="s">
        <v>20</v>
      </c>
      <c r="G209" s="1">
        <v>7381</v>
      </c>
      <c r="H209" s="1">
        <v>3521</v>
      </c>
      <c r="I209" t="s">
        <v>1122</v>
      </c>
      <c r="J209" t="s">
        <v>1136</v>
      </c>
      <c r="K209" t="s">
        <v>1143</v>
      </c>
    </row>
    <row r="210" spans="1:11" x14ac:dyDescent="0.45">
      <c r="A210" s="2">
        <v>43455</v>
      </c>
      <c r="B210">
        <v>2018</v>
      </c>
      <c r="C210" t="s">
        <v>1152</v>
      </c>
      <c r="D210" t="s">
        <v>5</v>
      </c>
      <c r="E210" t="s">
        <v>738</v>
      </c>
      <c r="F210" t="s">
        <v>20</v>
      </c>
      <c r="G210" s="1">
        <v>4382</v>
      </c>
      <c r="H210" s="1">
        <v>1266</v>
      </c>
      <c r="I210" t="s">
        <v>1122</v>
      </c>
      <c r="J210" t="s">
        <v>1137</v>
      </c>
      <c r="K210" t="s">
        <v>1143</v>
      </c>
    </row>
    <row r="211" spans="1:11" x14ac:dyDescent="0.45">
      <c r="A211" s="2">
        <v>43456</v>
      </c>
      <c r="B211">
        <v>2018</v>
      </c>
      <c r="C211" t="s">
        <v>1152</v>
      </c>
      <c r="D211" t="s">
        <v>5</v>
      </c>
      <c r="E211" t="s">
        <v>550</v>
      </c>
      <c r="F211" t="s">
        <v>409</v>
      </c>
      <c r="G211" s="1">
        <v>12180</v>
      </c>
      <c r="H211">
        <v>5737</v>
      </c>
      <c r="I211" t="s">
        <v>1122</v>
      </c>
      <c r="J211" t="s">
        <v>1139</v>
      </c>
      <c r="K211" t="s">
        <v>1145</v>
      </c>
    </row>
    <row r="212" spans="1:11" x14ac:dyDescent="0.45">
      <c r="A212" s="2">
        <v>43457</v>
      </c>
      <c r="B212">
        <v>2018</v>
      </c>
      <c r="C212" t="s">
        <v>1152</v>
      </c>
      <c r="D212" t="s">
        <v>5</v>
      </c>
      <c r="E212" t="s">
        <v>338</v>
      </c>
      <c r="F212" t="s">
        <v>11</v>
      </c>
      <c r="G212" s="1">
        <v>12033</v>
      </c>
      <c r="H212">
        <v>3778</v>
      </c>
      <c r="I212" t="s">
        <v>1167</v>
      </c>
      <c r="J212" t="s">
        <v>1133</v>
      </c>
      <c r="K212" t="s">
        <v>1146</v>
      </c>
    </row>
    <row r="213" spans="1:11" x14ac:dyDescent="0.45">
      <c r="A213" s="2">
        <v>43458</v>
      </c>
      <c r="B213">
        <v>2018</v>
      </c>
      <c r="C213" t="s">
        <v>1152</v>
      </c>
      <c r="D213" t="s">
        <v>5</v>
      </c>
      <c r="E213" t="s">
        <v>268</v>
      </c>
      <c r="F213" t="s">
        <v>20</v>
      </c>
      <c r="G213" s="1">
        <v>723</v>
      </c>
      <c r="H213">
        <v>341</v>
      </c>
      <c r="I213" t="s">
        <v>1122</v>
      </c>
      <c r="J213" t="s">
        <v>1138</v>
      </c>
      <c r="K213" t="s">
        <v>1146</v>
      </c>
    </row>
    <row r="214" spans="1:11" x14ac:dyDescent="0.45">
      <c r="A214" s="2">
        <v>43458</v>
      </c>
      <c r="B214">
        <v>2018</v>
      </c>
      <c r="C214" t="s">
        <v>1152</v>
      </c>
      <c r="D214" t="s">
        <v>27</v>
      </c>
      <c r="E214" t="s">
        <v>413</v>
      </c>
      <c r="F214" t="s">
        <v>404</v>
      </c>
      <c r="G214" s="1">
        <v>7602</v>
      </c>
      <c r="H214">
        <v>3771</v>
      </c>
      <c r="I214" t="s">
        <v>1122</v>
      </c>
      <c r="J214" t="s">
        <v>1137</v>
      </c>
      <c r="K214" t="s">
        <v>1145</v>
      </c>
    </row>
    <row r="215" spans="1:11" x14ac:dyDescent="0.45">
      <c r="A215" s="2">
        <v>43460</v>
      </c>
      <c r="B215">
        <v>2018</v>
      </c>
      <c r="C215" t="s">
        <v>1152</v>
      </c>
      <c r="D215" t="s">
        <v>5</v>
      </c>
      <c r="E215" t="s">
        <v>518</v>
      </c>
      <c r="F215" t="s">
        <v>401</v>
      </c>
      <c r="G215" s="1">
        <v>1247</v>
      </c>
      <c r="H215">
        <v>311</v>
      </c>
      <c r="I215" t="s">
        <v>1122</v>
      </c>
      <c r="J215" t="s">
        <v>1140</v>
      </c>
      <c r="K215" t="s">
        <v>1143</v>
      </c>
    </row>
    <row r="216" spans="1:11" x14ac:dyDescent="0.45">
      <c r="A216" s="2">
        <v>43473</v>
      </c>
      <c r="B216">
        <v>2019</v>
      </c>
      <c r="C216" t="s">
        <v>1149</v>
      </c>
      <c r="D216" t="s">
        <v>21</v>
      </c>
      <c r="E216" t="s">
        <v>803</v>
      </c>
      <c r="F216" t="s">
        <v>13</v>
      </c>
      <c r="G216" s="1">
        <v>570</v>
      </c>
      <c r="H216" s="1">
        <v>240</v>
      </c>
      <c r="I216" t="s">
        <v>1122</v>
      </c>
      <c r="J216" t="s">
        <v>1135</v>
      </c>
      <c r="K216" t="s">
        <v>1146</v>
      </c>
    </row>
    <row r="217" spans="1:11" x14ac:dyDescent="0.45">
      <c r="A217" s="2">
        <v>43473</v>
      </c>
      <c r="B217">
        <v>2019</v>
      </c>
      <c r="C217" t="s">
        <v>1149</v>
      </c>
      <c r="D217" t="s">
        <v>54</v>
      </c>
      <c r="E217" t="s">
        <v>337</v>
      </c>
      <c r="F217" t="s">
        <v>7</v>
      </c>
      <c r="G217" s="1">
        <v>5349</v>
      </c>
      <c r="H217">
        <v>669</v>
      </c>
      <c r="I217" t="s">
        <v>1167</v>
      </c>
      <c r="J217" t="s">
        <v>1137</v>
      </c>
      <c r="K217" t="s">
        <v>1145</v>
      </c>
    </row>
    <row r="218" spans="1:11" x14ac:dyDescent="0.45">
      <c r="A218" s="2">
        <v>43474</v>
      </c>
      <c r="B218">
        <v>2019</v>
      </c>
      <c r="C218" t="s">
        <v>1149</v>
      </c>
      <c r="D218" t="s">
        <v>21</v>
      </c>
      <c r="E218" t="s">
        <v>485</v>
      </c>
      <c r="F218" t="s">
        <v>404</v>
      </c>
      <c r="G218" s="1">
        <v>2078</v>
      </c>
      <c r="H218">
        <v>1020</v>
      </c>
      <c r="I218" t="s">
        <v>1122</v>
      </c>
      <c r="J218" t="s">
        <v>1126</v>
      </c>
      <c r="K218" t="s">
        <v>1145</v>
      </c>
    </row>
    <row r="219" spans="1:11" x14ac:dyDescent="0.45">
      <c r="A219" s="2">
        <v>43474</v>
      </c>
      <c r="B219">
        <v>2019</v>
      </c>
      <c r="C219" t="s">
        <v>1149</v>
      </c>
      <c r="D219" t="s">
        <v>21</v>
      </c>
      <c r="E219" t="s">
        <v>555</v>
      </c>
      <c r="F219" t="s">
        <v>401</v>
      </c>
      <c r="G219" s="1">
        <v>5317</v>
      </c>
      <c r="H219">
        <v>962</v>
      </c>
      <c r="I219" t="s">
        <v>1122</v>
      </c>
      <c r="J219" t="s">
        <v>1135</v>
      </c>
      <c r="K219" t="s">
        <v>1145</v>
      </c>
    </row>
    <row r="220" spans="1:11" x14ac:dyDescent="0.45">
      <c r="A220" s="2">
        <v>43476</v>
      </c>
      <c r="B220">
        <v>2019</v>
      </c>
      <c r="C220" t="s">
        <v>1149</v>
      </c>
      <c r="D220" t="s">
        <v>1158</v>
      </c>
      <c r="E220" t="s">
        <v>818</v>
      </c>
      <c r="F220" t="s">
        <v>7</v>
      </c>
      <c r="G220" s="1">
        <v>2268</v>
      </c>
      <c r="H220" s="1">
        <v>349</v>
      </c>
      <c r="I220" t="s">
        <v>1122</v>
      </c>
      <c r="J220" t="s">
        <v>1140</v>
      </c>
      <c r="K220" t="s">
        <v>1143</v>
      </c>
    </row>
    <row r="221" spans="1:11" x14ac:dyDescent="0.45">
      <c r="A221" s="2">
        <v>43476</v>
      </c>
      <c r="B221">
        <v>2019</v>
      </c>
      <c r="C221" t="s">
        <v>1149</v>
      </c>
      <c r="D221" t="s">
        <v>5</v>
      </c>
      <c r="E221" t="s">
        <v>642</v>
      </c>
      <c r="F221" t="s">
        <v>11</v>
      </c>
      <c r="G221" s="1">
        <v>13957</v>
      </c>
      <c r="H221" s="1">
        <v>4676</v>
      </c>
      <c r="I221" t="s">
        <v>1122</v>
      </c>
      <c r="J221" t="s">
        <v>1138</v>
      </c>
      <c r="K221" t="s">
        <v>1145</v>
      </c>
    </row>
    <row r="222" spans="1:11" x14ac:dyDescent="0.45">
      <c r="A222" s="2">
        <v>43481</v>
      </c>
      <c r="B222">
        <v>2019</v>
      </c>
      <c r="C222" t="s">
        <v>1149</v>
      </c>
      <c r="D222" t="s">
        <v>1158</v>
      </c>
      <c r="E222" t="s">
        <v>855</v>
      </c>
      <c r="F222" t="s">
        <v>20</v>
      </c>
      <c r="G222" s="1">
        <v>2487</v>
      </c>
      <c r="H222" s="1">
        <v>204</v>
      </c>
      <c r="I222" t="s">
        <v>1167</v>
      </c>
      <c r="J222" t="s">
        <v>1136</v>
      </c>
      <c r="K222" t="s">
        <v>1144</v>
      </c>
    </row>
    <row r="223" spans="1:11" x14ac:dyDescent="0.45">
      <c r="A223" s="2">
        <v>43483</v>
      </c>
      <c r="B223">
        <v>2019</v>
      </c>
      <c r="C223" t="s">
        <v>1149</v>
      </c>
      <c r="D223" t="s">
        <v>21</v>
      </c>
      <c r="E223" t="s">
        <v>284</v>
      </c>
      <c r="F223" t="s">
        <v>11</v>
      </c>
      <c r="G223" s="1">
        <v>10465</v>
      </c>
      <c r="H223">
        <v>4605</v>
      </c>
      <c r="I223" t="s">
        <v>1122</v>
      </c>
      <c r="J223" t="s">
        <v>1134</v>
      </c>
      <c r="K223" t="s">
        <v>1145</v>
      </c>
    </row>
    <row r="224" spans="1:11" x14ac:dyDescent="0.45">
      <c r="A224" s="2">
        <v>43483</v>
      </c>
      <c r="B224">
        <v>2019</v>
      </c>
      <c r="C224" t="s">
        <v>1149</v>
      </c>
      <c r="D224" t="s">
        <v>54</v>
      </c>
      <c r="E224" t="s">
        <v>799</v>
      </c>
      <c r="F224" t="s">
        <v>11</v>
      </c>
      <c r="G224" s="1">
        <v>12635</v>
      </c>
      <c r="H224" s="1">
        <v>2476</v>
      </c>
      <c r="I224" t="s">
        <v>1167</v>
      </c>
      <c r="J224" t="s">
        <v>1134</v>
      </c>
      <c r="K224" t="s">
        <v>1143</v>
      </c>
    </row>
    <row r="225" spans="1:11" x14ac:dyDescent="0.45">
      <c r="A225" s="2">
        <v>43484</v>
      </c>
      <c r="B225">
        <v>2019</v>
      </c>
      <c r="C225" t="s">
        <v>1149</v>
      </c>
      <c r="D225" t="s">
        <v>54</v>
      </c>
      <c r="E225" t="s">
        <v>95</v>
      </c>
      <c r="F225" t="s">
        <v>7</v>
      </c>
      <c r="G225" s="1">
        <v>2344</v>
      </c>
      <c r="H225">
        <v>305</v>
      </c>
      <c r="I225" t="s">
        <v>1122</v>
      </c>
      <c r="J225" t="s">
        <v>1135</v>
      </c>
      <c r="K225" t="s">
        <v>1145</v>
      </c>
    </row>
    <row r="226" spans="1:11" x14ac:dyDescent="0.45">
      <c r="A226" s="2">
        <v>43486</v>
      </c>
      <c r="B226">
        <v>2019</v>
      </c>
      <c r="C226" t="s">
        <v>1149</v>
      </c>
      <c r="D226" t="s">
        <v>1158</v>
      </c>
      <c r="E226" t="s">
        <v>266</v>
      </c>
      <c r="F226" t="s">
        <v>7</v>
      </c>
      <c r="G226" s="1">
        <v>8161</v>
      </c>
      <c r="H226">
        <v>3134</v>
      </c>
      <c r="I226" t="s">
        <v>1122</v>
      </c>
      <c r="J226" t="s">
        <v>1126</v>
      </c>
      <c r="K226" t="s">
        <v>1145</v>
      </c>
    </row>
    <row r="227" spans="1:11" x14ac:dyDescent="0.45">
      <c r="A227" s="2">
        <v>43486</v>
      </c>
      <c r="B227">
        <v>2019</v>
      </c>
      <c r="C227" t="s">
        <v>1149</v>
      </c>
      <c r="D227" t="s">
        <v>1158</v>
      </c>
      <c r="E227" t="s">
        <v>319</v>
      </c>
      <c r="F227" t="s">
        <v>20</v>
      </c>
      <c r="G227" s="1">
        <v>1731</v>
      </c>
      <c r="H227">
        <v>590</v>
      </c>
      <c r="I227" t="s">
        <v>1122</v>
      </c>
      <c r="J227" t="s">
        <v>1132</v>
      </c>
      <c r="K227" t="s">
        <v>1143</v>
      </c>
    </row>
    <row r="228" spans="1:11" x14ac:dyDescent="0.45">
      <c r="A228" s="2">
        <v>43498</v>
      </c>
      <c r="B228">
        <v>2019</v>
      </c>
      <c r="C228" t="s">
        <v>1149</v>
      </c>
      <c r="D228" t="s">
        <v>21</v>
      </c>
      <c r="E228" t="s">
        <v>488</v>
      </c>
      <c r="F228" t="s">
        <v>401</v>
      </c>
      <c r="G228" s="1">
        <v>10291</v>
      </c>
      <c r="H228">
        <v>3396</v>
      </c>
      <c r="I228" t="s">
        <v>1122</v>
      </c>
      <c r="J228" t="s">
        <v>1141</v>
      </c>
      <c r="K228" t="s">
        <v>1145</v>
      </c>
    </row>
    <row r="229" spans="1:11" x14ac:dyDescent="0.45">
      <c r="A229" s="2">
        <v>43499</v>
      </c>
      <c r="B229">
        <v>2019</v>
      </c>
      <c r="C229" t="s">
        <v>1149</v>
      </c>
      <c r="D229" t="s">
        <v>54</v>
      </c>
      <c r="E229" t="s">
        <v>76</v>
      </c>
      <c r="F229" t="s">
        <v>20</v>
      </c>
      <c r="G229" s="1">
        <v>10488</v>
      </c>
      <c r="H229">
        <v>3860</v>
      </c>
      <c r="I229" t="s">
        <v>1122</v>
      </c>
      <c r="J229" t="s">
        <v>1135</v>
      </c>
      <c r="K229" t="s">
        <v>1145</v>
      </c>
    </row>
    <row r="230" spans="1:11" x14ac:dyDescent="0.45">
      <c r="A230" s="2">
        <v>43500</v>
      </c>
      <c r="B230">
        <v>2019</v>
      </c>
      <c r="C230" t="s">
        <v>1149</v>
      </c>
      <c r="D230" t="s">
        <v>21</v>
      </c>
      <c r="E230" t="s">
        <v>193</v>
      </c>
      <c r="F230" t="s">
        <v>20</v>
      </c>
      <c r="G230" s="1">
        <v>873</v>
      </c>
      <c r="H230">
        <v>160</v>
      </c>
      <c r="I230" t="s">
        <v>1122</v>
      </c>
      <c r="J230" t="s">
        <v>1134</v>
      </c>
      <c r="K230" t="s">
        <v>1144</v>
      </c>
    </row>
    <row r="231" spans="1:11" x14ac:dyDescent="0.45">
      <c r="A231" s="2">
        <v>43501</v>
      </c>
      <c r="B231">
        <v>2019</v>
      </c>
      <c r="C231" t="s">
        <v>1149</v>
      </c>
      <c r="D231" t="s">
        <v>1158</v>
      </c>
      <c r="E231" t="s">
        <v>1052</v>
      </c>
      <c r="F231" t="s">
        <v>404</v>
      </c>
      <c r="G231" s="1">
        <v>9521</v>
      </c>
      <c r="H231" s="1">
        <v>2742</v>
      </c>
      <c r="I231" t="s">
        <v>1167</v>
      </c>
      <c r="J231" t="s">
        <v>1134</v>
      </c>
      <c r="K231" t="s">
        <v>1143</v>
      </c>
    </row>
    <row r="232" spans="1:11" x14ac:dyDescent="0.45">
      <c r="A232" s="2">
        <v>43503</v>
      </c>
      <c r="B232">
        <v>2019</v>
      </c>
      <c r="C232" t="s">
        <v>1149</v>
      </c>
      <c r="D232" t="s">
        <v>21</v>
      </c>
      <c r="E232" t="s">
        <v>789</v>
      </c>
      <c r="F232" t="s">
        <v>13</v>
      </c>
      <c r="G232" s="1">
        <v>9760</v>
      </c>
      <c r="H232" s="1">
        <v>586</v>
      </c>
      <c r="I232" t="s">
        <v>1167</v>
      </c>
      <c r="J232" t="s">
        <v>1138</v>
      </c>
      <c r="K232" t="s">
        <v>1145</v>
      </c>
    </row>
    <row r="233" spans="1:11" x14ac:dyDescent="0.45">
      <c r="A233" s="2">
        <v>43503</v>
      </c>
      <c r="B233">
        <v>2019</v>
      </c>
      <c r="C233" t="s">
        <v>1149</v>
      </c>
      <c r="D233" t="s">
        <v>21</v>
      </c>
      <c r="E233" t="s">
        <v>548</v>
      </c>
      <c r="F233" t="s">
        <v>401</v>
      </c>
      <c r="G233" s="1">
        <v>7843</v>
      </c>
      <c r="H233">
        <v>2078</v>
      </c>
      <c r="I233" t="s">
        <v>1122</v>
      </c>
      <c r="J233" t="s">
        <v>1134</v>
      </c>
      <c r="K233" t="s">
        <v>1145</v>
      </c>
    </row>
    <row r="234" spans="1:11" x14ac:dyDescent="0.45">
      <c r="A234" s="2">
        <v>43506</v>
      </c>
      <c r="B234">
        <v>2019</v>
      </c>
      <c r="C234" t="s">
        <v>1149</v>
      </c>
      <c r="D234" t="s">
        <v>21</v>
      </c>
      <c r="E234" t="s">
        <v>187</v>
      </c>
      <c r="F234" t="s">
        <v>13</v>
      </c>
      <c r="G234" s="1">
        <v>4245</v>
      </c>
      <c r="H234">
        <v>1290</v>
      </c>
      <c r="I234" t="s">
        <v>1122</v>
      </c>
      <c r="J234" t="s">
        <v>1140</v>
      </c>
      <c r="K234" t="s">
        <v>1144</v>
      </c>
    </row>
    <row r="235" spans="1:11" x14ac:dyDescent="0.45">
      <c r="A235" s="2">
        <v>43508</v>
      </c>
      <c r="B235">
        <v>2019</v>
      </c>
      <c r="C235" t="s">
        <v>1149</v>
      </c>
      <c r="D235" t="s">
        <v>1158</v>
      </c>
      <c r="E235" t="s">
        <v>68</v>
      </c>
      <c r="F235" t="s">
        <v>13</v>
      </c>
      <c r="G235" s="1">
        <v>10769</v>
      </c>
      <c r="H235">
        <v>1131</v>
      </c>
      <c r="I235" t="s">
        <v>1122</v>
      </c>
      <c r="J235" t="s">
        <v>1137</v>
      </c>
      <c r="K235" t="s">
        <v>1145</v>
      </c>
    </row>
    <row r="236" spans="1:11" x14ac:dyDescent="0.45">
      <c r="A236" s="2">
        <v>43510</v>
      </c>
      <c r="B236">
        <v>2019</v>
      </c>
      <c r="C236" t="s">
        <v>1149</v>
      </c>
      <c r="D236" t="s">
        <v>54</v>
      </c>
      <c r="E236" t="s">
        <v>829</v>
      </c>
      <c r="F236" t="s">
        <v>11</v>
      </c>
      <c r="G236" s="1">
        <v>7674</v>
      </c>
      <c r="H236" s="1">
        <v>2225</v>
      </c>
      <c r="I236" t="s">
        <v>1122</v>
      </c>
      <c r="J236" t="s">
        <v>1135</v>
      </c>
      <c r="K236" t="s">
        <v>1144</v>
      </c>
    </row>
    <row r="237" spans="1:11" x14ac:dyDescent="0.45">
      <c r="A237" s="2">
        <v>43513</v>
      </c>
      <c r="B237">
        <v>2019</v>
      </c>
      <c r="C237" t="s">
        <v>1149</v>
      </c>
      <c r="D237" t="s">
        <v>5</v>
      </c>
      <c r="E237" t="s">
        <v>118</v>
      </c>
      <c r="F237" t="s">
        <v>7</v>
      </c>
      <c r="G237" s="1">
        <v>10844</v>
      </c>
      <c r="H237">
        <v>4435</v>
      </c>
      <c r="I237" t="s">
        <v>1122</v>
      </c>
      <c r="J237" t="s">
        <v>1136</v>
      </c>
      <c r="K237" t="s">
        <v>1146</v>
      </c>
    </row>
    <row r="238" spans="1:11" x14ac:dyDescent="0.45">
      <c r="A238" s="2">
        <v>43514</v>
      </c>
      <c r="B238">
        <v>2019</v>
      </c>
      <c r="C238" t="s">
        <v>1149</v>
      </c>
      <c r="D238" t="s">
        <v>27</v>
      </c>
      <c r="E238" t="s">
        <v>595</v>
      </c>
      <c r="F238" t="s">
        <v>13</v>
      </c>
      <c r="G238" s="1">
        <v>12011</v>
      </c>
      <c r="H238" s="1">
        <v>3747</v>
      </c>
      <c r="I238" t="s">
        <v>1122</v>
      </c>
      <c r="J238" t="s">
        <v>1138</v>
      </c>
      <c r="K238" t="s">
        <v>1146</v>
      </c>
    </row>
    <row r="239" spans="1:11" x14ac:dyDescent="0.45">
      <c r="A239" s="2">
        <v>43517</v>
      </c>
      <c r="B239">
        <v>2019</v>
      </c>
      <c r="C239" t="s">
        <v>1149</v>
      </c>
      <c r="D239" t="s">
        <v>5</v>
      </c>
      <c r="E239" t="s">
        <v>781</v>
      </c>
      <c r="F239" t="s">
        <v>13</v>
      </c>
      <c r="G239" s="1">
        <v>10427</v>
      </c>
      <c r="H239" s="1">
        <v>886</v>
      </c>
      <c r="I239" t="s">
        <v>1167</v>
      </c>
      <c r="J239" t="s">
        <v>1138</v>
      </c>
      <c r="K239" t="s">
        <v>1145</v>
      </c>
    </row>
    <row r="240" spans="1:11" x14ac:dyDescent="0.45">
      <c r="A240" s="2">
        <v>43520</v>
      </c>
      <c r="B240">
        <v>2019</v>
      </c>
      <c r="C240" t="s">
        <v>1149</v>
      </c>
      <c r="D240" t="s">
        <v>54</v>
      </c>
      <c r="E240" t="s">
        <v>583</v>
      </c>
      <c r="F240" t="s">
        <v>11</v>
      </c>
      <c r="G240" s="1">
        <v>1698</v>
      </c>
      <c r="H240" s="1">
        <v>547</v>
      </c>
      <c r="I240" t="s">
        <v>1122</v>
      </c>
      <c r="J240" t="s">
        <v>1137</v>
      </c>
      <c r="K240" t="s">
        <v>1146</v>
      </c>
    </row>
    <row r="241" spans="1:11" x14ac:dyDescent="0.45">
      <c r="A241" s="2">
        <v>43522</v>
      </c>
      <c r="B241">
        <v>2019</v>
      </c>
      <c r="C241" t="s">
        <v>1149</v>
      </c>
      <c r="D241" t="s">
        <v>5</v>
      </c>
      <c r="E241" t="s">
        <v>719</v>
      </c>
      <c r="F241" t="s">
        <v>20</v>
      </c>
      <c r="G241" s="1">
        <v>6366</v>
      </c>
      <c r="H241" s="1">
        <v>751</v>
      </c>
      <c r="I241" t="s">
        <v>1122</v>
      </c>
      <c r="J241" t="s">
        <v>1140</v>
      </c>
      <c r="K241" t="s">
        <v>1143</v>
      </c>
    </row>
    <row r="242" spans="1:11" x14ac:dyDescent="0.45">
      <c r="A242" s="2">
        <v>43522</v>
      </c>
      <c r="B242">
        <v>2019</v>
      </c>
      <c r="C242" t="s">
        <v>1149</v>
      </c>
      <c r="D242" t="s">
        <v>1158</v>
      </c>
      <c r="E242" t="s">
        <v>317</v>
      </c>
      <c r="F242" t="s">
        <v>7</v>
      </c>
      <c r="G242" s="1">
        <v>13486</v>
      </c>
      <c r="H242">
        <v>1888</v>
      </c>
      <c r="I242" t="s">
        <v>1122</v>
      </c>
      <c r="J242" t="s">
        <v>1132</v>
      </c>
      <c r="K242" t="s">
        <v>1143</v>
      </c>
    </row>
    <row r="243" spans="1:11" x14ac:dyDescent="0.45">
      <c r="A243" s="2">
        <v>43524</v>
      </c>
      <c r="B243">
        <v>2019</v>
      </c>
      <c r="C243" t="s">
        <v>1149</v>
      </c>
      <c r="D243" t="s">
        <v>5</v>
      </c>
      <c r="E243" t="s">
        <v>673</v>
      </c>
      <c r="F243" t="s">
        <v>11</v>
      </c>
      <c r="G243" s="1">
        <v>4044</v>
      </c>
      <c r="H243" s="1">
        <v>311</v>
      </c>
      <c r="I243" t="s">
        <v>1122</v>
      </c>
      <c r="J243" t="s">
        <v>1134</v>
      </c>
      <c r="K243" t="s">
        <v>1145</v>
      </c>
    </row>
    <row r="244" spans="1:11" x14ac:dyDescent="0.45">
      <c r="A244" s="2">
        <v>43532</v>
      </c>
      <c r="B244">
        <v>2019</v>
      </c>
      <c r="C244" t="s">
        <v>1149</v>
      </c>
      <c r="D244" t="s">
        <v>1158</v>
      </c>
      <c r="E244" t="s">
        <v>348</v>
      </c>
      <c r="F244" t="s">
        <v>13</v>
      </c>
      <c r="G244" s="1">
        <v>7143</v>
      </c>
      <c r="H244">
        <v>1150</v>
      </c>
      <c r="I244" t="s">
        <v>1122</v>
      </c>
      <c r="J244" t="s">
        <v>1136</v>
      </c>
      <c r="K244" t="s">
        <v>1145</v>
      </c>
    </row>
    <row r="245" spans="1:11" x14ac:dyDescent="0.45">
      <c r="A245" s="2">
        <v>43534</v>
      </c>
      <c r="B245">
        <v>2019</v>
      </c>
      <c r="C245" t="s">
        <v>1149</v>
      </c>
      <c r="D245" t="s">
        <v>5</v>
      </c>
      <c r="E245" t="s">
        <v>901</v>
      </c>
      <c r="F245" t="s">
        <v>7</v>
      </c>
      <c r="G245" s="1">
        <v>3805</v>
      </c>
      <c r="H245" s="1">
        <v>1781</v>
      </c>
      <c r="I245" t="s">
        <v>1167</v>
      </c>
      <c r="J245" t="s">
        <v>1139</v>
      </c>
      <c r="K245" t="s">
        <v>1145</v>
      </c>
    </row>
    <row r="246" spans="1:11" x14ac:dyDescent="0.45">
      <c r="A246" s="2">
        <v>43534</v>
      </c>
      <c r="B246">
        <v>2019</v>
      </c>
      <c r="C246" t="s">
        <v>1149</v>
      </c>
      <c r="D246" t="s">
        <v>21</v>
      </c>
      <c r="E246" t="s">
        <v>948</v>
      </c>
      <c r="F246" t="s">
        <v>404</v>
      </c>
      <c r="G246" s="1">
        <v>11024</v>
      </c>
      <c r="H246" s="1">
        <v>4674</v>
      </c>
      <c r="I246" t="s">
        <v>1122</v>
      </c>
      <c r="J246" t="s">
        <v>1124</v>
      </c>
      <c r="K246" t="s">
        <v>1145</v>
      </c>
    </row>
    <row r="247" spans="1:11" x14ac:dyDescent="0.45">
      <c r="A247" s="2">
        <v>43537</v>
      </c>
      <c r="B247">
        <v>2019</v>
      </c>
      <c r="C247" t="s">
        <v>1149</v>
      </c>
      <c r="D247" t="s">
        <v>21</v>
      </c>
      <c r="E247" t="s">
        <v>8</v>
      </c>
      <c r="F247" t="s">
        <v>7</v>
      </c>
      <c r="G247" s="1">
        <v>6805</v>
      </c>
      <c r="H247">
        <v>2218</v>
      </c>
      <c r="I247" t="s">
        <v>1122</v>
      </c>
      <c r="J247" t="s">
        <v>1137</v>
      </c>
      <c r="K247" t="s">
        <v>1145</v>
      </c>
    </row>
    <row r="248" spans="1:11" x14ac:dyDescent="0.45">
      <c r="A248" s="2">
        <v>43539</v>
      </c>
      <c r="B248">
        <v>2019</v>
      </c>
      <c r="C248" t="s">
        <v>1149</v>
      </c>
      <c r="D248" t="s">
        <v>21</v>
      </c>
      <c r="E248" t="s">
        <v>102</v>
      </c>
      <c r="F248" t="s">
        <v>13</v>
      </c>
      <c r="G248" s="1">
        <v>5610</v>
      </c>
      <c r="H248">
        <v>595</v>
      </c>
      <c r="I248" t="s">
        <v>1122</v>
      </c>
      <c r="J248" t="s">
        <v>1136</v>
      </c>
      <c r="K248" t="s">
        <v>1145</v>
      </c>
    </row>
    <row r="249" spans="1:11" x14ac:dyDescent="0.45">
      <c r="A249" s="2">
        <v>43543</v>
      </c>
      <c r="B249">
        <v>2019</v>
      </c>
      <c r="C249" t="s">
        <v>1149</v>
      </c>
      <c r="D249" t="s">
        <v>1158</v>
      </c>
      <c r="E249" t="s">
        <v>305</v>
      </c>
      <c r="F249" t="s">
        <v>7</v>
      </c>
      <c r="G249" s="1">
        <v>4838</v>
      </c>
      <c r="H249">
        <v>1001</v>
      </c>
      <c r="I249" t="s">
        <v>1167</v>
      </c>
      <c r="J249" t="s">
        <v>1132</v>
      </c>
      <c r="K249" t="s">
        <v>1143</v>
      </c>
    </row>
    <row r="250" spans="1:11" x14ac:dyDescent="0.45">
      <c r="A250" s="2">
        <v>43545</v>
      </c>
      <c r="B250">
        <v>2019</v>
      </c>
      <c r="C250" t="s">
        <v>1149</v>
      </c>
      <c r="D250" t="s">
        <v>1158</v>
      </c>
      <c r="E250" t="s">
        <v>310</v>
      </c>
      <c r="F250" t="s">
        <v>20</v>
      </c>
      <c r="G250" s="1">
        <v>10056</v>
      </c>
      <c r="H250">
        <v>4958</v>
      </c>
      <c r="I250" t="s">
        <v>1122</v>
      </c>
      <c r="J250" t="s">
        <v>1126</v>
      </c>
      <c r="K250" t="s">
        <v>1146</v>
      </c>
    </row>
    <row r="251" spans="1:11" x14ac:dyDescent="0.45">
      <c r="A251" s="2">
        <v>43546</v>
      </c>
      <c r="B251">
        <v>2019</v>
      </c>
      <c r="C251" t="s">
        <v>1149</v>
      </c>
      <c r="D251" t="s">
        <v>21</v>
      </c>
      <c r="E251" t="s">
        <v>388</v>
      </c>
      <c r="F251" t="s">
        <v>20</v>
      </c>
      <c r="G251" s="1">
        <v>13789</v>
      </c>
      <c r="H251">
        <v>4316</v>
      </c>
      <c r="I251" t="s">
        <v>1122</v>
      </c>
      <c r="J251" t="s">
        <v>1139</v>
      </c>
      <c r="K251" t="s">
        <v>1143</v>
      </c>
    </row>
    <row r="252" spans="1:11" x14ac:dyDescent="0.45">
      <c r="A252" s="2">
        <v>43547</v>
      </c>
      <c r="B252">
        <v>2019</v>
      </c>
      <c r="C252" t="s">
        <v>1149</v>
      </c>
      <c r="D252" t="s">
        <v>54</v>
      </c>
      <c r="E252" t="s">
        <v>732</v>
      </c>
      <c r="F252" t="s">
        <v>13</v>
      </c>
      <c r="G252" s="1">
        <v>11057</v>
      </c>
      <c r="H252" s="1">
        <v>5230</v>
      </c>
      <c r="I252" t="s">
        <v>1122</v>
      </c>
      <c r="J252" t="s">
        <v>1141</v>
      </c>
      <c r="K252" t="s">
        <v>1144</v>
      </c>
    </row>
    <row r="253" spans="1:11" x14ac:dyDescent="0.45">
      <c r="A253" s="2">
        <v>43550</v>
      </c>
      <c r="B253">
        <v>2019</v>
      </c>
      <c r="C253" t="s">
        <v>1149</v>
      </c>
      <c r="D253" t="s">
        <v>54</v>
      </c>
      <c r="E253" t="s">
        <v>869</v>
      </c>
      <c r="F253" t="s">
        <v>13</v>
      </c>
      <c r="G253" s="1">
        <v>13436</v>
      </c>
      <c r="H253" s="1">
        <v>5764</v>
      </c>
      <c r="I253" t="s">
        <v>1122</v>
      </c>
      <c r="J253" t="s">
        <v>1134</v>
      </c>
      <c r="K253" t="s">
        <v>1144</v>
      </c>
    </row>
    <row r="254" spans="1:11" x14ac:dyDescent="0.45">
      <c r="A254" s="2">
        <v>43551</v>
      </c>
      <c r="B254">
        <v>2019</v>
      </c>
      <c r="C254" t="s">
        <v>1149</v>
      </c>
      <c r="D254" t="s">
        <v>21</v>
      </c>
      <c r="E254" t="s">
        <v>977</v>
      </c>
      <c r="F254" t="s">
        <v>419</v>
      </c>
      <c r="G254" s="1">
        <v>13836</v>
      </c>
      <c r="H254" s="1">
        <v>4261</v>
      </c>
      <c r="I254" t="s">
        <v>1167</v>
      </c>
      <c r="J254" t="s">
        <v>1126</v>
      </c>
      <c r="K254" t="s">
        <v>1145</v>
      </c>
    </row>
    <row r="255" spans="1:11" x14ac:dyDescent="0.45">
      <c r="A255" s="2">
        <v>43551</v>
      </c>
      <c r="B255">
        <v>2019</v>
      </c>
      <c r="C255" t="s">
        <v>1149</v>
      </c>
      <c r="D255" t="s">
        <v>1158</v>
      </c>
      <c r="E255" t="s">
        <v>711</v>
      </c>
      <c r="F255" t="s">
        <v>7</v>
      </c>
      <c r="G255" s="1">
        <v>5114</v>
      </c>
      <c r="H255" s="1">
        <v>997</v>
      </c>
      <c r="I255" t="s">
        <v>1122</v>
      </c>
      <c r="J255" t="s">
        <v>1135</v>
      </c>
      <c r="K255" t="s">
        <v>1144</v>
      </c>
    </row>
    <row r="256" spans="1:11" x14ac:dyDescent="0.45">
      <c r="A256" s="2">
        <v>43552</v>
      </c>
      <c r="B256">
        <v>2019</v>
      </c>
      <c r="C256" t="s">
        <v>1149</v>
      </c>
      <c r="D256" t="s">
        <v>21</v>
      </c>
      <c r="E256" t="s">
        <v>751</v>
      </c>
      <c r="F256" t="s">
        <v>13</v>
      </c>
      <c r="G256" s="1">
        <v>4613</v>
      </c>
      <c r="H256" s="1">
        <v>1762</v>
      </c>
      <c r="I256" t="s">
        <v>1122</v>
      </c>
      <c r="J256" t="s">
        <v>1141</v>
      </c>
      <c r="K256" t="s">
        <v>1146</v>
      </c>
    </row>
    <row r="257" spans="1:11" x14ac:dyDescent="0.45">
      <c r="A257" s="2">
        <v>43558</v>
      </c>
      <c r="B257">
        <v>2019</v>
      </c>
      <c r="C257" t="s">
        <v>1150</v>
      </c>
      <c r="D257" t="s">
        <v>54</v>
      </c>
      <c r="E257" t="s">
        <v>856</v>
      </c>
      <c r="F257" t="s">
        <v>20</v>
      </c>
      <c r="G257" s="1">
        <v>2577</v>
      </c>
      <c r="H257" s="1">
        <v>616</v>
      </c>
      <c r="I257" t="s">
        <v>1122</v>
      </c>
      <c r="J257" t="s">
        <v>1136</v>
      </c>
      <c r="K257" t="s">
        <v>1145</v>
      </c>
    </row>
    <row r="258" spans="1:11" x14ac:dyDescent="0.45">
      <c r="A258" s="2">
        <v>43558</v>
      </c>
      <c r="B258">
        <v>2019</v>
      </c>
      <c r="C258" t="s">
        <v>1150</v>
      </c>
      <c r="D258" t="s">
        <v>54</v>
      </c>
      <c r="E258" t="s">
        <v>931</v>
      </c>
      <c r="F258" t="s">
        <v>7</v>
      </c>
      <c r="G258" s="1">
        <v>13632</v>
      </c>
      <c r="H258" s="1">
        <v>1418</v>
      </c>
      <c r="I258" t="s">
        <v>1122</v>
      </c>
      <c r="J258" t="s">
        <v>1141</v>
      </c>
      <c r="K258" t="s">
        <v>1144</v>
      </c>
    </row>
    <row r="259" spans="1:11" x14ac:dyDescent="0.45">
      <c r="A259" s="2">
        <v>43559</v>
      </c>
      <c r="B259">
        <v>2019</v>
      </c>
      <c r="C259" t="s">
        <v>1150</v>
      </c>
      <c r="D259" t="s">
        <v>54</v>
      </c>
      <c r="E259" t="s">
        <v>1086</v>
      </c>
      <c r="F259" t="s">
        <v>409</v>
      </c>
      <c r="G259" s="1">
        <v>14220</v>
      </c>
      <c r="H259" s="1">
        <v>4166</v>
      </c>
      <c r="I259" t="s">
        <v>1167</v>
      </c>
      <c r="J259" t="s">
        <v>1140</v>
      </c>
      <c r="K259" t="s">
        <v>1145</v>
      </c>
    </row>
    <row r="260" spans="1:11" x14ac:dyDescent="0.45">
      <c r="A260" s="2">
        <v>43560</v>
      </c>
      <c r="B260">
        <v>2019</v>
      </c>
      <c r="C260" t="s">
        <v>1150</v>
      </c>
      <c r="D260" t="s">
        <v>5</v>
      </c>
      <c r="E260" t="s">
        <v>714</v>
      </c>
      <c r="F260" t="s">
        <v>13</v>
      </c>
      <c r="G260" s="1">
        <v>5399</v>
      </c>
      <c r="H260" s="1">
        <v>302</v>
      </c>
      <c r="I260" t="s">
        <v>1122</v>
      </c>
      <c r="J260" t="s">
        <v>1124</v>
      </c>
      <c r="K260" t="s">
        <v>1145</v>
      </c>
    </row>
    <row r="261" spans="1:11" x14ac:dyDescent="0.45">
      <c r="A261" s="2">
        <v>43561</v>
      </c>
      <c r="B261">
        <v>2019</v>
      </c>
      <c r="C261" t="s">
        <v>1150</v>
      </c>
      <c r="D261" t="s">
        <v>21</v>
      </c>
      <c r="E261" t="s">
        <v>450</v>
      </c>
      <c r="F261" t="s">
        <v>409</v>
      </c>
      <c r="G261" s="1">
        <v>13461</v>
      </c>
      <c r="H261">
        <v>1588</v>
      </c>
      <c r="I261" t="s">
        <v>1122</v>
      </c>
      <c r="J261" t="s">
        <v>1135</v>
      </c>
      <c r="K261" t="s">
        <v>1144</v>
      </c>
    </row>
    <row r="262" spans="1:11" x14ac:dyDescent="0.45">
      <c r="A262" s="2">
        <v>43561</v>
      </c>
      <c r="B262">
        <v>2019</v>
      </c>
      <c r="C262" t="s">
        <v>1150</v>
      </c>
      <c r="D262" t="s">
        <v>27</v>
      </c>
      <c r="E262" t="s">
        <v>513</v>
      </c>
      <c r="F262" t="s">
        <v>401</v>
      </c>
      <c r="G262" s="1">
        <v>14936</v>
      </c>
      <c r="H262">
        <v>1703</v>
      </c>
      <c r="I262" t="s">
        <v>1122</v>
      </c>
      <c r="J262" t="s">
        <v>1139</v>
      </c>
      <c r="K262" t="s">
        <v>1144</v>
      </c>
    </row>
    <row r="263" spans="1:11" x14ac:dyDescent="0.45">
      <c r="A263" s="2">
        <v>43562</v>
      </c>
      <c r="B263">
        <v>2019</v>
      </c>
      <c r="C263" t="s">
        <v>1150</v>
      </c>
      <c r="D263" t="s">
        <v>21</v>
      </c>
      <c r="E263" t="s">
        <v>695</v>
      </c>
      <c r="F263" t="s">
        <v>13</v>
      </c>
      <c r="G263" s="1">
        <v>3930</v>
      </c>
      <c r="H263" s="1">
        <v>900</v>
      </c>
      <c r="I263" t="s">
        <v>1122</v>
      </c>
      <c r="J263" t="s">
        <v>1134</v>
      </c>
      <c r="K263" t="s">
        <v>1144</v>
      </c>
    </row>
    <row r="264" spans="1:11" x14ac:dyDescent="0.45">
      <c r="A264" s="2">
        <v>43564</v>
      </c>
      <c r="B264">
        <v>2019</v>
      </c>
      <c r="C264" t="s">
        <v>1150</v>
      </c>
      <c r="D264" t="s">
        <v>54</v>
      </c>
      <c r="E264" t="s">
        <v>421</v>
      </c>
      <c r="F264" t="s">
        <v>409</v>
      </c>
      <c r="G264" s="1">
        <v>9707</v>
      </c>
      <c r="H264">
        <v>4067</v>
      </c>
      <c r="I264" t="s">
        <v>1122</v>
      </c>
      <c r="J264" t="s">
        <v>1134</v>
      </c>
      <c r="K264" t="s">
        <v>1145</v>
      </c>
    </row>
    <row r="265" spans="1:11" x14ac:dyDescent="0.45">
      <c r="A265" s="2">
        <v>43565</v>
      </c>
      <c r="B265">
        <v>2019</v>
      </c>
      <c r="C265" t="s">
        <v>1150</v>
      </c>
      <c r="D265" t="s">
        <v>27</v>
      </c>
      <c r="E265" t="s">
        <v>313</v>
      </c>
      <c r="F265" t="s">
        <v>11</v>
      </c>
      <c r="G265" s="1">
        <v>6298</v>
      </c>
      <c r="H265">
        <v>875</v>
      </c>
      <c r="I265" t="s">
        <v>1122</v>
      </c>
      <c r="J265" t="s">
        <v>1136</v>
      </c>
      <c r="K265" t="s">
        <v>1143</v>
      </c>
    </row>
    <row r="266" spans="1:11" x14ac:dyDescent="0.45">
      <c r="A266" s="2">
        <v>43568</v>
      </c>
      <c r="B266">
        <v>2019</v>
      </c>
      <c r="C266" t="s">
        <v>1150</v>
      </c>
      <c r="D266" t="s">
        <v>27</v>
      </c>
      <c r="E266" t="s">
        <v>602</v>
      </c>
      <c r="F266" t="s">
        <v>13</v>
      </c>
      <c r="G266" s="1">
        <v>14813</v>
      </c>
      <c r="H266" s="1">
        <v>3733</v>
      </c>
      <c r="I266" t="s">
        <v>1122</v>
      </c>
      <c r="J266" t="s">
        <v>1124</v>
      </c>
      <c r="K266" t="s">
        <v>1145</v>
      </c>
    </row>
    <row r="267" spans="1:11" x14ac:dyDescent="0.45">
      <c r="A267" s="2">
        <v>43571</v>
      </c>
      <c r="B267">
        <v>2019</v>
      </c>
      <c r="C267" t="s">
        <v>1150</v>
      </c>
      <c r="D267" t="s">
        <v>21</v>
      </c>
      <c r="E267" t="s">
        <v>1073</v>
      </c>
      <c r="F267" t="s">
        <v>401</v>
      </c>
      <c r="G267" s="1">
        <v>10565</v>
      </c>
      <c r="H267" s="1">
        <v>4226</v>
      </c>
      <c r="I267" t="s">
        <v>1122</v>
      </c>
      <c r="J267" t="s">
        <v>1136</v>
      </c>
      <c r="K267" t="s">
        <v>1146</v>
      </c>
    </row>
    <row r="268" spans="1:11" x14ac:dyDescent="0.45">
      <c r="A268" s="2">
        <v>43573</v>
      </c>
      <c r="B268">
        <v>2019</v>
      </c>
      <c r="C268" t="s">
        <v>1150</v>
      </c>
      <c r="D268" t="s">
        <v>21</v>
      </c>
      <c r="E268" t="s">
        <v>909</v>
      </c>
      <c r="F268" t="s">
        <v>20</v>
      </c>
      <c r="G268" s="1">
        <v>12480</v>
      </c>
      <c r="H268" s="1">
        <v>1685</v>
      </c>
      <c r="I268" t="s">
        <v>1122</v>
      </c>
      <c r="J268" t="s">
        <v>1137</v>
      </c>
      <c r="K268" t="s">
        <v>1146</v>
      </c>
    </row>
    <row r="269" spans="1:11" x14ac:dyDescent="0.45">
      <c r="A269" s="2">
        <v>43573</v>
      </c>
      <c r="B269">
        <v>2019</v>
      </c>
      <c r="C269" t="s">
        <v>1150</v>
      </c>
      <c r="D269" t="s">
        <v>1158</v>
      </c>
      <c r="E269" t="s">
        <v>657</v>
      </c>
      <c r="F269" t="s">
        <v>11</v>
      </c>
      <c r="G269" s="1">
        <v>4668</v>
      </c>
      <c r="H269" s="1">
        <v>1372</v>
      </c>
      <c r="I269" t="s">
        <v>1122</v>
      </c>
      <c r="J269" t="s">
        <v>1140</v>
      </c>
      <c r="K269" t="s">
        <v>1143</v>
      </c>
    </row>
    <row r="270" spans="1:11" x14ac:dyDescent="0.45">
      <c r="A270" s="2">
        <v>43575</v>
      </c>
      <c r="B270">
        <v>2019</v>
      </c>
      <c r="C270" t="s">
        <v>1150</v>
      </c>
      <c r="D270" t="s">
        <v>21</v>
      </c>
      <c r="E270" t="s">
        <v>206</v>
      </c>
      <c r="F270" t="s">
        <v>13</v>
      </c>
      <c r="G270" s="1">
        <v>812</v>
      </c>
      <c r="H270">
        <v>86</v>
      </c>
      <c r="I270" t="s">
        <v>1122</v>
      </c>
      <c r="J270" t="s">
        <v>1124</v>
      </c>
      <c r="K270" t="s">
        <v>1144</v>
      </c>
    </row>
    <row r="271" spans="1:11" x14ac:dyDescent="0.45">
      <c r="A271" s="2">
        <v>43575</v>
      </c>
      <c r="B271">
        <v>2019</v>
      </c>
      <c r="C271" t="s">
        <v>1150</v>
      </c>
      <c r="D271" t="s">
        <v>5</v>
      </c>
      <c r="E271" t="s">
        <v>730</v>
      </c>
      <c r="F271" t="s">
        <v>11</v>
      </c>
      <c r="G271" s="1">
        <v>13595</v>
      </c>
      <c r="H271" s="1">
        <v>6580</v>
      </c>
      <c r="I271" t="s">
        <v>1167</v>
      </c>
      <c r="J271" t="s">
        <v>1136</v>
      </c>
      <c r="K271" t="s">
        <v>1143</v>
      </c>
    </row>
    <row r="272" spans="1:11" x14ac:dyDescent="0.45">
      <c r="A272" s="2">
        <v>43576</v>
      </c>
      <c r="B272">
        <v>2019</v>
      </c>
      <c r="C272" t="s">
        <v>1150</v>
      </c>
      <c r="D272" t="s">
        <v>21</v>
      </c>
      <c r="E272" t="s">
        <v>114</v>
      </c>
      <c r="F272" t="s">
        <v>13</v>
      </c>
      <c r="G272" s="1">
        <v>10143</v>
      </c>
      <c r="H272">
        <v>3124</v>
      </c>
      <c r="I272" t="s">
        <v>1122</v>
      </c>
      <c r="J272" t="s">
        <v>1126</v>
      </c>
      <c r="K272" t="s">
        <v>1144</v>
      </c>
    </row>
    <row r="273" spans="1:11" x14ac:dyDescent="0.45">
      <c r="A273" s="2">
        <v>43576</v>
      </c>
      <c r="B273">
        <v>2019</v>
      </c>
      <c r="C273" t="s">
        <v>1150</v>
      </c>
      <c r="D273" t="s">
        <v>5</v>
      </c>
      <c r="E273" t="s">
        <v>189</v>
      </c>
      <c r="F273" t="s">
        <v>11</v>
      </c>
      <c r="G273" s="1">
        <v>6394</v>
      </c>
      <c r="H273">
        <v>978</v>
      </c>
      <c r="I273" t="s">
        <v>1122</v>
      </c>
      <c r="J273" t="s">
        <v>1137</v>
      </c>
      <c r="K273" t="s">
        <v>1143</v>
      </c>
    </row>
    <row r="274" spans="1:11" x14ac:dyDescent="0.45">
      <c r="A274" s="2">
        <v>43580</v>
      </c>
      <c r="B274">
        <v>2019</v>
      </c>
      <c r="C274" t="s">
        <v>1150</v>
      </c>
      <c r="D274" t="s">
        <v>54</v>
      </c>
      <c r="E274" t="s">
        <v>41</v>
      </c>
      <c r="F274" t="s">
        <v>11</v>
      </c>
      <c r="G274" s="1">
        <v>14784</v>
      </c>
      <c r="H274">
        <v>5219</v>
      </c>
      <c r="I274" t="s">
        <v>1167</v>
      </c>
      <c r="J274" t="s">
        <v>1139</v>
      </c>
      <c r="K274" t="s">
        <v>1143</v>
      </c>
    </row>
    <row r="275" spans="1:11" x14ac:dyDescent="0.45">
      <c r="A275" s="2">
        <v>43583</v>
      </c>
      <c r="B275">
        <v>2019</v>
      </c>
      <c r="C275" t="s">
        <v>1150</v>
      </c>
      <c r="D275" t="s">
        <v>21</v>
      </c>
      <c r="E275" t="s">
        <v>946</v>
      </c>
      <c r="F275" t="s">
        <v>401</v>
      </c>
      <c r="G275" s="1">
        <v>612</v>
      </c>
      <c r="H275" s="1">
        <v>285</v>
      </c>
      <c r="I275" t="s">
        <v>1122</v>
      </c>
      <c r="J275" t="s">
        <v>1134</v>
      </c>
      <c r="K275" t="s">
        <v>1143</v>
      </c>
    </row>
    <row r="276" spans="1:11" x14ac:dyDescent="0.45">
      <c r="A276" s="2">
        <v>43587</v>
      </c>
      <c r="B276">
        <v>2019</v>
      </c>
      <c r="C276" t="s">
        <v>1150</v>
      </c>
      <c r="D276" t="s">
        <v>1158</v>
      </c>
      <c r="E276" t="s">
        <v>389</v>
      </c>
      <c r="F276" t="s">
        <v>20</v>
      </c>
      <c r="G276" s="1">
        <v>1548</v>
      </c>
      <c r="H276">
        <v>150</v>
      </c>
      <c r="I276" t="s">
        <v>1122</v>
      </c>
      <c r="J276" t="s">
        <v>1140</v>
      </c>
      <c r="K276" t="s">
        <v>1145</v>
      </c>
    </row>
    <row r="277" spans="1:11" x14ac:dyDescent="0.45">
      <c r="A277" s="2">
        <v>43592</v>
      </c>
      <c r="B277">
        <v>2019</v>
      </c>
      <c r="C277" t="s">
        <v>1150</v>
      </c>
      <c r="D277" t="s">
        <v>21</v>
      </c>
      <c r="E277" t="s">
        <v>397</v>
      </c>
      <c r="F277" t="s">
        <v>7</v>
      </c>
      <c r="G277" s="1">
        <v>1958</v>
      </c>
      <c r="H277">
        <v>801</v>
      </c>
      <c r="I277" t="s">
        <v>1122</v>
      </c>
      <c r="J277" t="s">
        <v>1125</v>
      </c>
      <c r="K277" t="s">
        <v>1145</v>
      </c>
    </row>
    <row r="278" spans="1:11" x14ac:dyDescent="0.45">
      <c r="A278" s="2">
        <v>43593</v>
      </c>
      <c r="B278">
        <v>2019</v>
      </c>
      <c r="C278" t="s">
        <v>1150</v>
      </c>
      <c r="D278" t="s">
        <v>5</v>
      </c>
      <c r="E278" t="s">
        <v>242</v>
      </c>
      <c r="F278" t="s">
        <v>11</v>
      </c>
      <c r="G278" s="1">
        <v>14822</v>
      </c>
      <c r="H278">
        <v>5099</v>
      </c>
      <c r="I278" t="s">
        <v>1167</v>
      </c>
      <c r="J278" t="s">
        <v>1137</v>
      </c>
      <c r="K278" t="s">
        <v>1144</v>
      </c>
    </row>
    <row r="279" spans="1:11" x14ac:dyDescent="0.45">
      <c r="A279" s="2">
        <v>43596</v>
      </c>
      <c r="B279">
        <v>2019</v>
      </c>
      <c r="C279" t="s">
        <v>1150</v>
      </c>
      <c r="D279" t="s">
        <v>21</v>
      </c>
      <c r="E279" t="s">
        <v>528</v>
      </c>
      <c r="F279" t="s">
        <v>404</v>
      </c>
      <c r="G279" s="1">
        <v>12692</v>
      </c>
      <c r="H279">
        <v>3566</v>
      </c>
      <c r="I279" t="s">
        <v>1167</v>
      </c>
      <c r="J279" t="s">
        <v>1124</v>
      </c>
      <c r="K279" t="s">
        <v>1143</v>
      </c>
    </row>
    <row r="280" spans="1:11" x14ac:dyDescent="0.45">
      <c r="A280" s="2">
        <v>43598</v>
      </c>
      <c r="B280">
        <v>2019</v>
      </c>
      <c r="C280" t="s">
        <v>1150</v>
      </c>
      <c r="D280" t="s">
        <v>5</v>
      </c>
      <c r="E280" t="s">
        <v>35</v>
      </c>
      <c r="F280" t="s">
        <v>7</v>
      </c>
      <c r="G280" s="1">
        <v>11037</v>
      </c>
      <c r="H280">
        <v>2439</v>
      </c>
      <c r="I280" t="s">
        <v>1167</v>
      </c>
      <c r="J280" t="s">
        <v>1126</v>
      </c>
      <c r="K280" t="s">
        <v>1145</v>
      </c>
    </row>
    <row r="281" spans="1:11" x14ac:dyDescent="0.45">
      <c r="A281" s="2">
        <v>43598</v>
      </c>
      <c r="B281">
        <v>2019</v>
      </c>
      <c r="C281" t="s">
        <v>1150</v>
      </c>
      <c r="D281" t="s">
        <v>27</v>
      </c>
      <c r="E281" t="s">
        <v>1079</v>
      </c>
      <c r="F281" t="s">
        <v>419</v>
      </c>
      <c r="G281" s="1">
        <v>1185</v>
      </c>
      <c r="H281" s="1">
        <v>262</v>
      </c>
      <c r="I281" t="s">
        <v>1122</v>
      </c>
      <c r="J281" t="s">
        <v>1133</v>
      </c>
      <c r="K281" t="s">
        <v>1146</v>
      </c>
    </row>
    <row r="282" spans="1:11" x14ac:dyDescent="0.45">
      <c r="A282" s="2">
        <v>43599</v>
      </c>
      <c r="B282">
        <v>2019</v>
      </c>
      <c r="C282" t="s">
        <v>1150</v>
      </c>
      <c r="D282" t="s">
        <v>27</v>
      </c>
      <c r="E282" t="s">
        <v>643</v>
      </c>
      <c r="F282" t="s">
        <v>7</v>
      </c>
      <c r="G282" s="1">
        <v>2260</v>
      </c>
      <c r="H282" s="1">
        <v>592</v>
      </c>
      <c r="I282" t="s">
        <v>1122</v>
      </c>
      <c r="J282" t="s">
        <v>1134</v>
      </c>
      <c r="K282" t="s">
        <v>1145</v>
      </c>
    </row>
    <row r="283" spans="1:11" x14ac:dyDescent="0.45">
      <c r="A283" s="2">
        <v>43600</v>
      </c>
      <c r="B283">
        <v>2019</v>
      </c>
      <c r="C283" t="s">
        <v>1150</v>
      </c>
      <c r="D283" t="s">
        <v>5</v>
      </c>
      <c r="E283" t="s">
        <v>398</v>
      </c>
      <c r="F283" t="s">
        <v>7</v>
      </c>
      <c r="G283" s="1">
        <v>13057</v>
      </c>
      <c r="H283">
        <v>4348</v>
      </c>
      <c r="I283" t="s">
        <v>1122</v>
      </c>
      <c r="J283" t="s">
        <v>1134</v>
      </c>
      <c r="K283" t="s">
        <v>1145</v>
      </c>
    </row>
    <row r="284" spans="1:11" x14ac:dyDescent="0.45">
      <c r="A284" s="2">
        <v>43602</v>
      </c>
      <c r="B284">
        <v>2019</v>
      </c>
      <c r="C284" t="s">
        <v>1150</v>
      </c>
      <c r="D284" t="s">
        <v>21</v>
      </c>
      <c r="E284" t="s">
        <v>960</v>
      </c>
      <c r="F284" t="s">
        <v>409</v>
      </c>
      <c r="G284" s="1">
        <v>12514</v>
      </c>
      <c r="H284" s="1">
        <v>1727</v>
      </c>
      <c r="I284" t="s">
        <v>1122</v>
      </c>
      <c r="J284" t="s">
        <v>1124</v>
      </c>
      <c r="K284" t="s">
        <v>1144</v>
      </c>
    </row>
    <row r="285" spans="1:11" x14ac:dyDescent="0.45">
      <c r="A285" s="2">
        <v>43602</v>
      </c>
      <c r="B285">
        <v>2019</v>
      </c>
      <c r="C285" t="s">
        <v>1150</v>
      </c>
      <c r="D285" t="s">
        <v>27</v>
      </c>
      <c r="E285" t="s">
        <v>339</v>
      </c>
      <c r="F285" t="s">
        <v>13</v>
      </c>
      <c r="G285" s="1">
        <v>3496</v>
      </c>
      <c r="H285">
        <v>1559</v>
      </c>
      <c r="I285" t="s">
        <v>1167</v>
      </c>
      <c r="J285" t="s">
        <v>1137</v>
      </c>
      <c r="K285" t="s">
        <v>1143</v>
      </c>
    </row>
    <row r="286" spans="1:11" x14ac:dyDescent="0.45">
      <c r="A286" s="2">
        <v>43607</v>
      </c>
      <c r="B286">
        <v>2019</v>
      </c>
      <c r="C286" t="s">
        <v>1150</v>
      </c>
      <c r="D286" t="s">
        <v>5</v>
      </c>
      <c r="E286" t="s">
        <v>958</v>
      </c>
      <c r="F286" t="s">
        <v>409</v>
      </c>
      <c r="G286" s="1">
        <v>9934</v>
      </c>
      <c r="H286" s="1">
        <v>4152</v>
      </c>
      <c r="I286" t="s">
        <v>1167</v>
      </c>
      <c r="J286" t="s">
        <v>1138</v>
      </c>
      <c r="K286" t="s">
        <v>1145</v>
      </c>
    </row>
    <row r="287" spans="1:11" x14ac:dyDescent="0.45">
      <c r="A287" s="2">
        <v>43608</v>
      </c>
      <c r="B287">
        <v>2019</v>
      </c>
      <c r="C287" t="s">
        <v>1150</v>
      </c>
      <c r="D287" t="s">
        <v>5</v>
      </c>
      <c r="E287" t="s">
        <v>71</v>
      </c>
      <c r="F287" t="s">
        <v>20</v>
      </c>
      <c r="G287" s="1">
        <v>14676</v>
      </c>
      <c r="H287">
        <v>2113</v>
      </c>
      <c r="I287" t="s">
        <v>1122</v>
      </c>
      <c r="J287" t="s">
        <v>1133</v>
      </c>
      <c r="K287" t="s">
        <v>1143</v>
      </c>
    </row>
    <row r="288" spans="1:11" x14ac:dyDescent="0.45">
      <c r="A288" s="2">
        <v>43609</v>
      </c>
      <c r="B288">
        <v>2019</v>
      </c>
      <c r="C288" t="s">
        <v>1150</v>
      </c>
      <c r="D288" t="s">
        <v>5</v>
      </c>
      <c r="E288" t="s">
        <v>598</v>
      </c>
      <c r="F288" t="s">
        <v>11</v>
      </c>
      <c r="G288" s="1">
        <v>9392</v>
      </c>
      <c r="H288" s="1">
        <v>1287</v>
      </c>
      <c r="I288" t="s">
        <v>1122</v>
      </c>
      <c r="J288" t="s">
        <v>1137</v>
      </c>
      <c r="K288" t="s">
        <v>1145</v>
      </c>
    </row>
    <row r="289" spans="1:11" x14ac:dyDescent="0.45">
      <c r="A289" s="2">
        <v>43610</v>
      </c>
      <c r="B289">
        <v>2019</v>
      </c>
      <c r="C289" t="s">
        <v>1150</v>
      </c>
      <c r="D289" t="s">
        <v>21</v>
      </c>
      <c r="E289" t="s">
        <v>705</v>
      </c>
      <c r="F289" t="s">
        <v>7</v>
      </c>
      <c r="G289" s="1">
        <v>10397</v>
      </c>
      <c r="H289" s="1">
        <v>1913</v>
      </c>
      <c r="I289" t="s">
        <v>1122</v>
      </c>
      <c r="J289" t="s">
        <v>1137</v>
      </c>
      <c r="K289" t="s">
        <v>1145</v>
      </c>
    </row>
    <row r="290" spans="1:11" x14ac:dyDescent="0.45">
      <c r="A290" s="2">
        <v>43613</v>
      </c>
      <c r="B290">
        <v>2019</v>
      </c>
      <c r="C290" t="s">
        <v>1150</v>
      </c>
      <c r="D290" t="s">
        <v>5</v>
      </c>
      <c r="E290" t="s">
        <v>759</v>
      </c>
      <c r="F290" t="s">
        <v>11</v>
      </c>
      <c r="G290" s="1">
        <v>8830</v>
      </c>
      <c r="H290" s="1">
        <v>1960</v>
      </c>
      <c r="I290" t="s">
        <v>1122</v>
      </c>
      <c r="J290" t="s">
        <v>1129</v>
      </c>
      <c r="K290" t="s">
        <v>1144</v>
      </c>
    </row>
    <row r="291" spans="1:11" x14ac:dyDescent="0.45">
      <c r="A291" s="2">
        <v>43619</v>
      </c>
      <c r="B291">
        <v>2019</v>
      </c>
      <c r="C291" t="s">
        <v>1150</v>
      </c>
      <c r="D291" t="s">
        <v>1158</v>
      </c>
      <c r="E291" t="s">
        <v>669</v>
      </c>
      <c r="F291" t="s">
        <v>11</v>
      </c>
      <c r="G291" s="1">
        <v>4443</v>
      </c>
      <c r="H291" s="1">
        <v>235</v>
      </c>
      <c r="I291" t="s">
        <v>1167</v>
      </c>
      <c r="J291" t="s">
        <v>1137</v>
      </c>
      <c r="K291" t="s">
        <v>1146</v>
      </c>
    </row>
    <row r="292" spans="1:11" x14ac:dyDescent="0.45">
      <c r="A292" s="2">
        <v>43622</v>
      </c>
      <c r="B292">
        <v>2019</v>
      </c>
      <c r="C292" t="s">
        <v>1150</v>
      </c>
      <c r="D292" t="s">
        <v>21</v>
      </c>
      <c r="E292" t="s">
        <v>329</v>
      </c>
      <c r="F292" t="s">
        <v>13</v>
      </c>
      <c r="G292" s="1">
        <v>4516</v>
      </c>
      <c r="H292">
        <v>1093</v>
      </c>
      <c r="I292" t="s">
        <v>1122</v>
      </c>
      <c r="J292" t="s">
        <v>1137</v>
      </c>
      <c r="K292" t="s">
        <v>1144</v>
      </c>
    </row>
    <row r="293" spans="1:11" x14ac:dyDescent="0.45">
      <c r="A293" s="2">
        <v>43623</v>
      </c>
      <c r="B293">
        <v>2019</v>
      </c>
      <c r="C293" t="s">
        <v>1150</v>
      </c>
      <c r="D293" t="s">
        <v>21</v>
      </c>
      <c r="E293" t="s">
        <v>1093</v>
      </c>
      <c r="F293" t="s">
        <v>407</v>
      </c>
      <c r="G293" s="1">
        <v>14196</v>
      </c>
      <c r="H293" s="1">
        <v>2087</v>
      </c>
      <c r="I293" t="s">
        <v>1122</v>
      </c>
      <c r="J293" t="s">
        <v>1134</v>
      </c>
      <c r="K293" t="s">
        <v>1143</v>
      </c>
    </row>
    <row r="294" spans="1:11" x14ac:dyDescent="0.45">
      <c r="A294" s="2">
        <v>43623</v>
      </c>
      <c r="B294">
        <v>2019</v>
      </c>
      <c r="C294" t="s">
        <v>1150</v>
      </c>
      <c r="D294" t="s">
        <v>21</v>
      </c>
      <c r="E294" t="s">
        <v>207</v>
      </c>
      <c r="F294" t="s">
        <v>13</v>
      </c>
      <c r="G294" s="1">
        <v>7963</v>
      </c>
      <c r="H294">
        <v>2691</v>
      </c>
      <c r="I294" t="s">
        <v>1122</v>
      </c>
      <c r="J294" t="s">
        <v>1139</v>
      </c>
      <c r="K294" t="s">
        <v>1143</v>
      </c>
    </row>
    <row r="295" spans="1:11" x14ac:dyDescent="0.45">
      <c r="A295" s="2">
        <v>43624</v>
      </c>
      <c r="B295">
        <v>2019</v>
      </c>
      <c r="C295" t="s">
        <v>1150</v>
      </c>
      <c r="D295" t="s">
        <v>21</v>
      </c>
      <c r="E295" t="s">
        <v>464</v>
      </c>
      <c r="F295" t="s">
        <v>404</v>
      </c>
      <c r="G295" s="1">
        <v>13930</v>
      </c>
      <c r="H295">
        <v>1087</v>
      </c>
      <c r="I295" t="s">
        <v>1122</v>
      </c>
      <c r="J295" t="s">
        <v>1135</v>
      </c>
      <c r="K295" t="s">
        <v>1143</v>
      </c>
    </row>
    <row r="296" spans="1:11" x14ac:dyDescent="0.45">
      <c r="A296" s="2">
        <v>43628</v>
      </c>
      <c r="B296">
        <v>2019</v>
      </c>
      <c r="C296" t="s">
        <v>1150</v>
      </c>
      <c r="D296" t="s">
        <v>1158</v>
      </c>
      <c r="E296" t="s">
        <v>1076</v>
      </c>
      <c r="F296" t="s">
        <v>401</v>
      </c>
      <c r="G296" s="1">
        <v>8609</v>
      </c>
      <c r="H296" s="1">
        <v>913</v>
      </c>
      <c r="I296" t="s">
        <v>1122</v>
      </c>
      <c r="J296" t="s">
        <v>1139</v>
      </c>
      <c r="K296" t="s">
        <v>1143</v>
      </c>
    </row>
    <row r="297" spans="1:11" x14ac:dyDescent="0.45">
      <c r="A297" s="2">
        <v>43629</v>
      </c>
      <c r="B297">
        <v>2019</v>
      </c>
      <c r="C297" t="s">
        <v>1150</v>
      </c>
      <c r="D297" t="s">
        <v>1158</v>
      </c>
      <c r="E297" t="s">
        <v>516</v>
      </c>
      <c r="F297" t="s">
        <v>401</v>
      </c>
      <c r="G297" s="1">
        <v>10946</v>
      </c>
      <c r="H297">
        <v>5090</v>
      </c>
      <c r="I297" t="s">
        <v>1122</v>
      </c>
      <c r="J297" t="s">
        <v>1134</v>
      </c>
      <c r="K297" t="s">
        <v>1143</v>
      </c>
    </row>
    <row r="298" spans="1:11" x14ac:dyDescent="0.45">
      <c r="A298" s="2">
        <v>43629</v>
      </c>
      <c r="B298">
        <v>2019</v>
      </c>
      <c r="C298" t="s">
        <v>1150</v>
      </c>
      <c r="D298" t="s">
        <v>1158</v>
      </c>
      <c r="E298" t="s">
        <v>509</v>
      </c>
      <c r="F298" t="s">
        <v>404</v>
      </c>
      <c r="G298" s="1">
        <v>8516</v>
      </c>
      <c r="H298">
        <v>1431</v>
      </c>
      <c r="I298" t="s">
        <v>1122</v>
      </c>
      <c r="J298" t="s">
        <v>1139</v>
      </c>
      <c r="K298" t="s">
        <v>1145</v>
      </c>
    </row>
    <row r="299" spans="1:11" x14ac:dyDescent="0.45">
      <c r="A299" s="2">
        <v>43632</v>
      </c>
      <c r="B299">
        <v>2019</v>
      </c>
      <c r="C299" t="s">
        <v>1150</v>
      </c>
      <c r="D299" t="s">
        <v>27</v>
      </c>
      <c r="E299" t="s">
        <v>243</v>
      </c>
      <c r="F299" t="s">
        <v>13</v>
      </c>
      <c r="G299" s="1">
        <v>3560</v>
      </c>
      <c r="H299">
        <v>484</v>
      </c>
      <c r="I299" t="s">
        <v>1167</v>
      </c>
      <c r="J299" t="s">
        <v>1139</v>
      </c>
      <c r="K299" t="s">
        <v>1145</v>
      </c>
    </row>
    <row r="300" spans="1:11" x14ac:dyDescent="0.45">
      <c r="A300" s="2">
        <v>43634</v>
      </c>
      <c r="B300">
        <v>2019</v>
      </c>
      <c r="C300" t="s">
        <v>1150</v>
      </c>
      <c r="D300" t="s">
        <v>21</v>
      </c>
      <c r="E300" t="s">
        <v>929</v>
      </c>
      <c r="F300" t="s">
        <v>11</v>
      </c>
      <c r="G300" s="1">
        <v>2842</v>
      </c>
      <c r="H300" s="1">
        <v>1290</v>
      </c>
      <c r="I300" t="s">
        <v>1122</v>
      </c>
      <c r="J300" t="s">
        <v>1137</v>
      </c>
      <c r="K300" t="s">
        <v>1144</v>
      </c>
    </row>
    <row r="301" spans="1:11" x14ac:dyDescent="0.45">
      <c r="A301" s="2">
        <v>43643</v>
      </c>
      <c r="B301">
        <v>2019</v>
      </c>
      <c r="C301" t="s">
        <v>1150</v>
      </c>
      <c r="D301" t="s">
        <v>5</v>
      </c>
      <c r="E301" t="s">
        <v>371</v>
      </c>
      <c r="F301" t="s">
        <v>7</v>
      </c>
      <c r="G301" s="1">
        <v>11273</v>
      </c>
      <c r="H301">
        <v>1984</v>
      </c>
      <c r="I301" t="s">
        <v>1167</v>
      </c>
      <c r="J301" t="s">
        <v>1136</v>
      </c>
      <c r="K301" t="s">
        <v>1144</v>
      </c>
    </row>
    <row r="302" spans="1:11" x14ac:dyDescent="0.45">
      <c r="A302" s="2">
        <v>43644</v>
      </c>
      <c r="B302">
        <v>2019</v>
      </c>
      <c r="C302" t="s">
        <v>1150</v>
      </c>
      <c r="D302" t="s">
        <v>5</v>
      </c>
      <c r="E302" t="s">
        <v>357</v>
      </c>
      <c r="F302" t="s">
        <v>20</v>
      </c>
      <c r="G302" s="1">
        <v>9056</v>
      </c>
      <c r="H302">
        <v>3586</v>
      </c>
      <c r="I302" t="s">
        <v>1167</v>
      </c>
      <c r="J302" t="s">
        <v>1137</v>
      </c>
      <c r="K302" t="s">
        <v>1145</v>
      </c>
    </row>
    <row r="303" spans="1:11" x14ac:dyDescent="0.45">
      <c r="A303" s="2">
        <v>43644</v>
      </c>
      <c r="B303">
        <v>2019</v>
      </c>
      <c r="C303" t="s">
        <v>1150</v>
      </c>
      <c r="D303" t="s">
        <v>27</v>
      </c>
      <c r="E303" t="s">
        <v>334</v>
      </c>
      <c r="F303" t="s">
        <v>11</v>
      </c>
      <c r="G303" s="1">
        <v>3217</v>
      </c>
      <c r="H303">
        <v>817</v>
      </c>
      <c r="I303" t="s">
        <v>1122</v>
      </c>
      <c r="J303" t="s">
        <v>1137</v>
      </c>
      <c r="K303" t="s">
        <v>1143</v>
      </c>
    </row>
    <row r="304" spans="1:11" x14ac:dyDescent="0.45">
      <c r="A304" s="2">
        <v>43644</v>
      </c>
      <c r="B304">
        <v>2019</v>
      </c>
      <c r="C304" t="s">
        <v>1150</v>
      </c>
      <c r="D304" t="s">
        <v>5</v>
      </c>
      <c r="E304" t="s">
        <v>616</v>
      </c>
      <c r="F304" t="s">
        <v>20</v>
      </c>
      <c r="G304" s="1">
        <v>13767</v>
      </c>
      <c r="H304" s="1">
        <v>881</v>
      </c>
      <c r="I304" t="s">
        <v>1122</v>
      </c>
      <c r="J304" t="s">
        <v>1134</v>
      </c>
      <c r="K304" t="s">
        <v>1146</v>
      </c>
    </row>
    <row r="305" spans="1:11" x14ac:dyDescent="0.45">
      <c r="A305" s="2">
        <v>43649</v>
      </c>
      <c r="B305">
        <v>2019</v>
      </c>
      <c r="C305" t="s">
        <v>1151</v>
      </c>
      <c r="D305" t="s">
        <v>5</v>
      </c>
      <c r="E305" t="s">
        <v>237</v>
      </c>
      <c r="F305" t="s">
        <v>11</v>
      </c>
      <c r="G305" s="1">
        <v>12201</v>
      </c>
      <c r="H305">
        <v>5124</v>
      </c>
      <c r="I305" t="s">
        <v>1122</v>
      </c>
      <c r="J305" t="s">
        <v>1137</v>
      </c>
      <c r="K305" t="s">
        <v>1144</v>
      </c>
    </row>
    <row r="306" spans="1:11" x14ac:dyDescent="0.45">
      <c r="A306" s="2">
        <v>43649</v>
      </c>
      <c r="B306">
        <v>2019</v>
      </c>
      <c r="C306" t="s">
        <v>1151</v>
      </c>
      <c r="D306" t="s">
        <v>5</v>
      </c>
      <c r="E306" t="s">
        <v>158</v>
      </c>
      <c r="F306" t="s">
        <v>20</v>
      </c>
      <c r="G306" s="1">
        <v>11314</v>
      </c>
      <c r="H306">
        <v>1188</v>
      </c>
      <c r="I306" t="s">
        <v>1122</v>
      </c>
      <c r="J306" t="s">
        <v>1133</v>
      </c>
      <c r="K306" t="s">
        <v>1143</v>
      </c>
    </row>
    <row r="307" spans="1:11" x14ac:dyDescent="0.45">
      <c r="A307" s="2">
        <v>43649</v>
      </c>
      <c r="B307">
        <v>2019</v>
      </c>
      <c r="C307" t="s">
        <v>1151</v>
      </c>
      <c r="D307" t="s">
        <v>1158</v>
      </c>
      <c r="E307" t="s">
        <v>777</v>
      </c>
      <c r="F307" t="s">
        <v>20</v>
      </c>
      <c r="G307" s="1">
        <v>5161</v>
      </c>
      <c r="H307" s="1">
        <v>1259</v>
      </c>
      <c r="I307" t="s">
        <v>1122</v>
      </c>
      <c r="J307" t="s">
        <v>1134</v>
      </c>
      <c r="K307" t="s">
        <v>1143</v>
      </c>
    </row>
    <row r="308" spans="1:11" x14ac:dyDescent="0.45">
      <c r="A308" s="2">
        <v>43649</v>
      </c>
      <c r="B308">
        <v>2019</v>
      </c>
      <c r="C308" t="s">
        <v>1151</v>
      </c>
      <c r="D308" t="s">
        <v>5</v>
      </c>
      <c r="E308" t="s">
        <v>944</v>
      </c>
      <c r="F308" t="s">
        <v>7</v>
      </c>
      <c r="G308" s="1">
        <v>12935</v>
      </c>
      <c r="H308" s="1">
        <v>880</v>
      </c>
      <c r="I308" t="s">
        <v>1122</v>
      </c>
      <c r="J308" t="s">
        <v>1129</v>
      </c>
      <c r="K308" t="s">
        <v>1146</v>
      </c>
    </row>
    <row r="309" spans="1:11" x14ac:dyDescent="0.45">
      <c r="A309" s="2">
        <v>43651</v>
      </c>
      <c r="B309">
        <v>2019</v>
      </c>
      <c r="C309" t="s">
        <v>1151</v>
      </c>
      <c r="D309" t="s">
        <v>54</v>
      </c>
      <c r="E309" t="s">
        <v>103</v>
      </c>
      <c r="F309" t="s">
        <v>11</v>
      </c>
      <c r="G309" s="1">
        <v>13828</v>
      </c>
      <c r="H309">
        <v>926</v>
      </c>
      <c r="I309" t="s">
        <v>1122</v>
      </c>
      <c r="J309" t="s">
        <v>1129</v>
      </c>
      <c r="K309" t="s">
        <v>1143</v>
      </c>
    </row>
    <row r="310" spans="1:11" x14ac:dyDescent="0.45">
      <c r="A310" s="2">
        <v>43652</v>
      </c>
      <c r="B310">
        <v>2019</v>
      </c>
      <c r="C310" t="s">
        <v>1151</v>
      </c>
      <c r="D310" t="s">
        <v>1158</v>
      </c>
      <c r="E310" t="s">
        <v>703</v>
      </c>
      <c r="F310" t="s">
        <v>20</v>
      </c>
      <c r="G310" s="1">
        <v>8770</v>
      </c>
      <c r="H310" s="1">
        <v>2491</v>
      </c>
      <c r="I310" t="s">
        <v>1122</v>
      </c>
      <c r="J310" t="s">
        <v>1134</v>
      </c>
      <c r="K310" t="s">
        <v>1145</v>
      </c>
    </row>
    <row r="311" spans="1:11" x14ac:dyDescent="0.45">
      <c r="A311" s="2">
        <v>43653</v>
      </c>
      <c r="B311">
        <v>2019</v>
      </c>
      <c r="C311" t="s">
        <v>1151</v>
      </c>
      <c r="D311" t="s">
        <v>5</v>
      </c>
      <c r="E311" t="s">
        <v>269</v>
      </c>
      <c r="F311" t="s">
        <v>13</v>
      </c>
      <c r="G311" s="1">
        <v>8711</v>
      </c>
      <c r="H311">
        <v>2962</v>
      </c>
      <c r="I311" t="s">
        <v>1167</v>
      </c>
      <c r="J311" t="s">
        <v>1135</v>
      </c>
      <c r="K311" t="s">
        <v>1144</v>
      </c>
    </row>
    <row r="312" spans="1:11" x14ac:dyDescent="0.45">
      <c r="A312" s="2">
        <v>43653</v>
      </c>
      <c r="B312">
        <v>2019</v>
      </c>
      <c r="C312" t="s">
        <v>1151</v>
      </c>
      <c r="D312" t="s">
        <v>27</v>
      </c>
      <c r="E312" t="s">
        <v>1008</v>
      </c>
      <c r="F312" t="s">
        <v>401</v>
      </c>
      <c r="G312" s="1">
        <v>9258</v>
      </c>
      <c r="H312" s="1">
        <v>2944</v>
      </c>
      <c r="I312" t="s">
        <v>1167</v>
      </c>
      <c r="J312" t="s">
        <v>1134</v>
      </c>
      <c r="K312" t="s">
        <v>1145</v>
      </c>
    </row>
    <row r="313" spans="1:11" x14ac:dyDescent="0.45">
      <c r="A313" s="2">
        <v>43654</v>
      </c>
      <c r="B313">
        <v>2019</v>
      </c>
      <c r="C313" t="s">
        <v>1151</v>
      </c>
      <c r="D313" t="s">
        <v>21</v>
      </c>
      <c r="E313" t="s">
        <v>611</v>
      </c>
      <c r="F313" t="s">
        <v>11</v>
      </c>
      <c r="G313" s="1">
        <v>14044</v>
      </c>
      <c r="H313" s="1">
        <v>4410</v>
      </c>
      <c r="I313" t="s">
        <v>1122</v>
      </c>
      <c r="J313" t="s">
        <v>1133</v>
      </c>
      <c r="K313" t="s">
        <v>1145</v>
      </c>
    </row>
    <row r="314" spans="1:11" x14ac:dyDescent="0.45">
      <c r="A314" s="2">
        <v>43660</v>
      </c>
      <c r="B314">
        <v>2019</v>
      </c>
      <c r="C314" t="s">
        <v>1151</v>
      </c>
      <c r="D314" t="s">
        <v>5</v>
      </c>
      <c r="E314" t="s">
        <v>1082</v>
      </c>
      <c r="F314" t="s">
        <v>419</v>
      </c>
      <c r="G314" s="1">
        <v>14090</v>
      </c>
      <c r="H314" s="1">
        <v>3198</v>
      </c>
      <c r="I314" t="s">
        <v>1122</v>
      </c>
      <c r="J314" t="s">
        <v>1137</v>
      </c>
      <c r="K314" t="s">
        <v>1145</v>
      </c>
    </row>
    <row r="315" spans="1:11" x14ac:dyDescent="0.45">
      <c r="A315" s="2">
        <v>43663</v>
      </c>
      <c r="B315">
        <v>2019</v>
      </c>
      <c r="C315" t="s">
        <v>1151</v>
      </c>
      <c r="D315" t="s">
        <v>21</v>
      </c>
      <c r="E315" t="s">
        <v>945</v>
      </c>
      <c r="F315" t="s">
        <v>20</v>
      </c>
      <c r="G315" s="1">
        <v>4199</v>
      </c>
      <c r="H315" s="1">
        <v>1982</v>
      </c>
      <c r="I315" t="s">
        <v>1122</v>
      </c>
      <c r="J315" t="s">
        <v>1133</v>
      </c>
      <c r="K315" t="s">
        <v>1143</v>
      </c>
    </row>
    <row r="316" spans="1:11" x14ac:dyDescent="0.45">
      <c r="A316" s="2">
        <v>43664</v>
      </c>
      <c r="B316">
        <v>2019</v>
      </c>
      <c r="C316" t="s">
        <v>1151</v>
      </c>
      <c r="D316" t="s">
        <v>21</v>
      </c>
      <c r="E316" t="s">
        <v>697</v>
      </c>
      <c r="F316" t="s">
        <v>20</v>
      </c>
      <c r="G316" s="1">
        <v>13188</v>
      </c>
      <c r="H316" s="1">
        <v>5592</v>
      </c>
      <c r="I316" t="s">
        <v>1122</v>
      </c>
      <c r="J316" t="s">
        <v>1133</v>
      </c>
      <c r="K316" t="s">
        <v>1144</v>
      </c>
    </row>
    <row r="317" spans="1:11" x14ac:dyDescent="0.45">
      <c r="A317" s="2">
        <v>43664</v>
      </c>
      <c r="B317">
        <v>2019</v>
      </c>
      <c r="C317" t="s">
        <v>1151</v>
      </c>
      <c r="D317" t="s">
        <v>21</v>
      </c>
      <c r="E317" t="s">
        <v>355</v>
      </c>
      <c r="F317" t="s">
        <v>7</v>
      </c>
      <c r="G317" s="1">
        <v>7743</v>
      </c>
      <c r="H317">
        <v>2323</v>
      </c>
      <c r="I317" t="s">
        <v>1167</v>
      </c>
      <c r="J317" t="s">
        <v>1134</v>
      </c>
      <c r="K317" t="s">
        <v>1144</v>
      </c>
    </row>
    <row r="318" spans="1:11" x14ac:dyDescent="0.45">
      <c r="A318" s="2">
        <v>43665</v>
      </c>
      <c r="B318">
        <v>2019</v>
      </c>
      <c r="C318" t="s">
        <v>1151</v>
      </c>
      <c r="D318" t="s">
        <v>21</v>
      </c>
      <c r="E318" t="s">
        <v>614</v>
      </c>
      <c r="F318" t="s">
        <v>20</v>
      </c>
      <c r="G318" s="1">
        <v>4012</v>
      </c>
      <c r="H318" s="1">
        <v>1448</v>
      </c>
      <c r="I318" t="s">
        <v>1122</v>
      </c>
      <c r="J318" t="s">
        <v>1137</v>
      </c>
      <c r="K318" t="s">
        <v>1143</v>
      </c>
    </row>
    <row r="319" spans="1:11" x14ac:dyDescent="0.45">
      <c r="A319" s="2">
        <v>43667</v>
      </c>
      <c r="B319">
        <v>2019</v>
      </c>
      <c r="C319" t="s">
        <v>1151</v>
      </c>
      <c r="D319" t="s">
        <v>21</v>
      </c>
      <c r="E319" t="s">
        <v>460</v>
      </c>
      <c r="F319" t="s">
        <v>419</v>
      </c>
      <c r="G319" s="1">
        <v>2572</v>
      </c>
      <c r="H319">
        <v>628</v>
      </c>
      <c r="I319" t="s">
        <v>1122</v>
      </c>
      <c r="J319" t="s">
        <v>1139</v>
      </c>
      <c r="K319" t="s">
        <v>1143</v>
      </c>
    </row>
    <row r="320" spans="1:11" x14ac:dyDescent="0.45">
      <c r="A320" s="2">
        <v>43667</v>
      </c>
      <c r="B320">
        <v>2019</v>
      </c>
      <c r="C320" t="s">
        <v>1151</v>
      </c>
      <c r="D320" t="s">
        <v>21</v>
      </c>
      <c r="E320" t="s">
        <v>531</v>
      </c>
      <c r="F320" t="s">
        <v>404</v>
      </c>
      <c r="G320" s="1">
        <v>14692</v>
      </c>
      <c r="H320">
        <v>6127</v>
      </c>
      <c r="I320" t="s">
        <v>1167</v>
      </c>
      <c r="J320" t="s">
        <v>1132</v>
      </c>
      <c r="K320" t="s">
        <v>1145</v>
      </c>
    </row>
    <row r="321" spans="1:11" x14ac:dyDescent="0.45">
      <c r="A321" s="2">
        <v>43670</v>
      </c>
      <c r="B321">
        <v>2019</v>
      </c>
      <c r="C321" t="s">
        <v>1151</v>
      </c>
      <c r="D321" t="s">
        <v>27</v>
      </c>
      <c r="E321" t="s">
        <v>842</v>
      </c>
      <c r="F321" t="s">
        <v>13</v>
      </c>
      <c r="G321" s="1">
        <v>4688</v>
      </c>
      <c r="H321" s="1">
        <v>1903</v>
      </c>
      <c r="I321" t="s">
        <v>1167</v>
      </c>
      <c r="J321" t="s">
        <v>1134</v>
      </c>
      <c r="K321" t="s">
        <v>1143</v>
      </c>
    </row>
    <row r="322" spans="1:11" x14ac:dyDescent="0.45">
      <c r="A322" s="2">
        <v>43678</v>
      </c>
      <c r="B322">
        <v>2019</v>
      </c>
      <c r="C322" t="s">
        <v>1151</v>
      </c>
      <c r="D322" t="s">
        <v>5</v>
      </c>
      <c r="E322" t="s">
        <v>1084</v>
      </c>
      <c r="F322" t="s">
        <v>407</v>
      </c>
      <c r="G322" s="1">
        <v>1241</v>
      </c>
      <c r="H322" s="1">
        <v>298</v>
      </c>
      <c r="I322" t="s">
        <v>1122</v>
      </c>
      <c r="J322" t="s">
        <v>1135</v>
      </c>
      <c r="K322" t="s">
        <v>1145</v>
      </c>
    </row>
    <row r="323" spans="1:11" x14ac:dyDescent="0.45">
      <c r="A323" s="2">
        <v>43678</v>
      </c>
      <c r="B323">
        <v>2019</v>
      </c>
      <c r="C323" t="s">
        <v>1151</v>
      </c>
      <c r="D323" t="s">
        <v>5</v>
      </c>
      <c r="E323" t="s">
        <v>252</v>
      </c>
      <c r="F323" t="s">
        <v>11</v>
      </c>
      <c r="G323" s="1">
        <v>793</v>
      </c>
      <c r="H323">
        <v>91</v>
      </c>
      <c r="I323" t="s">
        <v>1122</v>
      </c>
      <c r="J323" t="s">
        <v>1140</v>
      </c>
      <c r="K323" t="s">
        <v>1144</v>
      </c>
    </row>
    <row r="324" spans="1:11" x14ac:dyDescent="0.45">
      <c r="A324" s="2">
        <v>43678</v>
      </c>
      <c r="B324">
        <v>2019</v>
      </c>
      <c r="C324" t="s">
        <v>1151</v>
      </c>
      <c r="D324" t="s">
        <v>27</v>
      </c>
      <c r="E324" t="s">
        <v>1050</v>
      </c>
      <c r="F324" t="s">
        <v>409</v>
      </c>
      <c r="G324" s="1">
        <v>3265</v>
      </c>
      <c r="H324" s="1">
        <v>294</v>
      </c>
      <c r="I324" t="s">
        <v>1122</v>
      </c>
      <c r="J324" t="s">
        <v>1133</v>
      </c>
      <c r="K324" t="s">
        <v>1145</v>
      </c>
    </row>
    <row r="325" spans="1:11" x14ac:dyDescent="0.45">
      <c r="A325" s="2">
        <v>43680</v>
      </c>
      <c r="B325">
        <v>2019</v>
      </c>
      <c r="C325" t="s">
        <v>1151</v>
      </c>
      <c r="D325" t="s">
        <v>5</v>
      </c>
      <c r="E325" t="s">
        <v>670</v>
      </c>
      <c r="F325" t="s">
        <v>11</v>
      </c>
      <c r="G325" s="1">
        <v>13028</v>
      </c>
      <c r="H325" s="1">
        <v>4130</v>
      </c>
      <c r="I325" t="s">
        <v>1122</v>
      </c>
      <c r="J325" t="s">
        <v>1136</v>
      </c>
      <c r="K325" t="s">
        <v>1143</v>
      </c>
    </row>
    <row r="326" spans="1:11" x14ac:dyDescent="0.45">
      <c r="A326" s="2">
        <v>43685</v>
      </c>
      <c r="B326">
        <v>2019</v>
      </c>
      <c r="C326" t="s">
        <v>1151</v>
      </c>
      <c r="D326" t="s">
        <v>5</v>
      </c>
      <c r="E326" t="s">
        <v>274</v>
      </c>
      <c r="F326" t="s">
        <v>11</v>
      </c>
      <c r="G326" s="1">
        <v>1253</v>
      </c>
      <c r="H326">
        <v>487</v>
      </c>
      <c r="I326" t="s">
        <v>1122</v>
      </c>
      <c r="J326" t="s">
        <v>1129</v>
      </c>
      <c r="K326" t="s">
        <v>1145</v>
      </c>
    </row>
    <row r="327" spans="1:11" x14ac:dyDescent="0.45">
      <c r="A327" s="2">
        <v>43687</v>
      </c>
      <c r="B327">
        <v>2019</v>
      </c>
      <c r="C327" t="s">
        <v>1151</v>
      </c>
      <c r="D327" t="s">
        <v>1158</v>
      </c>
      <c r="E327" t="s">
        <v>760</v>
      </c>
      <c r="F327" t="s">
        <v>7</v>
      </c>
      <c r="G327" s="1">
        <v>13430</v>
      </c>
      <c r="H327" s="1">
        <v>4096</v>
      </c>
      <c r="I327" t="s">
        <v>1122</v>
      </c>
      <c r="J327" t="s">
        <v>1138</v>
      </c>
      <c r="K327" t="s">
        <v>1143</v>
      </c>
    </row>
    <row r="328" spans="1:11" x14ac:dyDescent="0.45">
      <c r="A328" s="2">
        <v>43688</v>
      </c>
      <c r="B328">
        <v>2019</v>
      </c>
      <c r="C328" t="s">
        <v>1151</v>
      </c>
      <c r="D328" t="s">
        <v>1158</v>
      </c>
      <c r="E328" t="s">
        <v>763</v>
      </c>
      <c r="F328" t="s">
        <v>11</v>
      </c>
      <c r="G328" s="1">
        <v>9542</v>
      </c>
      <c r="H328" s="1">
        <v>954</v>
      </c>
      <c r="I328" t="s">
        <v>1122</v>
      </c>
      <c r="J328" t="s">
        <v>1138</v>
      </c>
      <c r="K328" t="s">
        <v>1145</v>
      </c>
    </row>
    <row r="329" spans="1:11" x14ac:dyDescent="0.45">
      <c r="A329" s="2">
        <v>43689</v>
      </c>
      <c r="B329">
        <v>2019</v>
      </c>
      <c r="C329" t="s">
        <v>1151</v>
      </c>
      <c r="D329" t="s">
        <v>21</v>
      </c>
      <c r="E329" t="s">
        <v>878</v>
      </c>
      <c r="F329" t="s">
        <v>7</v>
      </c>
      <c r="G329" s="1">
        <v>7532</v>
      </c>
      <c r="H329" s="1">
        <v>2666</v>
      </c>
      <c r="I329" t="s">
        <v>1122</v>
      </c>
      <c r="J329" t="s">
        <v>1140</v>
      </c>
      <c r="K329" t="s">
        <v>1144</v>
      </c>
    </row>
    <row r="330" spans="1:11" x14ac:dyDescent="0.45">
      <c r="A330" s="2">
        <v>43690</v>
      </c>
      <c r="B330">
        <v>2019</v>
      </c>
      <c r="C330" t="s">
        <v>1151</v>
      </c>
      <c r="D330" t="s">
        <v>21</v>
      </c>
      <c r="E330" t="s">
        <v>997</v>
      </c>
      <c r="F330" t="s">
        <v>404</v>
      </c>
      <c r="G330" s="1">
        <v>12179</v>
      </c>
      <c r="H330" s="1">
        <v>3227</v>
      </c>
      <c r="I330" t="s">
        <v>1122</v>
      </c>
      <c r="J330" t="s">
        <v>1139</v>
      </c>
      <c r="K330" t="s">
        <v>1144</v>
      </c>
    </row>
    <row r="331" spans="1:11" x14ac:dyDescent="0.45">
      <c r="A331" s="2">
        <v>43690</v>
      </c>
      <c r="B331">
        <v>2019</v>
      </c>
      <c r="C331" t="s">
        <v>1151</v>
      </c>
      <c r="D331" t="s">
        <v>21</v>
      </c>
      <c r="E331" t="s">
        <v>84</v>
      </c>
      <c r="F331" t="s">
        <v>20</v>
      </c>
      <c r="G331" s="1">
        <v>6984</v>
      </c>
      <c r="H331">
        <v>370</v>
      </c>
      <c r="I331" t="s">
        <v>1122</v>
      </c>
      <c r="J331" t="s">
        <v>1134</v>
      </c>
      <c r="K331" t="s">
        <v>1143</v>
      </c>
    </row>
    <row r="332" spans="1:11" x14ac:dyDescent="0.45">
      <c r="A332" s="2">
        <v>43690</v>
      </c>
      <c r="B332">
        <v>2019</v>
      </c>
      <c r="C332" t="s">
        <v>1151</v>
      </c>
      <c r="D332" t="s">
        <v>1158</v>
      </c>
      <c r="E332" t="s">
        <v>991</v>
      </c>
      <c r="F332" t="s">
        <v>419</v>
      </c>
      <c r="G332" s="1">
        <v>14637</v>
      </c>
      <c r="H332" s="1">
        <v>6221</v>
      </c>
      <c r="I332" t="s">
        <v>1122</v>
      </c>
      <c r="J332" t="s">
        <v>1137</v>
      </c>
      <c r="K332" t="s">
        <v>1143</v>
      </c>
    </row>
    <row r="333" spans="1:11" x14ac:dyDescent="0.45">
      <c r="A333" s="2">
        <v>43691</v>
      </c>
      <c r="B333">
        <v>2019</v>
      </c>
      <c r="C333" t="s">
        <v>1151</v>
      </c>
      <c r="D333" t="s">
        <v>1158</v>
      </c>
      <c r="E333" t="s">
        <v>812</v>
      </c>
      <c r="F333" t="s">
        <v>13</v>
      </c>
      <c r="G333" s="1">
        <v>1048</v>
      </c>
      <c r="H333" s="1">
        <v>519</v>
      </c>
      <c r="I333" t="s">
        <v>1122</v>
      </c>
      <c r="J333" t="s">
        <v>1134</v>
      </c>
      <c r="K333" t="s">
        <v>1146</v>
      </c>
    </row>
    <row r="334" spans="1:11" x14ac:dyDescent="0.45">
      <c r="A334" s="2">
        <v>43697</v>
      </c>
      <c r="B334">
        <v>2019</v>
      </c>
      <c r="C334" t="s">
        <v>1151</v>
      </c>
      <c r="D334" t="s">
        <v>21</v>
      </c>
      <c r="E334" t="s">
        <v>391</v>
      </c>
      <c r="F334" t="s">
        <v>11</v>
      </c>
      <c r="G334" s="1">
        <v>7663</v>
      </c>
      <c r="H334">
        <v>1326</v>
      </c>
      <c r="I334" t="s">
        <v>1122</v>
      </c>
      <c r="J334" t="s">
        <v>1141</v>
      </c>
      <c r="K334" t="s">
        <v>1145</v>
      </c>
    </row>
    <row r="335" spans="1:11" x14ac:dyDescent="0.45">
      <c r="A335" s="2">
        <v>43698</v>
      </c>
      <c r="B335">
        <v>2019</v>
      </c>
      <c r="C335" t="s">
        <v>1151</v>
      </c>
      <c r="D335" t="s">
        <v>54</v>
      </c>
      <c r="E335" t="s">
        <v>1083</v>
      </c>
      <c r="F335" t="s">
        <v>409</v>
      </c>
      <c r="G335" s="1">
        <v>14773</v>
      </c>
      <c r="H335" s="1">
        <v>5318</v>
      </c>
      <c r="I335" t="s">
        <v>1122</v>
      </c>
      <c r="J335" t="s">
        <v>1129</v>
      </c>
      <c r="K335" t="s">
        <v>1145</v>
      </c>
    </row>
    <row r="336" spans="1:11" x14ac:dyDescent="0.45">
      <c r="A336" s="2">
        <v>43698</v>
      </c>
      <c r="B336">
        <v>2019</v>
      </c>
      <c r="C336" t="s">
        <v>1151</v>
      </c>
      <c r="D336" t="s">
        <v>54</v>
      </c>
      <c r="E336" t="s">
        <v>361</v>
      </c>
      <c r="F336" t="s">
        <v>7</v>
      </c>
      <c r="G336" s="1">
        <v>7528</v>
      </c>
      <c r="H336">
        <v>1220</v>
      </c>
      <c r="I336" t="s">
        <v>1122</v>
      </c>
      <c r="J336" t="s">
        <v>1134</v>
      </c>
      <c r="K336" t="s">
        <v>1145</v>
      </c>
    </row>
    <row r="337" spans="1:11" x14ac:dyDescent="0.45">
      <c r="A337" s="2">
        <v>43702</v>
      </c>
      <c r="B337">
        <v>2019</v>
      </c>
      <c r="C337" t="s">
        <v>1151</v>
      </c>
      <c r="D337" t="s">
        <v>54</v>
      </c>
      <c r="E337" t="s">
        <v>519</v>
      </c>
      <c r="F337" t="s">
        <v>407</v>
      </c>
      <c r="G337" s="1">
        <v>5766</v>
      </c>
      <c r="H337">
        <v>1142</v>
      </c>
      <c r="I337" t="s">
        <v>1167</v>
      </c>
      <c r="J337" t="s">
        <v>1136</v>
      </c>
      <c r="K337" t="s">
        <v>1143</v>
      </c>
    </row>
    <row r="338" spans="1:11" x14ac:dyDescent="0.45">
      <c r="A338" s="2">
        <v>43710</v>
      </c>
      <c r="B338">
        <v>2019</v>
      </c>
      <c r="C338" t="s">
        <v>1151</v>
      </c>
      <c r="D338" t="s">
        <v>21</v>
      </c>
      <c r="E338" t="s">
        <v>469</v>
      </c>
      <c r="F338" t="s">
        <v>409</v>
      </c>
      <c r="G338" s="1">
        <v>6212</v>
      </c>
      <c r="H338">
        <v>690</v>
      </c>
      <c r="I338" t="s">
        <v>1122</v>
      </c>
      <c r="J338" t="s">
        <v>1129</v>
      </c>
      <c r="K338" t="s">
        <v>1146</v>
      </c>
    </row>
    <row r="339" spans="1:11" x14ac:dyDescent="0.45">
      <c r="A339" s="2">
        <v>43715</v>
      </c>
      <c r="B339">
        <v>2019</v>
      </c>
      <c r="C339" t="s">
        <v>1151</v>
      </c>
      <c r="D339" t="s">
        <v>5</v>
      </c>
      <c r="E339" t="s">
        <v>788</v>
      </c>
      <c r="F339" t="s">
        <v>13</v>
      </c>
      <c r="G339" s="1">
        <v>10632</v>
      </c>
      <c r="H339" s="1">
        <v>1722</v>
      </c>
      <c r="I339" t="s">
        <v>1167</v>
      </c>
      <c r="J339" t="s">
        <v>1140</v>
      </c>
      <c r="K339" t="s">
        <v>1146</v>
      </c>
    </row>
    <row r="340" spans="1:11" x14ac:dyDescent="0.45">
      <c r="A340" s="2">
        <v>43716</v>
      </c>
      <c r="B340">
        <v>2019</v>
      </c>
      <c r="C340" t="s">
        <v>1151</v>
      </c>
      <c r="D340" t="s">
        <v>5</v>
      </c>
      <c r="E340" t="s">
        <v>190</v>
      </c>
      <c r="F340" t="s">
        <v>11</v>
      </c>
      <c r="G340" s="1">
        <v>14534</v>
      </c>
      <c r="H340">
        <v>5450</v>
      </c>
      <c r="I340" t="s">
        <v>1167</v>
      </c>
      <c r="J340" t="s">
        <v>1136</v>
      </c>
      <c r="K340" t="s">
        <v>1144</v>
      </c>
    </row>
    <row r="341" spans="1:11" x14ac:dyDescent="0.45">
      <c r="A341" s="2">
        <v>43717</v>
      </c>
      <c r="B341">
        <v>2019</v>
      </c>
      <c r="C341" t="s">
        <v>1151</v>
      </c>
      <c r="D341" t="s">
        <v>27</v>
      </c>
      <c r="E341" t="s">
        <v>171</v>
      </c>
      <c r="F341" t="s">
        <v>11</v>
      </c>
      <c r="G341" s="1">
        <v>12354</v>
      </c>
      <c r="H341">
        <v>2755</v>
      </c>
      <c r="I341" t="s">
        <v>1122</v>
      </c>
      <c r="J341" t="s">
        <v>1141</v>
      </c>
      <c r="K341" t="s">
        <v>1143</v>
      </c>
    </row>
    <row r="342" spans="1:11" x14ac:dyDescent="0.45">
      <c r="A342" s="2">
        <v>43720</v>
      </c>
      <c r="B342">
        <v>2019</v>
      </c>
      <c r="C342" t="s">
        <v>1151</v>
      </c>
      <c r="D342" t="s">
        <v>5</v>
      </c>
      <c r="E342" t="s">
        <v>390</v>
      </c>
      <c r="F342" t="s">
        <v>20</v>
      </c>
      <c r="G342" s="1">
        <v>14810</v>
      </c>
      <c r="H342">
        <v>2355</v>
      </c>
      <c r="I342" t="s">
        <v>1122</v>
      </c>
      <c r="J342" t="s">
        <v>1136</v>
      </c>
      <c r="K342" t="s">
        <v>1145</v>
      </c>
    </row>
    <row r="343" spans="1:11" x14ac:dyDescent="0.45">
      <c r="A343" s="2">
        <v>43722</v>
      </c>
      <c r="B343">
        <v>2019</v>
      </c>
      <c r="C343" t="s">
        <v>1151</v>
      </c>
      <c r="D343" t="s">
        <v>21</v>
      </c>
      <c r="E343" t="s">
        <v>920</v>
      </c>
      <c r="F343" t="s">
        <v>13</v>
      </c>
      <c r="G343" s="1">
        <v>7023</v>
      </c>
      <c r="H343" s="1">
        <v>435</v>
      </c>
      <c r="I343" t="s">
        <v>1167</v>
      </c>
      <c r="J343" t="s">
        <v>1135</v>
      </c>
      <c r="K343" t="s">
        <v>1145</v>
      </c>
    </row>
    <row r="344" spans="1:11" x14ac:dyDescent="0.45">
      <c r="A344" s="2">
        <v>43723</v>
      </c>
      <c r="B344">
        <v>2019</v>
      </c>
      <c r="C344" t="s">
        <v>1151</v>
      </c>
      <c r="D344" t="s">
        <v>21</v>
      </c>
      <c r="E344" t="s">
        <v>921</v>
      </c>
      <c r="F344" t="s">
        <v>20</v>
      </c>
      <c r="G344" s="1">
        <v>13698</v>
      </c>
      <c r="H344" s="1">
        <v>2192</v>
      </c>
      <c r="I344" t="s">
        <v>1122</v>
      </c>
      <c r="J344" t="s">
        <v>1140</v>
      </c>
      <c r="K344" t="s">
        <v>1145</v>
      </c>
    </row>
    <row r="345" spans="1:11" x14ac:dyDescent="0.45">
      <c r="A345" s="2">
        <v>43725</v>
      </c>
      <c r="B345">
        <v>2019</v>
      </c>
      <c r="C345" t="s">
        <v>1151</v>
      </c>
      <c r="D345" t="s">
        <v>27</v>
      </c>
      <c r="E345" t="s">
        <v>281</v>
      </c>
      <c r="F345" t="s">
        <v>11</v>
      </c>
      <c r="G345" s="1">
        <v>6016</v>
      </c>
      <c r="H345">
        <v>818</v>
      </c>
      <c r="I345" t="s">
        <v>1122</v>
      </c>
      <c r="J345" t="s">
        <v>1133</v>
      </c>
      <c r="K345" t="s">
        <v>1143</v>
      </c>
    </row>
    <row r="346" spans="1:11" x14ac:dyDescent="0.45">
      <c r="A346" s="2">
        <v>43727</v>
      </c>
      <c r="B346">
        <v>2019</v>
      </c>
      <c r="C346" t="s">
        <v>1151</v>
      </c>
      <c r="D346" t="s">
        <v>21</v>
      </c>
      <c r="E346" t="s">
        <v>240</v>
      </c>
      <c r="F346" t="s">
        <v>7</v>
      </c>
      <c r="G346" s="1">
        <v>8194</v>
      </c>
      <c r="H346">
        <v>516</v>
      </c>
      <c r="I346" t="s">
        <v>1122</v>
      </c>
      <c r="J346" t="s">
        <v>1129</v>
      </c>
      <c r="K346" t="s">
        <v>1145</v>
      </c>
    </row>
    <row r="347" spans="1:11" x14ac:dyDescent="0.45">
      <c r="A347" s="2">
        <v>43733</v>
      </c>
      <c r="B347">
        <v>2019</v>
      </c>
      <c r="C347" t="s">
        <v>1151</v>
      </c>
      <c r="D347" t="s">
        <v>5</v>
      </c>
      <c r="E347" t="s">
        <v>1007</v>
      </c>
      <c r="F347" t="s">
        <v>409</v>
      </c>
      <c r="G347" s="1">
        <v>1573</v>
      </c>
      <c r="H347" s="1">
        <v>186</v>
      </c>
      <c r="I347" t="s">
        <v>1122</v>
      </c>
      <c r="J347" t="s">
        <v>1134</v>
      </c>
      <c r="K347" t="s">
        <v>1145</v>
      </c>
    </row>
    <row r="348" spans="1:11" x14ac:dyDescent="0.45">
      <c r="A348" s="2">
        <v>43734</v>
      </c>
      <c r="B348">
        <v>2019</v>
      </c>
      <c r="C348" t="s">
        <v>1151</v>
      </c>
      <c r="D348" t="s">
        <v>21</v>
      </c>
      <c r="E348" t="s">
        <v>140</v>
      </c>
      <c r="F348" t="s">
        <v>13</v>
      </c>
      <c r="G348" s="1">
        <v>8752</v>
      </c>
      <c r="H348">
        <v>3641</v>
      </c>
      <c r="I348" t="s">
        <v>1122</v>
      </c>
      <c r="J348" t="s">
        <v>1134</v>
      </c>
      <c r="K348" t="s">
        <v>1144</v>
      </c>
    </row>
    <row r="349" spans="1:11" x14ac:dyDescent="0.45">
      <c r="A349" s="2">
        <v>43735</v>
      </c>
      <c r="B349">
        <v>2019</v>
      </c>
      <c r="C349" t="s">
        <v>1151</v>
      </c>
      <c r="D349" t="s">
        <v>1158</v>
      </c>
      <c r="E349" t="s">
        <v>927</v>
      </c>
      <c r="F349" t="s">
        <v>7</v>
      </c>
      <c r="G349" s="1">
        <v>5321</v>
      </c>
      <c r="H349" s="1">
        <v>2474</v>
      </c>
      <c r="I349" t="s">
        <v>1122</v>
      </c>
      <c r="J349" t="s">
        <v>1139</v>
      </c>
      <c r="K349" t="s">
        <v>1143</v>
      </c>
    </row>
    <row r="350" spans="1:11" x14ac:dyDescent="0.45">
      <c r="A350" s="2">
        <v>43739</v>
      </c>
      <c r="B350">
        <v>2019</v>
      </c>
      <c r="C350" t="s">
        <v>1152</v>
      </c>
      <c r="D350" t="s">
        <v>21</v>
      </c>
      <c r="E350" t="s">
        <v>873</v>
      </c>
      <c r="F350" t="s">
        <v>11</v>
      </c>
      <c r="G350" s="1">
        <v>10463</v>
      </c>
      <c r="H350" s="1">
        <v>931</v>
      </c>
      <c r="I350" t="s">
        <v>1122</v>
      </c>
      <c r="J350" t="s">
        <v>1138</v>
      </c>
      <c r="K350" t="s">
        <v>1144</v>
      </c>
    </row>
    <row r="351" spans="1:11" x14ac:dyDescent="0.45">
      <c r="A351" s="2">
        <v>43740</v>
      </c>
      <c r="B351">
        <v>2019</v>
      </c>
      <c r="C351" t="s">
        <v>1152</v>
      </c>
      <c r="D351" t="s">
        <v>1158</v>
      </c>
      <c r="E351" t="s">
        <v>364</v>
      </c>
      <c r="F351" t="s">
        <v>20</v>
      </c>
      <c r="G351" s="1">
        <v>5760</v>
      </c>
      <c r="H351">
        <v>2529</v>
      </c>
      <c r="I351" t="s">
        <v>1122</v>
      </c>
      <c r="J351" t="s">
        <v>1137</v>
      </c>
      <c r="K351" t="s">
        <v>1145</v>
      </c>
    </row>
    <row r="352" spans="1:11" x14ac:dyDescent="0.45">
      <c r="A352" s="2">
        <v>43746</v>
      </c>
      <c r="B352">
        <v>2019</v>
      </c>
      <c r="C352" t="s">
        <v>1152</v>
      </c>
      <c r="D352" t="s">
        <v>1158</v>
      </c>
      <c r="E352" t="s">
        <v>677</v>
      </c>
      <c r="F352" t="s">
        <v>11</v>
      </c>
      <c r="G352" s="1">
        <v>6696</v>
      </c>
      <c r="H352" s="1">
        <v>3013</v>
      </c>
      <c r="I352" t="s">
        <v>1122</v>
      </c>
      <c r="J352" t="s">
        <v>1129</v>
      </c>
      <c r="K352" t="s">
        <v>1144</v>
      </c>
    </row>
    <row r="353" spans="1:11" x14ac:dyDescent="0.45">
      <c r="A353" s="2">
        <v>43746</v>
      </c>
      <c r="B353">
        <v>2019</v>
      </c>
      <c r="C353" t="s">
        <v>1152</v>
      </c>
      <c r="D353" t="s">
        <v>54</v>
      </c>
      <c r="E353" t="s">
        <v>445</v>
      </c>
      <c r="F353" t="s">
        <v>401</v>
      </c>
      <c r="G353" s="1">
        <v>6603</v>
      </c>
      <c r="H353">
        <v>456</v>
      </c>
      <c r="I353" t="s">
        <v>1122</v>
      </c>
      <c r="J353" t="s">
        <v>1133</v>
      </c>
      <c r="K353" t="s">
        <v>1145</v>
      </c>
    </row>
    <row r="354" spans="1:11" x14ac:dyDescent="0.45">
      <c r="A354" s="2">
        <v>43749</v>
      </c>
      <c r="B354">
        <v>2019</v>
      </c>
      <c r="C354" t="s">
        <v>1152</v>
      </c>
      <c r="D354" t="s">
        <v>5</v>
      </c>
      <c r="E354" t="s">
        <v>1107</v>
      </c>
      <c r="F354" t="s">
        <v>20</v>
      </c>
      <c r="G354" s="1">
        <v>10357</v>
      </c>
      <c r="H354" s="1">
        <v>1077</v>
      </c>
      <c r="I354" t="s">
        <v>1167</v>
      </c>
      <c r="J354" t="s">
        <v>1134</v>
      </c>
      <c r="K354" t="s">
        <v>1143</v>
      </c>
    </row>
    <row r="355" spans="1:11" x14ac:dyDescent="0.45">
      <c r="A355" s="2">
        <v>43751</v>
      </c>
      <c r="B355">
        <v>2019</v>
      </c>
      <c r="C355" t="s">
        <v>1152</v>
      </c>
      <c r="D355" t="s">
        <v>21</v>
      </c>
      <c r="E355" t="s">
        <v>680</v>
      </c>
      <c r="F355" t="s">
        <v>20</v>
      </c>
      <c r="G355" s="1">
        <v>4350</v>
      </c>
      <c r="H355" s="1">
        <v>1849</v>
      </c>
      <c r="I355" t="s">
        <v>1122</v>
      </c>
      <c r="J355" t="s">
        <v>1134</v>
      </c>
      <c r="K355" t="s">
        <v>1145</v>
      </c>
    </row>
    <row r="356" spans="1:11" x14ac:dyDescent="0.45">
      <c r="A356" s="2">
        <v>43752</v>
      </c>
      <c r="B356">
        <v>2019</v>
      </c>
      <c r="C356" t="s">
        <v>1152</v>
      </c>
      <c r="D356" t="s">
        <v>21</v>
      </c>
      <c r="E356" t="s">
        <v>272</v>
      </c>
      <c r="F356" t="s">
        <v>11</v>
      </c>
      <c r="G356" s="1">
        <v>11735</v>
      </c>
      <c r="H356">
        <v>1995</v>
      </c>
      <c r="I356" t="s">
        <v>1122</v>
      </c>
      <c r="J356" t="s">
        <v>1139</v>
      </c>
      <c r="K356" t="s">
        <v>1143</v>
      </c>
    </row>
    <row r="357" spans="1:11" x14ac:dyDescent="0.45">
      <c r="A357" s="2">
        <v>43752</v>
      </c>
      <c r="B357">
        <v>2019</v>
      </c>
      <c r="C357" t="s">
        <v>1152</v>
      </c>
      <c r="D357" t="s">
        <v>21</v>
      </c>
      <c r="E357" t="s">
        <v>608</v>
      </c>
      <c r="F357" t="s">
        <v>7</v>
      </c>
      <c r="G357" s="1">
        <v>12041</v>
      </c>
      <c r="H357" s="1">
        <v>855</v>
      </c>
      <c r="I357" t="s">
        <v>1122</v>
      </c>
      <c r="J357" t="s">
        <v>1138</v>
      </c>
      <c r="K357" t="s">
        <v>1143</v>
      </c>
    </row>
    <row r="358" spans="1:11" x14ac:dyDescent="0.45">
      <c r="A358" s="2">
        <v>43753</v>
      </c>
      <c r="B358">
        <v>2019</v>
      </c>
      <c r="C358" t="s">
        <v>1152</v>
      </c>
      <c r="D358" t="s">
        <v>21</v>
      </c>
      <c r="E358" t="s">
        <v>233</v>
      </c>
      <c r="F358" t="s">
        <v>20</v>
      </c>
      <c r="G358" s="1">
        <v>13255</v>
      </c>
      <c r="H358">
        <v>2996</v>
      </c>
      <c r="I358" t="s">
        <v>1122</v>
      </c>
      <c r="J358" t="s">
        <v>1138</v>
      </c>
      <c r="K358" t="s">
        <v>1144</v>
      </c>
    </row>
    <row r="359" spans="1:11" x14ac:dyDescent="0.45">
      <c r="A359" s="2">
        <v>43756</v>
      </c>
      <c r="B359">
        <v>2019</v>
      </c>
      <c r="C359" t="s">
        <v>1152</v>
      </c>
      <c r="D359" t="s">
        <v>5</v>
      </c>
      <c r="E359" t="s">
        <v>350</v>
      </c>
      <c r="F359" t="s">
        <v>20</v>
      </c>
      <c r="G359" s="1">
        <v>11850</v>
      </c>
      <c r="H359">
        <v>5309</v>
      </c>
      <c r="I359" t="s">
        <v>1122</v>
      </c>
      <c r="J359" t="s">
        <v>1140</v>
      </c>
      <c r="K359" t="s">
        <v>1144</v>
      </c>
    </row>
    <row r="360" spans="1:11" x14ac:dyDescent="0.45">
      <c r="A360" s="2">
        <v>43756</v>
      </c>
      <c r="B360">
        <v>2019</v>
      </c>
      <c r="C360" t="s">
        <v>1152</v>
      </c>
      <c r="D360" t="s">
        <v>21</v>
      </c>
      <c r="E360" t="s">
        <v>1036</v>
      </c>
      <c r="F360" t="s">
        <v>401</v>
      </c>
      <c r="G360" s="1">
        <v>6828</v>
      </c>
      <c r="H360" s="1">
        <v>2581</v>
      </c>
      <c r="I360" t="s">
        <v>1167</v>
      </c>
      <c r="J360" t="s">
        <v>1137</v>
      </c>
      <c r="K360" t="s">
        <v>1146</v>
      </c>
    </row>
    <row r="361" spans="1:11" x14ac:dyDescent="0.45">
      <c r="A361" s="2">
        <v>43756</v>
      </c>
      <c r="B361">
        <v>2019</v>
      </c>
      <c r="C361" t="s">
        <v>1152</v>
      </c>
      <c r="D361" t="s">
        <v>54</v>
      </c>
      <c r="E361" t="s">
        <v>472</v>
      </c>
      <c r="F361" t="s">
        <v>409</v>
      </c>
      <c r="G361" s="1">
        <v>6614</v>
      </c>
      <c r="H361">
        <v>2758</v>
      </c>
      <c r="I361" t="s">
        <v>1167</v>
      </c>
      <c r="J361" t="s">
        <v>1134</v>
      </c>
      <c r="K361" t="s">
        <v>1143</v>
      </c>
    </row>
    <row r="362" spans="1:11" x14ac:dyDescent="0.45">
      <c r="A362" s="2">
        <v>43760</v>
      </c>
      <c r="B362">
        <v>2019</v>
      </c>
      <c r="C362" t="s">
        <v>1152</v>
      </c>
      <c r="D362" t="s">
        <v>5</v>
      </c>
      <c r="E362" t="s">
        <v>137</v>
      </c>
      <c r="F362" t="s">
        <v>13</v>
      </c>
      <c r="G362" s="1">
        <v>13523</v>
      </c>
      <c r="H362">
        <v>1406</v>
      </c>
      <c r="I362" t="s">
        <v>1122</v>
      </c>
      <c r="J362" t="s">
        <v>1135</v>
      </c>
      <c r="K362" t="s">
        <v>1143</v>
      </c>
    </row>
    <row r="363" spans="1:11" x14ac:dyDescent="0.45">
      <c r="A363" s="2">
        <v>43761</v>
      </c>
      <c r="B363">
        <v>2019</v>
      </c>
      <c r="C363" t="s">
        <v>1152</v>
      </c>
      <c r="D363" t="s">
        <v>1158</v>
      </c>
      <c r="E363" t="s">
        <v>1002</v>
      </c>
      <c r="F363" t="s">
        <v>419</v>
      </c>
      <c r="G363" s="1">
        <v>9471</v>
      </c>
      <c r="H363" s="1">
        <v>1004</v>
      </c>
      <c r="I363" t="s">
        <v>1122</v>
      </c>
      <c r="J363" t="s">
        <v>1133</v>
      </c>
      <c r="K363" t="s">
        <v>1143</v>
      </c>
    </row>
    <row r="364" spans="1:11" x14ac:dyDescent="0.45">
      <c r="A364" s="2">
        <v>43761</v>
      </c>
      <c r="B364">
        <v>2019</v>
      </c>
      <c r="C364" t="s">
        <v>1152</v>
      </c>
      <c r="D364" t="s">
        <v>21</v>
      </c>
      <c r="E364" t="s">
        <v>840</v>
      </c>
      <c r="F364" t="s">
        <v>13</v>
      </c>
      <c r="G364" s="1">
        <v>2172</v>
      </c>
      <c r="H364" s="1">
        <v>467</v>
      </c>
      <c r="I364" t="s">
        <v>1122</v>
      </c>
      <c r="J364" t="s">
        <v>1133</v>
      </c>
      <c r="K364" t="s">
        <v>1145</v>
      </c>
    </row>
    <row r="365" spans="1:11" x14ac:dyDescent="0.45">
      <c r="A365" s="2">
        <v>43762</v>
      </c>
      <c r="B365">
        <v>2019</v>
      </c>
      <c r="C365" t="s">
        <v>1152</v>
      </c>
      <c r="D365" t="s">
        <v>27</v>
      </c>
      <c r="E365" t="s">
        <v>665</v>
      </c>
      <c r="F365" t="s">
        <v>20</v>
      </c>
      <c r="G365" s="1">
        <v>2167</v>
      </c>
      <c r="H365" s="1">
        <v>581</v>
      </c>
      <c r="I365" t="s">
        <v>1122</v>
      </c>
      <c r="J365" t="s">
        <v>1135</v>
      </c>
      <c r="K365" t="s">
        <v>1143</v>
      </c>
    </row>
    <row r="366" spans="1:11" x14ac:dyDescent="0.45">
      <c r="A366" s="2">
        <v>43764</v>
      </c>
      <c r="B366">
        <v>2019</v>
      </c>
      <c r="C366" t="s">
        <v>1152</v>
      </c>
      <c r="D366" t="s">
        <v>21</v>
      </c>
      <c r="E366" t="s">
        <v>85</v>
      </c>
      <c r="F366" t="s">
        <v>13</v>
      </c>
      <c r="G366" s="1">
        <v>5278</v>
      </c>
      <c r="H366">
        <v>1056</v>
      </c>
      <c r="I366" t="s">
        <v>1167</v>
      </c>
      <c r="J366" t="s">
        <v>1130</v>
      </c>
      <c r="K366" t="s">
        <v>1143</v>
      </c>
    </row>
    <row r="367" spans="1:11" x14ac:dyDescent="0.45">
      <c r="A367" s="2">
        <v>43775</v>
      </c>
      <c r="B367">
        <v>2019</v>
      </c>
      <c r="C367" t="s">
        <v>1152</v>
      </c>
      <c r="D367" t="s">
        <v>21</v>
      </c>
      <c r="E367" t="s">
        <v>883</v>
      </c>
      <c r="F367" t="s">
        <v>11</v>
      </c>
      <c r="G367" s="1">
        <v>6221</v>
      </c>
      <c r="H367" s="1">
        <v>473</v>
      </c>
      <c r="I367" t="s">
        <v>1122</v>
      </c>
      <c r="J367" t="s">
        <v>1137</v>
      </c>
      <c r="K367" t="s">
        <v>1144</v>
      </c>
    </row>
    <row r="368" spans="1:11" x14ac:dyDescent="0.45">
      <c r="A368" s="2">
        <v>43776</v>
      </c>
      <c r="B368">
        <v>2019</v>
      </c>
      <c r="C368" t="s">
        <v>1152</v>
      </c>
      <c r="D368" t="s">
        <v>5</v>
      </c>
      <c r="E368" t="s">
        <v>273</v>
      </c>
      <c r="F368" t="s">
        <v>7</v>
      </c>
      <c r="G368" s="1">
        <v>840</v>
      </c>
      <c r="H368">
        <v>370</v>
      </c>
      <c r="I368" t="s">
        <v>1122</v>
      </c>
      <c r="J368" t="s">
        <v>1138</v>
      </c>
      <c r="K368" t="s">
        <v>1143</v>
      </c>
    </row>
    <row r="369" spans="1:11" x14ac:dyDescent="0.45">
      <c r="A369" s="2">
        <v>43776</v>
      </c>
      <c r="B369">
        <v>2019</v>
      </c>
      <c r="C369" t="s">
        <v>1152</v>
      </c>
      <c r="D369" t="s">
        <v>27</v>
      </c>
      <c r="E369" t="s">
        <v>663</v>
      </c>
      <c r="F369" t="s">
        <v>7</v>
      </c>
      <c r="G369" s="1">
        <v>710</v>
      </c>
      <c r="H369" s="1">
        <v>160</v>
      </c>
      <c r="I369" t="s">
        <v>1122</v>
      </c>
      <c r="J369" t="s">
        <v>1141</v>
      </c>
      <c r="K369" t="s">
        <v>1144</v>
      </c>
    </row>
    <row r="370" spans="1:11" x14ac:dyDescent="0.45">
      <c r="A370" s="2">
        <v>43777</v>
      </c>
      <c r="B370">
        <v>2019</v>
      </c>
      <c r="C370" t="s">
        <v>1152</v>
      </c>
      <c r="D370" t="s">
        <v>1158</v>
      </c>
      <c r="E370" t="s">
        <v>1103</v>
      </c>
      <c r="F370" t="s">
        <v>20</v>
      </c>
      <c r="G370" s="1">
        <v>7537</v>
      </c>
      <c r="H370" s="1">
        <v>1771</v>
      </c>
      <c r="I370" t="s">
        <v>1122</v>
      </c>
      <c r="J370" t="s">
        <v>1134</v>
      </c>
      <c r="K370" t="s">
        <v>1143</v>
      </c>
    </row>
    <row r="371" spans="1:11" x14ac:dyDescent="0.45">
      <c r="A371" s="2">
        <v>43778</v>
      </c>
      <c r="B371">
        <v>2019</v>
      </c>
      <c r="C371" t="s">
        <v>1152</v>
      </c>
      <c r="D371" t="s">
        <v>5</v>
      </c>
      <c r="E371" t="s">
        <v>200</v>
      </c>
      <c r="F371" t="s">
        <v>7</v>
      </c>
      <c r="G371" s="1">
        <v>12193</v>
      </c>
      <c r="H371">
        <v>3938</v>
      </c>
      <c r="I371" t="s">
        <v>1167</v>
      </c>
      <c r="J371" t="s">
        <v>1134</v>
      </c>
      <c r="K371" t="s">
        <v>1144</v>
      </c>
    </row>
    <row r="372" spans="1:11" x14ac:dyDescent="0.45">
      <c r="A372" s="2">
        <v>43780</v>
      </c>
      <c r="B372">
        <v>2019</v>
      </c>
      <c r="C372" t="s">
        <v>1152</v>
      </c>
      <c r="D372" t="s">
        <v>21</v>
      </c>
      <c r="E372" t="s">
        <v>622</v>
      </c>
      <c r="F372" t="s">
        <v>20</v>
      </c>
      <c r="G372" s="1">
        <v>6926</v>
      </c>
      <c r="H372" s="1">
        <v>720</v>
      </c>
      <c r="I372" t="s">
        <v>1122</v>
      </c>
      <c r="J372" t="s">
        <v>1137</v>
      </c>
      <c r="K372" t="s">
        <v>1144</v>
      </c>
    </row>
    <row r="373" spans="1:11" x14ac:dyDescent="0.45">
      <c r="A373" s="2">
        <v>43783</v>
      </c>
      <c r="B373">
        <v>2019</v>
      </c>
      <c r="C373" t="s">
        <v>1152</v>
      </c>
      <c r="D373" t="s">
        <v>5</v>
      </c>
      <c r="E373" t="s">
        <v>214</v>
      </c>
      <c r="F373" t="s">
        <v>11</v>
      </c>
      <c r="G373" s="1">
        <v>1906</v>
      </c>
      <c r="H373">
        <v>846</v>
      </c>
      <c r="I373" t="s">
        <v>1122</v>
      </c>
      <c r="J373" t="s">
        <v>1133</v>
      </c>
      <c r="K373" t="s">
        <v>1145</v>
      </c>
    </row>
    <row r="374" spans="1:11" x14ac:dyDescent="0.45">
      <c r="A374" s="2">
        <v>43784</v>
      </c>
      <c r="B374">
        <v>2019</v>
      </c>
      <c r="C374" t="s">
        <v>1152</v>
      </c>
      <c r="D374" t="s">
        <v>27</v>
      </c>
      <c r="E374" t="s">
        <v>514</v>
      </c>
      <c r="F374" t="s">
        <v>404</v>
      </c>
      <c r="G374" s="1">
        <v>11716</v>
      </c>
      <c r="H374">
        <v>3351</v>
      </c>
      <c r="I374" t="s">
        <v>1167</v>
      </c>
      <c r="J374" t="s">
        <v>1130</v>
      </c>
      <c r="K374" t="s">
        <v>1144</v>
      </c>
    </row>
    <row r="375" spans="1:11" x14ac:dyDescent="0.45">
      <c r="A375" s="2">
        <v>43785</v>
      </c>
      <c r="B375">
        <v>2019</v>
      </c>
      <c r="C375" t="s">
        <v>1152</v>
      </c>
      <c r="D375" t="s">
        <v>21</v>
      </c>
      <c r="E375" t="s">
        <v>435</v>
      </c>
      <c r="F375" t="s">
        <v>419</v>
      </c>
      <c r="G375" s="1">
        <v>10481</v>
      </c>
      <c r="H375">
        <v>2547</v>
      </c>
      <c r="I375" t="s">
        <v>1167</v>
      </c>
      <c r="J375" t="s">
        <v>1137</v>
      </c>
      <c r="K375" t="s">
        <v>1146</v>
      </c>
    </row>
    <row r="376" spans="1:11" x14ac:dyDescent="0.45">
      <c r="A376" s="2">
        <v>43785</v>
      </c>
      <c r="B376">
        <v>2019</v>
      </c>
      <c r="C376" t="s">
        <v>1152</v>
      </c>
      <c r="D376" t="s">
        <v>5</v>
      </c>
      <c r="E376" t="s">
        <v>539</v>
      </c>
      <c r="F376" t="s">
        <v>419</v>
      </c>
      <c r="G376" s="1">
        <v>4526</v>
      </c>
      <c r="H376">
        <v>489</v>
      </c>
      <c r="I376" t="s">
        <v>1122</v>
      </c>
      <c r="J376" t="s">
        <v>1137</v>
      </c>
      <c r="K376" t="s">
        <v>1145</v>
      </c>
    </row>
    <row r="377" spans="1:11" x14ac:dyDescent="0.45">
      <c r="A377" s="2">
        <v>43787</v>
      </c>
      <c r="B377">
        <v>2019</v>
      </c>
      <c r="C377" t="s">
        <v>1152</v>
      </c>
      <c r="D377" t="s">
        <v>1158</v>
      </c>
      <c r="E377" t="s">
        <v>216</v>
      </c>
      <c r="F377" t="s">
        <v>7</v>
      </c>
      <c r="G377" s="1">
        <v>1676</v>
      </c>
      <c r="H377">
        <v>489</v>
      </c>
      <c r="I377" t="s">
        <v>1122</v>
      </c>
      <c r="J377" t="s">
        <v>1132</v>
      </c>
      <c r="K377" t="s">
        <v>1143</v>
      </c>
    </row>
    <row r="378" spans="1:11" x14ac:dyDescent="0.45">
      <c r="A378" s="2">
        <v>43788</v>
      </c>
      <c r="B378">
        <v>2019</v>
      </c>
      <c r="C378" t="s">
        <v>1152</v>
      </c>
      <c r="D378" t="s">
        <v>54</v>
      </c>
      <c r="E378" t="s">
        <v>1000</v>
      </c>
      <c r="F378" t="s">
        <v>419</v>
      </c>
      <c r="G378" s="1">
        <v>4526</v>
      </c>
      <c r="H378" s="1">
        <v>1865</v>
      </c>
      <c r="I378" t="s">
        <v>1122</v>
      </c>
      <c r="J378" t="s">
        <v>1132</v>
      </c>
      <c r="K378" t="s">
        <v>1146</v>
      </c>
    </row>
    <row r="379" spans="1:11" x14ac:dyDescent="0.45">
      <c r="A379" s="2">
        <v>43789</v>
      </c>
      <c r="B379">
        <v>2019</v>
      </c>
      <c r="C379" t="s">
        <v>1152</v>
      </c>
      <c r="D379" t="s">
        <v>21</v>
      </c>
      <c r="E379" t="s">
        <v>155</v>
      </c>
      <c r="F379" t="s">
        <v>20</v>
      </c>
      <c r="G379" s="1">
        <v>11621</v>
      </c>
      <c r="H379">
        <v>4834</v>
      </c>
      <c r="I379" t="s">
        <v>1122</v>
      </c>
      <c r="J379" t="s">
        <v>1136</v>
      </c>
      <c r="K379" t="s">
        <v>1145</v>
      </c>
    </row>
    <row r="380" spans="1:11" x14ac:dyDescent="0.45">
      <c r="A380" s="2">
        <v>43789</v>
      </c>
      <c r="B380">
        <v>2019</v>
      </c>
      <c r="C380" t="s">
        <v>1152</v>
      </c>
      <c r="D380" t="s">
        <v>5</v>
      </c>
      <c r="E380" t="s">
        <v>293</v>
      </c>
      <c r="F380" t="s">
        <v>13</v>
      </c>
      <c r="G380" s="1">
        <v>11636</v>
      </c>
      <c r="H380">
        <v>4619</v>
      </c>
      <c r="I380" t="s">
        <v>1122</v>
      </c>
      <c r="J380" t="s">
        <v>1134</v>
      </c>
      <c r="K380" t="s">
        <v>1143</v>
      </c>
    </row>
    <row r="381" spans="1:11" x14ac:dyDescent="0.45">
      <c r="A381" s="2">
        <v>43790</v>
      </c>
      <c r="B381">
        <v>2019</v>
      </c>
      <c r="C381" t="s">
        <v>1152</v>
      </c>
      <c r="D381" t="s">
        <v>27</v>
      </c>
      <c r="E381" t="s">
        <v>640</v>
      </c>
      <c r="F381" t="s">
        <v>7</v>
      </c>
      <c r="G381" s="1">
        <v>6267</v>
      </c>
      <c r="H381" s="1">
        <v>1059</v>
      </c>
      <c r="I381" t="s">
        <v>1167</v>
      </c>
      <c r="J381" t="s">
        <v>1140</v>
      </c>
      <c r="K381" t="s">
        <v>1145</v>
      </c>
    </row>
    <row r="382" spans="1:11" x14ac:dyDescent="0.45">
      <c r="A382" s="2">
        <v>43792</v>
      </c>
      <c r="B382">
        <v>2019</v>
      </c>
      <c r="C382" t="s">
        <v>1152</v>
      </c>
      <c r="D382" t="s">
        <v>21</v>
      </c>
      <c r="E382" t="s">
        <v>739</v>
      </c>
      <c r="F382" t="s">
        <v>13</v>
      </c>
      <c r="G382" s="1">
        <v>2088</v>
      </c>
      <c r="H382" s="1">
        <v>958</v>
      </c>
      <c r="I382" t="s">
        <v>1167</v>
      </c>
      <c r="J382" t="s">
        <v>1137</v>
      </c>
      <c r="K382" t="s">
        <v>1143</v>
      </c>
    </row>
    <row r="383" spans="1:11" x14ac:dyDescent="0.45">
      <c r="A383" s="2">
        <v>43793</v>
      </c>
      <c r="B383">
        <v>2019</v>
      </c>
      <c r="C383" t="s">
        <v>1152</v>
      </c>
      <c r="D383" t="s">
        <v>54</v>
      </c>
      <c r="E383" t="s">
        <v>359</v>
      </c>
      <c r="F383" t="s">
        <v>11</v>
      </c>
      <c r="G383" s="1">
        <v>4936</v>
      </c>
      <c r="H383">
        <v>503</v>
      </c>
      <c r="I383" t="s">
        <v>1167</v>
      </c>
      <c r="J383" t="s">
        <v>1137</v>
      </c>
      <c r="K383" t="s">
        <v>1145</v>
      </c>
    </row>
    <row r="384" spans="1:11" x14ac:dyDescent="0.45">
      <c r="A384" s="2">
        <v>43794</v>
      </c>
      <c r="B384">
        <v>2019</v>
      </c>
      <c r="C384" t="s">
        <v>1152</v>
      </c>
      <c r="D384" t="s">
        <v>1158</v>
      </c>
      <c r="E384" t="s">
        <v>659</v>
      </c>
      <c r="F384" t="s">
        <v>13</v>
      </c>
      <c r="G384" s="1">
        <v>5345</v>
      </c>
      <c r="H384" s="1">
        <v>2571</v>
      </c>
      <c r="I384" t="s">
        <v>1122</v>
      </c>
      <c r="J384" t="s">
        <v>1134</v>
      </c>
      <c r="K384" t="s">
        <v>1145</v>
      </c>
    </row>
    <row r="385" spans="1:11" x14ac:dyDescent="0.45">
      <c r="A385" s="2">
        <v>43795</v>
      </c>
      <c r="B385">
        <v>2019</v>
      </c>
      <c r="C385" t="s">
        <v>1152</v>
      </c>
      <c r="D385" t="s">
        <v>54</v>
      </c>
      <c r="E385" t="s">
        <v>796</v>
      </c>
      <c r="F385" t="s">
        <v>20</v>
      </c>
      <c r="G385" s="1">
        <v>5083</v>
      </c>
      <c r="H385" s="1">
        <v>651</v>
      </c>
      <c r="I385" t="s">
        <v>1122</v>
      </c>
      <c r="J385" t="s">
        <v>1128</v>
      </c>
      <c r="K385" t="s">
        <v>1143</v>
      </c>
    </row>
    <row r="386" spans="1:11" x14ac:dyDescent="0.45">
      <c r="A386" s="2">
        <v>43797</v>
      </c>
      <c r="B386">
        <v>2019</v>
      </c>
      <c r="C386" t="s">
        <v>1152</v>
      </c>
      <c r="D386" t="s">
        <v>1158</v>
      </c>
      <c r="E386" t="s">
        <v>754</v>
      </c>
      <c r="F386" t="s">
        <v>11</v>
      </c>
      <c r="G386" s="1">
        <v>9430</v>
      </c>
      <c r="H386" s="1">
        <v>3621</v>
      </c>
      <c r="I386" t="s">
        <v>1122</v>
      </c>
      <c r="J386" t="s">
        <v>1134</v>
      </c>
      <c r="K386" t="s">
        <v>1145</v>
      </c>
    </row>
    <row r="387" spans="1:11" x14ac:dyDescent="0.45">
      <c r="A387" s="2">
        <v>43801</v>
      </c>
      <c r="B387">
        <v>2019</v>
      </c>
      <c r="C387" t="s">
        <v>1152</v>
      </c>
      <c r="D387" t="s">
        <v>1158</v>
      </c>
      <c r="E387" t="s">
        <v>14</v>
      </c>
      <c r="F387" t="s">
        <v>7</v>
      </c>
      <c r="G387" s="1">
        <v>2914</v>
      </c>
      <c r="H387">
        <v>169</v>
      </c>
      <c r="I387" t="s">
        <v>1167</v>
      </c>
      <c r="J387" t="s">
        <v>1135</v>
      </c>
      <c r="K387" t="s">
        <v>1145</v>
      </c>
    </row>
    <row r="388" spans="1:11" x14ac:dyDescent="0.45">
      <c r="A388" s="2">
        <v>43804</v>
      </c>
      <c r="B388">
        <v>2019</v>
      </c>
      <c r="C388" t="s">
        <v>1152</v>
      </c>
      <c r="D388" t="s">
        <v>21</v>
      </c>
      <c r="E388" t="s">
        <v>173</v>
      </c>
      <c r="F388" t="s">
        <v>7</v>
      </c>
      <c r="G388" s="1">
        <v>4578</v>
      </c>
      <c r="H388">
        <v>1447</v>
      </c>
      <c r="I388" t="s">
        <v>1122</v>
      </c>
      <c r="J388" t="s">
        <v>1138</v>
      </c>
      <c r="K388" t="s">
        <v>1143</v>
      </c>
    </row>
    <row r="389" spans="1:11" x14ac:dyDescent="0.45">
      <c r="A389" s="2">
        <v>43805</v>
      </c>
      <c r="B389">
        <v>2019</v>
      </c>
      <c r="C389" t="s">
        <v>1152</v>
      </c>
      <c r="D389" t="s">
        <v>1158</v>
      </c>
      <c r="E389" t="s">
        <v>226</v>
      </c>
      <c r="F389" t="s">
        <v>20</v>
      </c>
      <c r="G389" s="1">
        <v>6579</v>
      </c>
      <c r="H389">
        <v>3046</v>
      </c>
      <c r="I389" t="s">
        <v>1122</v>
      </c>
      <c r="J389" t="s">
        <v>1141</v>
      </c>
      <c r="K389" t="s">
        <v>1146</v>
      </c>
    </row>
    <row r="390" spans="1:11" x14ac:dyDescent="0.45">
      <c r="A390" s="2">
        <v>43808</v>
      </c>
      <c r="B390">
        <v>2019</v>
      </c>
      <c r="C390" t="s">
        <v>1152</v>
      </c>
      <c r="D390" t="s">
        <v>1158</v>
      </c>
      <c r="E390" t="s">
        <v>379</v>
      </c>
      <c r="F390" t="s">
        <v>13</v>
      </c>
      <c r="G390" s="1">
        <v>13661</v>
      </c>
      <c r="H390">
        <v>5382</v>
      </c>
      <c r="I390" t="s">
        <v>1122</v>
      </c>
      <c r="J390" t="s">
        <v>1140</v>
      </c>
      <c r="K390" t="s">
        <v>1145</v>
      </c>
    </row>
    <row r="391" spans="1:11" x14ac:dyDescent="0.45">
      <c r="A391" s="2">
        <v>43808</v>
      </c>
      <c r="B391">
        <v>2019</v>
      </c>
      <c r="C391" t="s">
        <v>1152</v>
      </c>
      <c r="D391" t="s">
        <v>1158</v>
      </c>
      <c r="E391" t="s">
        <v>774</v>
      </c>
      <c r="F391" t="s">
        <v>11</v>
      </c>
      <c r="G391" s="1">
        <v>13244</v>
      </c>
      <c r="H391" s="1">
        <v>1152</v>
      </c>
      <c r="I391" t="s">
        <v>1122</v>
      </c>
      <c r="J391" t="s">
        <v>1134</v>
      </c>
      <c r="K391" t="s">
        <v>1145</v>
      </c>
    </row>
    <row r="392" spans="1:11" x14ac:dyDescent="0.45">
      <c r="A392" s="2">
        <v>43809</v>
      </c>
      <c r="B392">
        <v>2019</v>
      </c>
      <c r="C392" t="s">
        <v>1152</v>
      </c>
      <c r="D392" t="s">
        <v>27</v>
      </c>
      <c r="E392" t="s">
        <v>807</v>
      </c>
      <c r="F392" t="s">
        <v>20</v>
      </c>
      <c r="G392" s="1">
        <v>7775</v>
      </c>
      <c r="H392" s="1">
        <v>2745</v>
      </c>
      <c r="I392" t="s">
        <v>1122</v>
      </c>
      <c r="J392" t="s">
        <v>1136</v>
      </c>
      <c r="K392" t="s">
        <v>1146</v>
      </c>
    </row>
    <row r="393" spans="1:11" x14ac:dyDescent="0.45">
      <c r="A393" s="2">
        <v>43810</v>
      </c>
      <c r="B393">
        <v>2019</v>
      </c>
      <c r="C393" t="s">
        <v>1152</v>
      </c>
      <c r="D393" t="s">
        <v>5</v>
      </c>
      <c r="E393" t="s">
        <v>768</v>
      </c>
      <c r="F393" t="s">
        <v>7</v>
      </c>
      <c r="G393" s="1">
        <v>8531</v>
      </c>
      <c r="H393" s="1">
        <v>1715</v>
      </c>
      <c r="I393" t="s">
        <v>1122</v>
      </c>
      <c r="J393" t="s">
        <v>1138</v>
      </c>
      <c r="K393" t="s">
        <v>1145</v>
      </c>
    </row>
    <row r="394" spans="1:11" x14ac:dyDescent="0.45">
      <c r="A394" s="2">
        <v>43814</v>
      </c>
      <c r="B394">
        <v>2019</v>
      </c>
      <c r="C394" t="s">
        <v>1152</v>
      </c>
      <c r="D394" t="s">
        <v>1158</v>
      </c>
      <c r="E394" t="s">
        <v>899</v>
      </c>
      <c r="F394" t="s">
        <v>11</v>
      </c>
      <c r="G394" s="1">
        <v>2510</v>
      </c>
      <c r="H394" s="1">
        <v>552</v>
      </c>
      <c r="I394" t="s">
        <v>1122</v>
      </c>
      <c r="J394" t="s">
        <v>1141</v>
      </c>
      <c r="K394" t="s">
        <v>1146</v>
      </c>
    </row>
    <row r="395" spans="1:11" x14ac:dyDescent="0.45">
      <c r="A395" s="2">
        <v>43814</v>
      </c>
      <c r="B395">
        <v>2019</v>
      </c>
      <c r="C395" t="s">
        <v>1152</v>
      </c>
      <c r="D395" t="s">
        <v>54</v>
      </c>
      <c r="E395" t="s">
        <v>1045</v>
      </c>
      <c r="F395" t="s">
        <v>407</v>
      </c>
      <c r="G395" s="1">
        <v>2035</v>
      </c>
      <c r="H395" s="1">
        <v>983</v>
      </c>
      <c r="I395" t="s">
        <v>1167</v>
      </c>
      <c r="J395" t="s">
        <v>1136</v>
      </c>
      <c r="K395" t="s">
        <v>1145</v>
      </c>
    </row>
    <row r="396" spans="1:11" x14ac:dyDescent="0.45">
      <c r="A396" s="2">
        <v>43815</v>
      </c>
      <c r="B396">
        <v>2019</v>
      </c>
      <c r="C396" t="s">
        <v>1152</v>
      </c>
      <c r="D396" t="s">
        <v>21</v>
      </c>
      <c r="E396" t="s">
        <v>735</v>
      </c>
      <c r="F396" t="s">
        <v>11</v>
      </c>
      <c r="G396" s="1">
        <v>9041</v>
      </c>
      <c r="H396" s="1">
        <v>2947</v>
      </c>
      <c r="I396" t="s">
        <v>1167</v>
      </c>
      <c r="J396" t="s">
        <v>1136</v>
      </c>
      <c r="K396" t="s">
        <v>1146</v>
      </c>
    </row>
    <row r="397" spans="1:11" x14ac:dyDescent="0.45">
      <c r="A397" s="2">
        <v>43815</v>
      </c>
      <c r="B397">
        <v>2019</v>
      </c>
      <c r="C397" t="s">
        <v>1152</v>
      </c>
      <c r="D397" t="s">
        <v>1158</v>
      </c>
      <c r="E397" t="s">
        <v>400</v>
      </c>
      <c r="F397" t="s">
        <v>20</v>
      </c>
      <c r="G397" s="1">
        <v>5522</v>
      </c>
      <c r="H397">
        <v>563</v>
      </c>
      <c r="I397" t="s">
        <v>1167</v>
      </c>
      <c r="J397" t="s">
        <v>1133</v>
      </c>
      <c r="K397" t="s">
        <v>1145</v>
      </c>
    </row>
    <row r="398" spans="1:11" x14ac:dyDescent="0.45">
      <c r="A398" s="2">
        <v>43815</v>
      </c>
      <c r="B398">
        <v>2019</v>
      </c>
      <c r="C398" t="s">
        <v>1152</v>
      </c>
      <c r="D398" t="s">
        <v>1158</v>
      </c>
      <c r="E398" t="s">
        <v>639</v>
      </c>
      <c r="F398" t="s">
        <v>20</v>
      </c>
      <c r="G398" s="1">
        <v>11644</v>
      </c>
      <c r="H398" s="1">
        <v>4308</v>
      </c>
      <c r="I398" t="s">
        <v>1122</v>
      </c>
      <c r="J398" t="s">
        <v>1137</v>
      </c>
      <c r="K398" t="s">
        <v>1145</v>
      </c>
    </row>
    <row r="399" spans="1:11" x14ac:dyDescent="0.45">
      <c r="A399" s="2">
        <v>43815</v>
      </c>
      <c r="B399">
        <v>2019</v>
      </c>
      <c r="C399" t="s">
        <v>1152</v>
      </c>
      <c r="D399" t="s">
        <v>27</v>
      </c>
      <c r="E399" t="s">
        <v>164</v>
      </c>
      <c r="F399" t="s">
        <v>20</v>
      </c>
      <c r="G399" s="1">
        <v>9561</v>
      </c>
      <c r="H399">
        <v>3691</v>
      </c>
      <c r="I399" t="s">
        <v>1167</v>
      </c>
      <c r="J399" t="s">
        <v>1136</v>
      </c>
      <c r="K399" t="s">
        <v>1144</v>
      </c>
    </row>
    <row r="400" spans="1:11" x14ac:dyDescent="0.45">
      <c r="A400" s="2">
        <v>43815</v>
      </c>
      <c r="B400">
        <v>2019</v>
      </c>
      <c r="C400" t="s">
        <v>1152</v>
      </c>
      <c r="D400" t="s">
        <v>5</v>
      </c>
      <c r="E400" t="s">
        <v>520</v>
      </c>
      <c r="F400" t="s">
        <v>419</v>
      </c>
      <c r="G400" s="1">
        <v>4916</v>
      </c>
      <c r="H400">
        <v>2124</v>
      </c>
      <c r="I400" t="s">
        <v>1122</v>
      </c>
      <c r="J400" t="s">
        <v>1134</v>
      </c>
      <c r="K400" t="s">
        <v>1143</v>
      </c>
    </row>
    <row r="401" spans="1:11" x14ac:dyDescent="0.45">
      <c r="A401" s="2">
        <v>43815</v>
      </c>
      <c r="B401">
        <v>2019</v>
      </c>
      <c r="C401" t="s">
        <v>1152</v>
      </c>
      <c r="D401" t="s">
        <v>21</v>
      </c>
      <c r="E401" t="s">
        <v>836</v>
      </c>
      <c r="F401" t="s">
        <v>11</v>
      </c>
      <c r="G401" s="1">
        <v>604</v>
      </c>
      <c r="H401" s="1">
        <v>176</v>
      </c>
      <c r="I401" t="s">
        <v>1167</v>
      </c>
      <c r="J401" t="s">
        <v>1137</v>
      </c>
      <c r="K401" t="s">
        <v>1145</v>
      </c>
    </row>
    <row r="402" spans="1:11" x14ac:dyDescent="0.45">
      <c r="A402" s="2">
        <v>43816</v>
      </c>
      <c r="B402">
        <v>2019</v>
      </c>
      <c r="C402" t="s">
        <v>1152</v>
      </c>
      <c r="D402" t="s">
        <v>54</v>
      </c>
      <c r="E402" t="s">
        <v>621</v>
      </c>
      <c r="F402" t="s">
        <v>20</v>
      </c>
      <c r="G402" s="1">
        <v>12372</v>
      </c>
      <c r="H402" s="1">
        <v>2252</v>
      </c>
      <c r="I402" t="s">
        <v>1122</v>
      </c>
      <c r="J402" t="s">
        <v>1138</v>
      </c>
      <c r="K402" t="s">
        <v>1143</v>
      </c>
    </row>
    <row r="403" spans="1:11" x14ac:dyDescent="0.45">
      <c r="A403" s="2">
        <v>43817</v>
      </c>
      <c r="B403">
        <v>2019</v>
      </c>
      <c r="C403" t="s">
        <v>1152</v>
      </c>
      <c r="D403" t="s">
        <v>21</v>
      </c>
      <c r="E403" t="s">
        <v>1003</v>
      </c>
      <c r="F403" t="s">
        <v>409</v>
      </c>
      <c r="G403" s="1">
        <v>6666</v>
      </c>
      <c r="H403" s="1">
        <v>907</v>
      </c>
      <c r="I403" t="s">
        <v>1122</v>
      </c>
      <c r="J403" t="s">
        <v>1140</v>
      </c>
      <c r="K403" t="s">
        <v>1143</v>
      </c>
    </row>
    <row r="404" spans="1:11" x14ac:dyDescent="0.45">
      <c r="A404" s="2">
        <v>43818</v>
      </c>
      <c r="B404">
        <v>2019</v>
      </c>
      <c r="C404" t="s">
        <v>1152</v>
      </c>
      <c r="D404" t="s">
        <v>5</v>
      </c>
      <c r="E404" t="s">
        <v>212</v>
      </c>
      <c r="F404" t="s">
        <v>11</v>
      </c>
      <c r="G404" s="1">
        <v>1443</v>
      </c>
      <c r="H404">
        <v>398</v>
      </c>
      <c r="I404" t="s">
        <v>1122</v>
      </c>
      <c r="J404" t="s">
        <v>1137</v>
      </c>
      <c r="K404" t="s">
        <v>1143</v>
      </c>
    </row>
    <row r="405" spans="1:11" x14ac:dyDescent="0.45">
      <c r="A405" s="2">
        <v>43820</v>
      </c>
      <c r="B405">
        <v>2019</v>
      </c>
      <c r="C405" t="s">
        <v>1152</v>
      </c>
      <c r="D405" t="s">
        <v>5</v>
      </c>
      <c r="E405" t="s">
        <v>26</v>
      </c>
      <c r="F405" t="s">
        <v>13</v>
      </c>
      <c r="G405" s="1">
        <v>13542</v>
      </c>
      <c r="H405">
        <v>6663</v>
      </c>
      <c r="I405" t="s">
        <v>1167</v>
      </c>
      <c r="J405" t="s">
        <v>1138</v>
      </c>
      <c r="K405" t="s">
        <v>1145</v>
      </c>
    </row>
    <row r="406" spans="1:11" x14ac:dyDescent="0.45">
      <c r="A406" s="2">
        <v>43822</v>
      </c>
      <c r="B406">
        <v>2019</v>
      </c>
      <c r="C406" t="s">
        <v>1152</v>
      </c>
      <c r="D406" t="s">
        <v>5</v>
      </c>
      <c r="E406" t="s">
        <v>1104</v>
      </c>
      <c r="F406" t="s">
        <v>20</v>
      </c>
      <c r="G406" s="1">
        <v>14073</v>
      </c>
      <c r="H406" s="1">
        <v>5615</v>
      </c>
      <c r="I406" t="s">
        <v>1167</v>
      </c>
      <c r="J406" t="s">
        <v>1128</v>
      </c>
      <c r="K406" t="s">
        <v>1144</v>
      </c>
    </row>
    <row r="407" spans="1:11" x14ac:dyDescent="0.45">
      <c r="A407" s="2">
        <v>43823</v>
      </c>
      <c r="B407">
        <v>2019</v>
      </c>
      <c r="C407" t="s">
        <v>1152</v>
      </c>
      <c r="D407" t="s">
        <v>1158</v>
      </c>
      <c r="E407" t="s">
        <v>800</v>
      </c>
      <c r="F407" t="s">
        <v>20</v>
      </c>
      <c r="G407" s="1">
        <v>3942</v>
      </c>
      <c r="H407" s="1">
        <v>1522</v>
      </c>
      <c r="I407" t="s">
        <v>1122</v>
      </c>
      <c r="J407" t="s">
        <v>1132</v>
      </c>
      <c r="K407" t="s">
        <v>1144</v>
      </c>
    </row>
    <row r="408" spans="1:11" x14ac:dyDescent="0.45">
      <c r="A408" s="2">
        <v>43824</v>
      </c>
      <c r="B408">
        <v>2019</v>
      </c>
      <c r="C408" t="s">
        <v>1152</v>
      </c>
      <c r="D408" t="s">
        <v>5</v>
      </c>
      <c r="E408" t="s">
        <v>599</v>
      </c>
      <c r="F408" t="s">
        <v>7</v>
      </c>
      <c r="G408" s="1">
        <v>14917</v>
      </c>
      <c r="H408" s="1">
        <v>5012</v>
      </c>
      <c r="I408" t="s">
        <v>1167</v>
      </c>
      <c r="J408" t="s">
        <v>1127</v>
      </c>
      <c r="K408" t="s">
        <v>1143</v>
      </c>
    </row>
    <row r="409" spans="1:11" x14ac:dyDescent="0.45">
      <c r="A409" s="2">
        <v>43826</v>
      </c>
      <c r="B409">
        <v>2019</v>
      </c>
      <c r="C409" t="s">
        <v>1152</v>
      </c>
      <c r="D409" t="s">
        <v>5</v>
      </c>
      <c r="E409" t="s">
        <v>635</v>
      </c>
      <c r="F409" t="s">
        <v>11</v>
      </c>
      <c r="G409" s="1">
        <v>4843</v>
      </c>
      <c r="H409" s="1">
        <v>2354</v>
      </c>
      <c r="I409" t="s">
        <v>1167</v>
      </c>
      <c r="J409" t="s">
        <v>1132</v>
      </c>
      <c r="K409" t="s">
        <v>1145</v>
      </c>
    </row>
    <row r="410" spans="1:11" x14ac:dyDescent="0.45">
      <c r="A410" s="2">
        <v>43835</v>
      </c>
      <c r="B410">
        <v>2020</v>
      </c>
      <c r="C410" t="s">
        <v>1149</v>
      </c>
      <c r="D410" t="s">
        <v>5</v>
      </c>
      <c r="E410" t="s">
        <v>733</v>
      </c>
      <c r="F410" t="s">
        <v>20</v>
      </c>
      <c r="G410" s="1">
        <v>3567</v>
      </c>
      <c r="H410" s="1">
        <v>367</v>
      </c>
      <c r="I410" t="s">
        <v>1122</v>
      </c>
      <c r="J410" t="s">
        <v>1137</v>
      </c>
      <c r="K410" t="s">
        <v>1144</v>
      </c>
    </row>
    <row r="411" spans="1:11" x14ac:dyDescent="0.45">
      <c r="A411" s="2">
        <v>43835</v>
      </c>
      <c r="B411">
        <v>2020</v>
      </c>
      <c r="C411" t="s">
        <v>1149</v>
      </c>
      <c r="D411" t="s">
        <v>27</v>
      </c>
      <c r="E411" t="s">
        <v>1022</v>
      </c>
      <c r="F411" t="s">
        <v>404</v>
      </c>
      <c r="G411" s="1">
        <v>7666</v>
      </c>
      <c r="H411" s="1">
        <v>3641</v>
      </c>
      <c r="I411" t="s">
        <v>1122</v>
      </c>
      <c r="J411" t="s">
        <v>1136</v>
      </c>
      <c r="K411" t="s">
        <v>1146</v>
      </c>
    </row>
    <row r="412" spans="1:11" x14ac:dyDescent="0.45">
      <c r="A412" s="2">
        <v>43838</v>
      </c>
      <c r="B412">
        <v>2020</v>
      </c>
      <c r="C412" t="s">
        <v>1149</v>
      </c>
      <c r="D412" t="s">
        <v>5</v>
      </c>
      <c r="E412" t="s">
        <v>820</v>
      </c>
      <c r="F412" t="s">
        <v>13</v>
      </c>
      <c r="G412" s="1">
        <v>829</v>
      </c>
      <c r="H412" s="1">
        <v>318</v>
      </c>
      <c r="I412" t="s">
        <v>1122</v>
      </c>
      <c r="J412" t="s">
        <v>1140</v>
      </c>
      <c r="K412" t="s">
        <v>1144</v>
      </c>
    </row>
    <row r="413" spans="1:11" x14ac:dyDescent="0.45">
      <c r="A413" s="2">
        <v>43841</v>
      </c>
      <c r="B413">
        <v>2020</v>
      </c>
      <c r="C413" t="s">
        <v>1149</v>
      </c>
      <c r="D413" t="s">
        <v>21</v>
      </c>
      <c r="E413" t="s">
        <v>294</v>
      </c>
      <c r="F413" t="s">
        <v>20</v>
      </c>
      <c r="G413" s="1">
        <v>12024</v>
      </c>
      <c r="H413">
        <v>3259</v>
      </c>
      <c r="I413" t="s">
        <v>1122</v>
      </c>
      <c r="J413" t="s">
        <v>1140</v>
      </c>
      <c r="K413" t="s">
        <v>1144</v>
      </c>
    </row>
    <row r="414" spans="1:11" x14ac:dyDescent="0.45">
      <c r="A414" s="2">
        <v>43843</v>
      </c>
      <c r="B414">
        <v>2020</v>
      </c>
      <c r="C414" t="s">
        <v>1149</v>
      </c>
      <c r="D414" t="s">
        <v>21</v>
      </c>
      <c r="E414" t="s">
        <v>821</v>
      </c>
      <c r="F414" t="s">
        <v>11</v>
      </c>
      <c r="G414" s="1">
        <v>10478</v>
      </c>
      <c r="H414" s="1">
        <v>566</v>
      </c>
      <c r="I414" t="s">
        <v>1122</v>
      </c>
      <c r="J414" t="s">
        <v>1140</v>
      </c>
      <c r="K414" t="s">
        <v>1144</v>
      </c>
    </row>
    <row r="415" spans="1:11" x14ac:dyDescent="0.45">
      <c r="A415" s="2">
        <v>43846</v>
      </c>
      <c r="B415">
        <v>2020</v>
      </c>
      <c r="C415" t="s">
        <v>1149</v>
      </c>
      <c r="D415" t="s">
        <v>54</v>
      </c>
      <c r="E415" t="s">
        <v>558</v>
      </c>
      <c r="F415" t="s">
        <v>7</v>
      </c>
      <c r="G415" s="1">
        <v>9430</v>
      </c>
      <c r="H415" s="1">
        <v>1688</v>
      </c>
      <c r="I415" t="s">
        <v>1122</v>
      </c>
      <c r="J415" t="s">
        <v>1136</v>
      </c>
      <c r="K415" t="s">
        <v>1145</v>
      </c>
    </row>
    <row r="416" spans="1:11" x14ac:dyDescent="0.45">
      <c r="A416" s="2">
        <v>43849</v>
      </c>
      <c r="B416">
        <v>2020</v>
      </c>
      <c r="C416" t="s">
        <v>1149</v>
      </c>
      <c r="D416" t="s">
        <v>5</v>
      </c>
      <c r="E416" t="s">
        <v>580</v>
      </c>
      <c r="F416" t="s">
        <v>13</v>
      </c>
      <c r="G416" s="1">
        <v>4467</v>
      </c>
      <c r="H416" s="1">
        <v>1059</v>
      </c>
      <c r="I416" t="s">
        <v>1167</v>
      </c>
      <c r="J416" t="s">
        <v>1136</v>
      </c>
      <c r="K416" t="s">
        <v>1146</v>
      </c>
    </row>
    <row r="417" spans="1:11" x14ac:dyDescent="0.45">
      <c r="A417" s="2">
        <v>43850</v>
      </c>
      <c r="B417">
        <v>2020</v>
      </c>
      <c r="C417" t="s">
        <v>1149</v>
      </c>
      <c r="D417" t="s">
        <v>1158</v>
      </c>
      <c r="E417" t="s">
        <v>141</v>
      </c>
      <c r="F417" t="s">
        <v>7</v>
      </c>
      <c r="G417" s="1">
        <v>14076</v>
      </c>
      <c r="H417">
        <v>6222</v>
      </c>
      <c r="I417" t="s">
        <v>1122</v>
      </c>
      <c r="J417" t="s">
        <v>1137</v>
      </c>
      <c r="K417" t="s">
        <v>1145</v>
      </c>
    </row>
    <row r="418" spans="1:11" x14ac:dyDescent="0.45">
      <c r="A418" s="2">
        <v>43852</v>
      </c>
      <c r="B418">
        <v>2020</v>
      </c>
      <c r="C418" t="s">
        <v>1149</v>
      </c>
      <c r="D418" t="s">
        <v>1158</v>
      </c>
      <c r="E418" t="s">
        <v>530</v>
      </c>
      <c r="F418" t="s">
        <v>409</v>
      </c>
      <c r="G418" s="1">
        <v>713</v>
      </c>
      <c r="H418">
        <v>130</v>
      </c>
      <c r="I418" t="s">
        <v>1167</v>
      </c>
      <c r="J418" t="s">
        <v>1126</v>
      </c>
      <c r="K418" t="s">
        <v>1145</v>
      </c>
    </row>
    <row r="419" spans="1:11" x14ac:dyDescent="0.45">
      <c r="A419" s="2">
        <v>43852</v>
      </c>
      <c r="B419">
        <v>2020</v>
      </c>
      <c r="C419" t="s">
        <v>1149</v>
      </c>
      <c r="D419" t="s">
        <v>1158</v>
      </c>
      <c r="E419" t="s">
        <v>1054</v>
      </c>
      <c r="F419" t="s">
        <v>404</v>
      </c>
      <c r="G419" s="1">
        <v>2016</v>
      </c>
      <c r="H419" s="1">
        <v>696</v>
      </c>
      <c r="I419" t="s">
        <v>1122</v>
      </c>
      <c r="J419" t="s">
        <v>1138</v>
      </c>
      <c r="K419" t="s">
        <v>1143</v>
      </c>
    </row>
    <row r="420" spans="1:11" x14ac:dyDescent="0.45">
      <c r="A420" s="2">
        <v>43857</v>
      </c>
      <c r="B420">
        <v>2020</v>
      </c>
      <c r="C420" t="s">
        <v>1149</v>
      </c>
      <c r="D420" t="s">
        <v>21</v>
      </c>
      <c r="E420" t="s">
        <v>745</v>
      </c>
      <c r="F420" t="s">
        <v>7</v>
      </c>
      <c r="G420" s="1">
        <v>14350</v>
      </c>
      <c r="H420" s="1">
        <v>1794</v>
      </c>
      <c r="I420" t="s">
        <v>1122</v>
      </c>
      <c r="J420" t="s">
        <v>1140</v>
      </c>
      <c r="K420" t="s">
        <v>1144</v>
      </c>
    </row>
    <row r="421" spans="1:11" x14ac:dyDescent="0.45">
      <c r="A421" s="2">
        <v>43862</v>
      </c>
      <c r="B421">
        <v>2020</v>
      </c>
      <c r="C421" t="s">
        <v>1149</v>
      </c>
      <c r="D421" t="s">
        <v>21</v>
      </c>
      <c r="E421" t="s">
        <v>649</v>
      </c>
      <c r="F421" t="s">
        <v>20</v>
      </c>
      <c r="G421" s="1">
        <v>14719</v>
      </c>
      <c r="H421" s="1">
        <v>5299</v>
      </c>
      <c r="I421" t="s">
        <v>1122</v>
      </c>
      <c r="J421" t="s">
        <v>1138</v>
      </c>
      <c r="K421" t="s">
        <v>1143</v>
      </c>
    </row>
    <row r="422" spans="1:11" x14ac:dyDescent="0.45">
      <c r="A422" s="2">
        <v>43863</v>
      </c>
      <c r="B422">
        <v>2020</v>
      </c>
      <c r="C422" t="s">
        <v>1149</v>
      </c>
      <c r="D422" t="s">
        <v>1158</v>
      </c>
      <c r="E422" t="s">
        <v>1114</v>
      </c>
      <c r="F422" t="s">
        <v>13</v>
      </c>
      <c r="G422" s="1">
        <v>8550</v>
      </c>
      <c r="H422" s="1">
        <v>3446</v>
      </c>
      <c r="I422" t="s">
        <v>1122</v>
      </c>
      <c r="J422" t="s">
        <v>1137</v>
      </c>
      <c r="K422" t="s">
        <v>1145</v>
      </c>
    </row>
    <row r="423" spans="1:11" x14ac:dyDescent="0.45">
      <c r="A423" s="2">
        <v>43864</v>
      </c>
      <c r="B423">
        <v>2020</v>
      </c>
      <c r="C423" t="s">
        <v>1149</v>
      </c>
      <c r="D423" t="s">
        <v>1158</v>
      </c>
      <c r="E423" t="s">
        <v>341</v>
      </c>
      <c r="F423" t="s">
        <v>7</v>
      </c>
      <c r="G423" s="1">
        <v>1057</v>
      </c>
      <c r="H423">
        <v>355</v>
      </c>
      <c r="I423" t="s">
        <v>1122</v>
      </c>
      <c r="J423" t="s">
        <v>1141</v>
      </c>
      <c r="K423" t="s">
        <v>1144</v>
      </c>
    </row>
    <row r="424" spans="1:11" x14ac:dyDescent="0.45">
      <c r="A424" s="2">
        <v>43868</v>
      </c>
      <c r="B424">
        <v>2020</v>
      </c>
      <c r="C424" t="s">
        <v>1149</v>
      </c>
      <c r="D424" t="s">
        <v>21</v>
      </c>
      <c r="E424" t="s">
        <v>303</v>
      </c>
      <c r="F424" t="s">
        <v>20</v>
      </c>
      <c r="G424" s="1">
        <v>3816</v>
      </c>
      <c r="H424">
        <v>267</v>
      </c>
      <c r="I424" t="s">
        <v>1122</v>
      </c>
      <c r="J424" t="s">
        <v>1132</v>
      </c>
      <c r="K424" t="s">
        <v>1143</v>
      </c>
    </row>
    <row r="425" spans="1:11" x14ac:dyDescent="0.45">
      <c r="A425" s="2">
        <v>43872</v>
      </c>
      <c r="B425">
        <v>2020</v>
      </c>
      <c r="C425" t="s">
        <v>1149</v>
      </c>
      <c r="D425" t="s">
        <v>21</v>
      </c>
      <c r="E425" t="s">
        <v>251</v>
      </c>
      <c r="F425" t="s">
        <v>20</v>
      </c>
      <c r="G425" s="1">
        <v>748</v>
      </c>
      <c r="H425">
        <v>81</v>
      </c>
      <c r="I425" t="s">
        <v>1167</v>
      </c>
      <c r="J425" t="s">
        <v>1136</v>
      </c>
      <c r="K425" t="s">
        <v>1145</v>
      </c>
    </row>
    <row r="426" spans="1:11" x14ac:dyDescent="0.45">
      <c r="A426" s="2">
        <v>43873</v>
      </c>
      <c r="B426">
        <v>2020</v>
      </c>
      <c r="C426" t="s">
        <v>1149</v>
      </c>
      <c r="D426" t="s">
        <v>21</v>
      </c>
      <c r="E426" t="s">
        <v>685</v>
      </c>
      <c r="F426" t="s">
        <v>13</v>
      </c>
      <c r="G426" s="1">
        <v>1070</v>
      </c>
      <c r="H426" s="1">
        <v>369</v>
      </c>
      <c r="I426" t="s">
        <v>1122</v>
      </c>
      <c r="J426" t="s">
        <v>1137</v>
      </c>
      <c r="K426" t="s">
        <v>1143</v>
      </c>
    </row>
    <row r="427" spans="1:11" x14ac:dyDescent="0.45">
      <c r="A427" s="2">
        <v>43876</v>
      </c>
      <c r="B427">
        <v>2020</v>
      </c>
      <c r="C427" t="s">
        <v>1149</v>
      </c>
      <c r="D427" t="s">
        <v>1158</v>
      </c>
      <c r="E427" t="s">
        <v>498</v>
      </c>
      <c r="F427" t="s">
        <v>419</v>
      </c>
      <c r="G427" s="1">
        <v>4862</v>
      </c>
      <c r="H427">
        <v>1075</v>
      </c>
      <c r="I427" t="s">
        <v>1167</v>
      </c>
      <c r="J427" t="s">
        <v>1138</v>
      </c>
      <c r="K427" t="s">
        <v>1146</v>
      </c>
    </row>
    <row r="428" spans="1:11" x14ac:dyDescent="0.45">
      <c r="A428" s="2">
        <v>43877</v>
      </c>
      <c r="B428">
        <v>2020</v>
      </c>
      <c r="C428" t="s">
        <v>1149</v>
      </c>
      <c r="D428" t="s">
        <v>1158</v>
      </c>
      <c r="E428" t="s">
        <v>479</v>
      </c>
      <c r="F428" t="s">
        <v>419</v>
      </c>
      <c r="G428" s="1">
        <v>7897</v>
      </c>
      <c r="H428">
        <v>2266</v>
      </c>
      <c r="I428" t="s">
        <v>1122</v>
      </c>
      <c r="J428" t="s">
        <v>1137</v>
      </c>
      <c r="K428" t="s">
        <v>1143</v>
      </c>
    </row>
    <row r="429" spans="1:11" x14ac:dyDescent="0.45">
      <c r="A429" s="2">
        <v>43877</v>
      </c>
      <c r="B429">
        <v>2020</v>
      </c>
      <c r="C429" t="s">
        <v>1149</v>
      </c>
      <c r="D429" t="s">
        <v>5</v>
      </c>
      <c r="E429" t="s">
        <v>324</v>
      </c>
      <c r="F429" t="s">
        <v>13</v>
      </c>
      <c r="G429" s="1">
        <v>3275</v>
      </c>
      <c r="H429">
        <v>1579</v>
      </c>
      <c r="I429" t="s">
        <v>1167</v>
      </c>
      <c r="J429" t="s">
        <v>1137</v>
      </c>
      <c r="K429" t="s">
        <v>1145</v>
      </c>
    </row>
    <row r="430" spans="1:11" x14ac:dyDescent="0.45">
      <c r="A430" s="2">
        <v>43877</v>
      </c>
      <c r="B430">
        <v>2020</v>
      </c>
      <c r="C430" t="s">
        <v>1149</v>
      </c>
      <c r="D430" t="s">
        <v>1158</v>
      </c>
      <c r="E430" t="s">
        <v>63</v>
      </c>
      <c r="F430" t="s">
        <v>7</v>
      </c>
      <c r="G430" s="1">
        <v>12735</v>
      </c>
      <c r="H430">
        <v>3553</v>
      </c>
      <c r="I430" t="s">
        <v>1167</v>
      </c>
      <c r="J430" t="s">
        <v>1141</v>
      </c>
      <c r="K430" t="s">
        <v>1144</v>
      </c>
    </row>
    <row r="431" spans="1:11" x14ac:dyDescent="0.45">
      <c r="A431" s="2">
        <v>43878</v>
      </c>
      <c r="B431">
        <v>2020</v>
      </c>
      <c r="C431" t="s">
        <v>1149</v>
      </c>
      <c r="D431" t="s">
        <v>21</v>
      </c>
      <c r="E431" t="s">
        <v>626</v>
      </c>
      <c r="F431" t="s">
        <v>20</v>
      </c>
      <c r="G431" s="1">
        <v>10954</v>
      </c>
      <c r="H431" s="1">
        <v>4031</v>
      </c>
      <c r="I431" t="s">
        <v>1167</v>
      </c>
      <c r="J431" t="s">
        <v>1138</v>
      </c>
      <c r="K431" t="s">
        <v>1146</v>
      </c>
    </row>
    <row r="432" spans="1:11" x14ac:dyDescent="0.45">
      <c r="A432" s="2">
        <v>43881</v>
      </c>
      <c r="B432">
        <v>2020</v>
      </c>
      <c r="C432" t="s">
        <v>1149</v>
      </c>
      <c r="D432" t="s">
        <v>5</v>
      </c>
      <c r="E432" t="s">
        <v>440</v>
      </c>
      <c r="F432" t="s">
        <v>409</v>
      </c>
      <c r="G432" s="1">
        <v>608</v>
      </c>
      <c r="H432">
        <v>253</v>
      </c>
      <c r="I432" t="s">
        <v>1167</v>
      </c>
      <c r="J432" t="s">
        <v>1127</v>
      </c>
      <c r="K432" t="s">
        <v>1145</v>
      </c>
    </row>
    <row r="433" spans="1:11" x14ac:dyDescent="0.45">
      <c r="A433" s="2">
        <v>43881</v>
      </c>
      <c r="B433">
        <v>2020</v>
      </c>
      <c r="C433" t="s">
        <v>1149</v>
      </c>
      <c r="D433" t="s">
        <v>5</v>
      </c>
      <c r="E433" t="s">
        <v>647</v>
      </c>
      <c r="F433" t="s">
        <v>13</v>
      </c>
      <c r="G433" s="1">
        <v>9285</v>
      </c>
      <c r="H433" s="1">
        <v>1393</v>
      </c>
      <c r="I433" t="s">
        <v>1122</v>
      </c>
      <c r="J433" t="s">
        <v>1140</v>
      </c>
      <c r="K433" t="s">
        <v>1145</v>
      </c>
    </row>
    <row r="434" spans="1:11" x14ac:dyDescent="0.45">
      <c r="A434" s="2">
        <v>43885</v>
      </c>
      <c r="B434">
        <v>2020</v>
      </c>
      <c r="C434" t="s">
        <v>1149</v>
      </c>
      <c r="D434" t="s">
        <v>21</v>
      </c>
      <c r="E434" t="s">
        <v>447</v>
      </c>
      <c r="F434" t="s">
        <v>409</v>
      </c>
      <c r="G434" s="1">
        <v>11242</v>
      </c>
      <c r="H434">
        <v>2889</v>
      </c>
      <c r="I434" t="s">
        <v>1122</v>
      </c>
      <c r="J434" t="s">
        <v>1126</v>
      </c>
      <c r="K434" t="s">
        <v>1145</v>
      </c>
    </row>
    <row r="435" spans="1:11" x14ac:dyDescent="0.45">
      <c r="A435" s="2">
        <v>43886</v>
      </c>
      <c r="B435">
        <v>2020</v>
      </c>
      <c r="C435" t="s">
        <v>1149</v>
      </c>
      <c r="D435" t="s">
        <v>54</v>
      </c>
      <c r="E435" t="s">
        <v>967</v>
      </c>
      <c r="F435" t="s">
        <v>404</v>
      </c>
      <c r="G435" s="1">
        <v>8476</v>
      </c>
      <c r="H435" s="1">
        <v>3382</v>
      </c>
      <c r="I435" t="s">
        <v>1122</v>
      </c>
      <c r="J435" t="s">
        <v>1127</v>
      </c>
      <c r="K435" t="s">
        <v>1145</v>
      </c>
    </row>
    <row r="436" spans="1:11" x14ac:dyDescent="0.45">
      <c r="A436" s="2">
        <v>43887</v>
      </c>
      <c r="B436">
        <v>2020</v>
      </c>
      <c r="C436" t="s">
        <v>1149</v>
      </c>
      <c r="D436" t="s">
        <v>5</v>
      </c>
      <c r="E436" t="s">
        <v>587</v>
      </c>
      <c r="F436" t="s">
        <v>11</v>
      </c>
      <c r="G436" s="1">
        <v>3429</v>
      </c>
      <c r="H436" s="1">
        <v>590</v>
      </c>
      <c r="I436" t="s">
        <v>1122</v>
      </c>
      <c r="J436" t="s">
        <v>1136</v>
      </c>
      <c r="K436" t="s">
        <v>1145</v>
      </c>
    </row>
    <row r="437" spans="1:11" x14ac:dyDescent="0.45">
      <c r="A437" s="2">
        <v>43888</v>
      </c>
      <c r="B437">
        <v>2020</v>
      </c>
      <c r="C437" t="s">
        <v>1149</v>
      </c>
      <c r="D437" t="s">
        <v>1158</v>
      </c>
      <c r="E437" t="s">
        <v>890</v>
      </c>
      <c r="F437" t="s">
        <v>13</v>
      </c>
      <c r="G437" s="1">
        <v>5858</v>
      </c>
      <c r="H437" s="1">
        <v>2490</v>
      </c>
      <c r="I437" t="s">
        <v>1167</v>
      </c>
      <c r="J437" t="s">
        <v>1140</v>
      </c>
      <c r="K437" t="s">
        <v>1143</v>
      </c>
    </row>
    <row r="438" spans="1:11" x14ac:dyDescent="0.45">
      <c r="A438" s="2">
        <v>43889</v>
      </c>
      <c r="B438">
        <v>2020</v>
      </c>
      <c r="C438" t="s">
        <v>1149</v>
      </c>
      <c r="D438" t="s">
        <v>54</v>
      </c>
      <c r="E438" t="s">
        <v>302</v>
      </c>
      <c r="F438" t="s">
        <v>13</v>
      </c>
      <c r="G438" s="1">
        <v>2577</v>
      </c>
      <c r="H438">
        <v>786</v>
      </c>
      <c r="I438" t="s">
        <v>1167</v>
      </c>
      <c r="J438" t="s">
        <v>1138</v>
      </c>
      <c r="K438" t="s">
        <v>1145</v>
      </c>
    </row>
    <row r="439" spans="1:11" x14ac:dyDescent="0.45">
      <c r="A439" s="2">
        <v>43891</v>
      </c>
      <c r="B439">
        <v>2020</v>
      </c>
      <c r="C439" t="s">
        <v>1149</v>
      </c>
      <c r="D439" t="s">
        <v>54</v>
      </c>
      <c r="E439" t="s">
        <v>15</v>
      </c>
      <c r="F439" t="s">
        <v>13</v>
      </c>
      <c r="G439" s="1">
        <v>3281</v>
      </c>
      <c r="H439">
        <v>1476</v>
      </c>
      <c r="I439" t="s">
        <v>1167</v>
      </c>
      <c r="J439" t="s">
        <v>1132</v>
      </c>
      <c r="K439" t="s">
        <v>1145</v>
      </c>
    </row>
    <row r="440" spans="1:11" x14ac:dyDescent="0.45">
      <c r="A440" s="2">
        <v>43895</v>
      </c>
      <c r="B440">
        <v>2020</v>
      </c>
      <c r="C440" t="s">
        <v>1149</v>
      </c>
      <c r="D440" t="s">
        <v>5</v>
      </c>
      <c r="E440" t="s">
        <v>480</v>
      </c>
      <c r="F440" t="s">
        <v>409</v>
      </c>
      <c r="G440" s="1">
        <v>10984</v>
      </c>
      <c r="H440">
        <v>4910</v>
      </c>
      <c r="I440" t="s">
        <v>1122</v>
      </c>
      <c r="J440" t="s">
        <v>1137</v>
      </c>
      <c r="K440" t="s">
        <v>1145</v>
      </c>
    </row>
    <row r="441" spans="1:11" x14ac:dyDescent="0.45">
      <c r="A441" s="2">
        <v>43897</v>
      </c>
      <c r="B441">
        <v>2020</v>
      </c>
      <c r="C441" t="s">
        <v>1149</v>
      </c>
      <c r="D441" t="s">
        <v>54</v>
      </c>
      <c r="E441" t="s">
        <v>841</v>
      </c>
      <c r="F441" t="s">
        <v>20</v>
      </c>
      <c r="G441" s="1">
        <v>11736</v>
      </c>
      <c r="H441" s="1">
        <v>2007</v>
      </c>
      <c r="I441" t="s">
        <v>1167</v>
      </c>
      <c r="J441" t="s">
        <v>1134</v>
      </c>
      <c r="K441" t="s">
        <v>1143</v>
      </c>
    </row>
    <row r="442" spans="1:11" x14ac:dyDescent="0.45">
      <c r="A442" s="2">
        <v>43898</v>
      </c>
      <c r="B442">
        <v>2020</v>
      </c>
      <c r="C442" t="s">
        <v>1149</v>
      </c>
      <c r="D442" t="s">
        <v>54</v>
      </c>
      <c r="E442" t="s">
        <v>704</v>
      </c>
      <c r="F442" t="s">
        <v>7</v>
      </c>
      <c r="G442" s="1">
        <v>12834</v>
      </c>
      <c r="H442" s="1">
        <v>1822</v>
      </c>
      <c r="I442" t="s">
        <v>1167</v>
      </c>
      <c r="J442" t="s">
        <v>1126</v>
      </c>
      <c r="K442" t="s">
        <v>1145</v>
      </c>
    </row>
    <row r="443" spans="1:11" x14ac:dyDescent="0.45">
      <c r="A443" s="2">
        <v>43898</v>
      </c>
      <c r="B443">
        <v>2020</v>
      </c>
      <c r="C443" t="s">
        <v>1149</v>
      </c>
      <c r="D443" t="s">
        <v>21</v>
      </c>
      <c r="E443" t="s">
        <v>454</v>
      </c>
      <c r="F443" t="s">
        <v>401</v>
      </c>
      <c r="G443" s="1">
        <v>1412</v>
      </c>
      <c r="H443">
        <v>316</v>
      </c>
      <c r="I443" t="s">
        <v>1122</v>
      </c>
      <c r="J443" t="s">
        <v>1134</v>
      </c>
      <c r="K443" t="s">
        <v>1145</v>
      </c>
    </row>
    <row r="444" spans="1:11" x14ac:dyDescent="0.45">
      <c r="A444" s="2">
        <v>43900</v>
      </c>
      <c r="B444">
        <v>2020</v>
      </c>
      <c r="C444" t="s">
        <v>1149</v>
      </c>
      <c r="D444" t="s">
        <v>5</v>
      </c>
      <c r="E444" t="s">
        <v>737</v>
      </c>
      <c r="F444" t="s">
        <v>11</v>
      </c>
      <c r="G444" s="1">
        <v>10684</v>
      </c>
      <c r="H444" s="1">
        <v>2308</v>
      </c>
      <c r="I444" t="s">
        <v>1122</v>
      </c>
      <c r="J444" t="s">
        <v>1124</v>
      </c>
      <c r="K444" t="s">
        <v>1146</v>
      </c>
    </row>
    <row r="445" spans="1:11" x14ac:dyDescent="0.45">
      <c r="A445" s="2">
        <v>43906</v>
      </c>
      <c r="B445">
        <v>2020</v>
      </c>
      <c r="C445" t="s">
        <v>1149</v>
      </c>
      <c r="D445" t="s">
        <v>27</v>
      </c>
      <c r="E445" t="s">
        <v>843</v>
      </c>
      <c r="F445" t="s">
        <v>11</v>
      </c>
      <c r="G445" s="1">
        <v>14287</v>
      </c>
      <c r="H445" s="1">
        <v>5100</v>
      </c>
      <c r="I445" t="s">
        <v>1122</v>
      </c>
      <c r="J445" t="s">
        <v>1136</v>
      </c>
      <c r="K445" t="s">
        <v>1144</v>
      </c>
    </row>
    <row r="446" spans="1:11" x14ac:dyDescent="0.45">
      <c r="A446" s="2">
        <v>43908</v>
      </c>
      <c r="B446">
        <v>2020</v>
      </c>
      <c r="C446" t="s">
        <v>1149</v>
      </c>
      <c r="D446" t="s">
        <v>21</v>
      </c>
      <c r="E446" t="s">
        <v>262</v>
      </c>
      <c r="F446" t="s">
        <v>20</v>
      </c>
      <c r="G446" s="1">
        <v>4357</v>
      </c>
      <c r="H446">
        <v>2004</v>
      </c>
      <c r="I446" t="s">
        <v>1122</v>
      </c>
      <c r="J446" t="s">
        <v>1124</v>
      </c>
      <c r="K446" t="s">
        <v>1143</v>
      </c>
    </row>
    <row r="447" spans="1:11" x14ac:dyDescent="0.45">
      <c r="A447" s="2">
        <v>43910</v>
      </c>
      <c r="B447">
        <v>2020</v>
      </c>
      <c r="C447" t="s">
        <v>1149</v>
      </c>
      <c r="D447" t="s">
        <v>21</v>
      </c>
      <c r="E447" t="s">
        <v>259</v>
      </c>
      <c r="F447" t="s">
        <v>20</v>
      </c>
      <c r="G447" s="1">
        <v>11764</v>
      </c>
      <c r="H447">
        <v>4282</v>
      </c>
      <c r="I447" t="s">
        <v>1122</v>
      </c>
      <c r="J447" t="s">
        <v>1132</v>
      </c>
      <c r="K447" t="s">
        <v>1144</v>
      </c>
    </row>
    <row r="448" spans="1:11" x14ac:dyDescent="0.45">
      <c r="A448" s="2">
        <v>43912</v>
      </c>
      <c r="B448">
        <v>2020</v>
      </c>
      <c r="C448" t="s">
        <v>1149</v>
      </c>
      <c r="D448" t="s">
        <v>21</v>
      </c>
      <c r="E448" t="s">
        <v>592</v>
      </c>
      <c r="F448" t="s">
        <v>11</v>
      </c>
      <c r="G448" s="1">
        <v>5551</v>
      </c>
      <c r="H448" s="1">
        <v>1898</v>
      </c>
      <c r="I448" t="s">
        <v>1167</v>
      </c>
      <c r="J448" t="s">
        <v>1137</v>
      </c>
      <c r="K448" t="s">
        <v>1145</v>
      </c>
    </row>
    <row r="449" spans="1:11" x14ac:dyDescent="0.45">
      <c r="A449" s="2">
        <v>43914</v>
      </c>
      <c r="B449">
        <v>2020</v>
      </c>
      <c r="C449" t="s">
        <v>1149</v>
      </c>
      <c r="D449" t="s">
        <v>5</v>
      </c>
      <c r="E449" t="s">
        <v>375</v>
      </c>
      <c r="F449" t="s">
        <v>13</v>
      </c>
      <c r="G449" s="1">
        <v>12129</v>
      </c>
      <c r="H449">
        <v>3057</v>
      </c>
      <c r="I449" t="s">
        <v>1167</v>
      </c>
      <c r="J449" t="s">
        <v>1134</v>
      </c>
      <c r="K449" t="s">
        <v>1145</v>
      </c>
    </row>
    <row r="450" spans="1:11" x14ac:dyDescent="0.45">
      <c r="A450" s="2">
        <v>43915</v>
      </c>
      <c r="B450">
        <v>2020</v>
      </c>
      <c r="C450" t="s">
        <v>1149</v>
      </c>
      <c r="D450" t="s">
        <v>54</v>
      </c>
      <c r="E450" t="s">
        <v>497</v>
      </c>
      <c r="F450" t="s">
        <v>404</v>
      </c>
      <c r="G450" s="1">
        <v>2292</v>
      </c>
      <c r="H450">
        <v>275</v>
      </c>
      <c r="I450" t="s">
        <v>1122</v>
      </c>
      <c r="J450" t="s">
        <v>1134</v>
      </c>
      <c r="K450" t="s">
        <v>1145</v>
      </c>
    </row>
    <row r="451" spans="1:11" x14ac:dyDescent="0.45">
      <c r="A451" s="2">
        <v>43915</v>
      </c>
      <c r="B451">
        <v>2020</v>
      </c>
      <c r="C451" t="s">
        <v>1149</v>
      </c>
      <c r="D451" t="s">
        <v>27</v>
      </c>
      <c r="E451" t="s">
        <v>1098</v>
      </c>
      <c r="F451" t="s">
        <v>7</v>
      </c>
      <c r="G451" s="1">
        <v>13666</v>
      </c>
      <c r="H451" s="1">
        <v>5111</v>
      </c>
      <c r="I451" t="s">
        <v>1122</v>
      </c>
      <c r="J451" t="s">
        <v>1140</v>
      </c>
      <c r="K451" t="s">
        <v>1145</v>
      </c>
    </row>
    <row r="452" spans="1:11" x14ac:dyDescent="0.45">
      <c r="A452" s="2">
        <v>43916</v>
      </c>
      <c r="B452">
        <v>2020</v>
      </c>
      <c r="C452" t="s">
        <v>1149</v>
      </c>
      <c r="D452" t="s">
        <v>5</v>
      </c>
      <c r="E452" t="s">
        <v>112</v>
      </c>
      <c r="F452" t="s">
        <v>11</v>
      </c>
      <c r="G452" s="1">
        <v>3485</v>
      </c>
      <c r="H452">
        <v>530</v>
      </c>
      <c r="I452" t="s">
        <v>1122</v>
      </c>
      <c r="J452" t="s">
        <v>1137</v>
      </c>
      <c r="K452" t="s">
        <v>1143</v>
      </c>
    </row>
    <row r="453" spans="1:11" x14ac:dyDescent="0.45">
      <c r="A453" s="2">
        <v>43917</v>
      </c>
      <c r="B453">
        <v>2020</v>
      </c>
      <c r="C453" t="s">
        <v>1149</v>
      </c>
      <c r="D453" t="s">
        <v>5</v>
      </c>
      <c r="E453" t="s">
        <v>441</v>
      </c>
      <c r="F453" t="s">
        <v>419</v>
      </c>
      <c r="G453" s="1">
        <v>1068</v>
      </c>
      <c r="H453">
        <v>240</v>
      </c>
      <c r="I453" t="s">
        <v>1122</v>
      </c>
      <c r="J453" t="s">
        <v>1132</v>
      </c>
      <c r="K453" t="s">
        <v>1145</v>
      </c>
    </row>
    <row r="454" spans="1:11" x14ac:dyDescent="0.45">
      <c r="A454" s="2">
        <v>43929</v>
      </c>
      <c r="B454">
        <v>2020</v>
      </c>
      <c r="C454" t="s">
        <v>1150</v>
      </c>
      <c r="D454" t="s">
        <v>54</v>
      </c>
      <c r="E454" t="s">
        <v>512</v>
      </c>
      <c r="F454" t="s">
        <v>404</v>
      </c>
      <c r="G454" s="1">
        <v>9317</v>
      </c>
      <c r="H454">
        <v>745</v>
      </c>
      <c r="I454" t="s">
        <v>1122</v>
      </c>
      <c r="J454" t="s">
        <v>1140</v>
      </c>
      <c r="K454" t="s">
        <v>1145</v>
      </c>
    </row>
    <row r="455" spans="1:11" x14ac:dyDescent="0.45">
      <c r="A455" s="2">
        <v>43930</v>
      </c>
      <c r="B455">
        <v>2020</v>
      </c>
      <c r="C455" t="s">
        <v>1150</v>
      </c>
      <c r="D455" t="s">
        <v>21</v>
      </c>
      <c r="E455" t="s">
        <v>381</v>
      </c>
      <c r="F455" t="s">
        <v>20</v>
      </c>
      <c r="G455" s="1">
        <v>9921</v>
      </c>
      <c r="H455">
        <v>2917</v>
      </c>
      <c r="I455" t="s">
        <v>1167</v>
      </c>
      <c r="J455" t="s">
        <v>1135</v>
      </c>
      <c r="K455" t="s">
        <v>1143</v>
      </c>
    </row>
    <row r="456" spans="1:11" x14ac:dyDescent="0.45">
      <c r="A456" s="2">
        <v>43935</v>
      </c>
      <c r="B456">
        <v>2020</v>
      </c>
      <c r="C456" t="s">
        <v>1150</v>
      </c>
      <c r="D456" t="s">
        <v>21</v>
      </c>
      <c r="E456" t="s">
        <v>135</v>
      </c>
      <c r="F456" t="s">
        <v>20</v>
      </c>
      <c r="G456" s="1">
        <v>9714</v>
      </c>
      <c r="H456">
        <v>4012</v>
      </c>
      <c r="I456" t="s">
        <v>1122</v>
      </c>
      <c r="J456" t="s">
        <v>1140</v>
      </c>
      <c r="K456" t="s">
        <v>1146</v>
      </c>
    </row>
    <row r="457" spans="1:11" x14ac:dyDescent="0.45">
      <c r="A457" s="2">
        <v>43936</v>
      </c>
      <c r="B457">
        <v>2020</v>
      </c>
      <c r="C457" t="s">
        <v>1150</v>
      </c>
      <c r="D457" t="s">
        <v>27</v>
      </c>
      <c r="E457" t="s">
        <v>83</v>
      </c>
      <c r="F457" t="s">
        <v>20</v>
      </c>
      <c r="G457" s="1">
        <v>10406</v>
      </c>
      <c r="H457">
        <v>4984</v>
      </c>
      <c r="I457" t="s">
        <v>1122</v>
      </c>
      <c r="J457" t="s">
        <v>1136</v>
      </c>
      <c r="K457" t="s">
        <v>1144</v>
      </c>
    </row>
    <row r="458" spans="1:11" x14ac:dyDescent="0.45">
      <c r="A458" s="2">
        <v>43937</v>
      </c>
      <c r="B458">
        <v>2020</v>
      </c>
      <c r="C458" t="s">
        <v>1150</v>
      </c>
      <c r="D458" t="s">
        <v>21</v>
      </c>
      <c r="E458" t="s">
        <v>857</v>
      </c>
      <c r="F458" t="s">
        <v>20</v>
      </c>
      <c r="G458" s="1">
        <v>4259</v>
      </c>
      <c r="H458" s="1">
        <v>1367</v>
      </c>
      <c r="I458" t="s">
        <v>1122</v>
      </c>
      <c r="J458" t="s">
        <v>1137</v>
      </c>
      <c r="K458" t="s">
        <v>1145</v>
      </c>
    </row>
    <row r="459" spans="1:11" x14ac:dyDescent="0.45">
      <c r="A459" s="2">
        <v>43939</v>
      </c>
      <c r="B459">
        <v>2020</v>
      </c>
      <c r="C459" t="s">
        <v>1150</v>
      </c>
      <c r="D459" t="s">
        <v>1158</v>
      </c>
      <c r="E459" t="s">
        <v>556</v>
      </c>
      <c r="F459" t="s">
        <v>401</v>
      </c>
      <c r="G459" s="1">
        <v>12713</v>
      </c>
      <c r="H459">
        <v>5009</v>
      </c>
      <c r="I459" t="s">
        <v>1122</v>
      </c>
      <c r="J459" t="s">
        <v>1132</v>
      </c>
      <c r="K459" t="s">
        <v>1143</v>
      </c>
    </row>
    <row r="460" spans="1:11" x14ac:dyDescent="0.45">
      <c r="A460" s="2">
        <v>43960</v>
      </c>
      <c r="B460">
        <v>2020</v>
      </c>
      <c r="C460" t="s">
        <v>1150</v>
      </c>
      <c r="D460" t="s">
        <v>21</v>
      </c>
      <c r="E460" t="s">
        <v>709</v>
      </c>
      <c r="F460" t="s">
        <v>20</v>
      </c>
      <c r="G460" s="1">
        <v>6320</v>
      </c>
      <c r="H460" s="1">
        <v>1858</v>
      </c>
      <c r="I460" t="s">
        <v>1167</v>
      </c>
      <c r="J460" t="s">
        <v>1141</v>
      </c>
      <c r="K460" t="s">
        <v>1145</v>
      </c>
    </row>
    <row r="461" spans="1:11" x14ac:dyDescent="0.45">
      <c r="A461" s="2">
        <v>43964</v>
      </c>
      <c r="B461">
        <v>2020</v>
      </c>
      <c r="C461" t="s">
        <v>1150</v>
      </c>
      <c r="D461" t="s">
        <v>21</v>
      </c>
      <c r="E461" t="s">
        <v>756</v>
      </c>
      <c r="F461" t="s">
        <v>7</v>
      </c>
      <c r="G461" s="1">
        <v>4304</v>
      </c>
      <c r="H461" s="1">
        <v>826</v>
      </c>
      <c r="I461" t="s">
        <v>1122</v>
      </c>
      <c r="J461" t="s">
        <v>1141</v>
      </c>
      <c r="K461" t="s">
        <v>1145</v>
      </c>
    </row>
    <row r="462" spans="1:11" x14ac:dyDescent="0.45">
      <c r="A462" s="2">
        <v>43969</v>
      </c>
      <c r="B462">
        <v>2020</v>
      </c>
      <c r="C462" t="s">
        <v>1150</v>
      </c>
      <c r="D462" t="s">
        <v>1158</v>
      </c>
      <c r="E462" t="s">
        <v>42</v>
      </c>
      <c r="F462" t="s">
        <v>20</v>
      </c>
      <c r="G462" s="1">
        <v>6818</v>
      </c>
      <c r="H462">
        <v>2366</v>
      </c>
      <c r="I462" t="s">
        <v>1122</v>
      </c>
      <c r="J462" t="s">
        <v>1127</v>
      </c>
      <c r="K462" t="s">
        <v>1143</v>
      </c>
    </row>
    <row r="463" spans="1:11" x14ac:dyDescent="0.45">
      <c r="A463" s="2">
        <v>43969</v>
      </c>
      <c r="B463">
        <v>2020</v>
      </c>
      <c r="C463" t="s">
        <v>1150</v>
      </c>
      <c r="D463" t="s">
        <v>54</v>
      </c>
      <c r="E463" t="s">
        <v>277</v>
      </c>
      <c r="F463" t="s">
        <v>20</v>
      </c>
      <c r="G463" s="1">
        <v>3788</v>
      </c>
      <c r="H463">
        <v>879</v>
      </c>
      <c r="I463" t="s">
        <v>1122</v>
      </c>
      <c r="J463" t="s">
        <v>1132</v>
      </c>
      <c r="K463" t="s">
        <v>1145</v>
      </c>
    </row>
    <row r="464" spans="1:11" x14ac:dyDescent="0.45">
      <c r="A464" s="2">
        <v>43970</v>
      </c>
      <c r="B464">
        <v>2020</v>
      </c>
      <c r="C464" t="s">
        <v>1150</v>
      </c>
      <c r="D464" t="s">
        <v>21</v>
      </c>
      <c r="E464" t="s">
        <v>145</v>
      </c>
      <c r="F464" t="s">
        <v>13</v>
      </c>
      <c r="G464" s="1">
        <v>1291</v>
      </c>
      <c r="H464">
        <v>522</v>
      </c>
      <c r="I464" t="s">
        <v>1167</v>
      </c>
      <c r="J464" t="s">
        <v>1136</v>
      </c>
      <c r="K464" t="s">
        <v>1145</v>
      </c>
    </row>
    <row r="465" spans="1:11" x14ac:dyDescent="0.45">
      <c r="A465" s="2">
        <v>43979</v>
      </c>
      <c r="B465">
        <v>2020</v>
      </c>
      <c r="C465" t="s">
        <v>1150</v>
      </c>
      <c r="D465" t="s">
        <v>54</v>
      </c>
      <c r="E465" t="s">
        <v>882</v>
      </c>
      <c r="F465" t="s">
        <v>7</v>
      </c>
      <c r="G465" s="1">
        <v>8137</v>
      </c>
      <c r="H465" s="1">
        <v>3027</v>
      </c>
      <c r="I465" t="s">
        <v>1122</v>
      </c>
      <c r="J465" t="s">
        <v>1124</v>
      </c>
      <c r="K465" t="s">
        <v>1145</v>
      </c>
    </row>
    <row r="466" spans="1:11" x14ac:dyDescent="0.45">
      <c r="A466" s="2">
        <v>43988</v>
      </c>
      <c r="B466">
        <v>2020</v>
      </c>
      <c r="C466" t="s">
        <v>1150</v>
      </c>
      <c r="D466" t="s">
        <v>54</v>
      </c>
      <c r="E466" t="s">
        <v>924</v>
      </c>
      <c r="F466" t="s">
        <v>13</v>
      </c>
      <c r="G466" s="1">
        <v>13766</v>
      </c>
      <c r="H466" s="1">
        <v>4144</v>
      </c>
      <c r="I466" t="s">
        <v>1122</v>
      </c>
      <c r="J466" t="s">
        <v>1135</v>
      </c>
      <c r="K466" t="s">
        <v>1144</v>
      </c>
    </row>
    <row r="467" spans="1:11" x14ac:dyDescent="0.45">
      <c r="A467" s="2">
        <v>43993</v>
      </c>
      <c r="B467">
        <v>2020</v>
      </c>
      <c r="C467" t="s">
        <v>1150</v>
      </c>
      <c r="D467" t="s">
        <v>21</v>
      </c>
      <c r="E467" t="s">
        <v>849</v>
      </c>
      <c r="F467" t="s">
        <v>20</v>
      </c>
      <c r="G467" s="1">
        <v>7877</v>
      </c>
      <c r="H467" s="1">
        <v>3663</v>
      </c>
      <c r="I467" t="s">
        <v>1122</v>
      </c>
      <c r="J467" t="s">
        <v>1135</v>
      </c>
      <c r="K467" t="s">
        <v>1146</v>
      </c>
    </row>
    <row r="468" spans="1:11" x14ac:dyDescent="0.45">
      <c r="A468" s="2">
        <v>44002</v>
      </c>
      <c r="B468">
        <v>2020</v>
      </c>
      <c r="C468" t="s">
        <v>1150</v>
      </c>
      <c r="D468" t="s">
        <v>21</v>
      </c>
      <c r="E468" t="s">
        <v>992</v>
      </c>
      <c r="F468" t="s">
        <v>407</v>
      </c>
      <c r="G468" s="1">
        <v>4688</v>
      </c>
      <c r="H468" s="1">
        <v>717</v>
      </c>
      <c r="I468" t="s">
        <v>1122</v>
      </c>
      <c r="J468" t="s">
        <v>1127</v>
      </c>
      <c r="K468" t="s">
        <v>1143</v>
      </c>
    </row>
    <row r="469" spans="1:11" x14ac:dyDescent="0.45">
      <c r="A469" s="2">
        <v>44005</v>
      </c>
      <c r="B469">
        <v>2020</v>
      </c>
      <c r="C469" t="s">
        <v>1150</v>
      </c>
      <c r="D469" t="s">
        <v>5</v>
      </c>
      <c r="E469" t="s">
        <v>299</v>
      </c>
      <c r="F469" t="s">
        <v>13</v>
      </c>
      <c r="G469" s="1">
        <v>5932</v>
      </c>
      <c r="H469">
        <v>2438</v>
      </c>
      <c r="I469" t="s">
        <v>1167</v>
      </c>
      <c r="J469" t="s">
        <v>1126</v>
      </c>
      <c r="K469" t="s">
        <v>1145</v>
      </c>
    </row>
    <row r="470" spans="1:11" x14ac:dyDescent="0.45">
      <c r="A470" s="2">
        <v>44010</v>
      </c>
      <c r="B470">
        <v>2020</v>
      </c>
      <c r="C470" t="s">
        <v>1150</v>
      </c>
      <c r="D470" t="s">
        <v>21</v>
      </c>
      <c r="E470" t="s">
        <v>356</v>
      </c>
      <c r="F470" t="s">
        <v>7</v>
      </c>
      <c r="G470" s="1">
        <v>6624</v>
      </c>
      <c r="H470">
        <v>497</v>
      </c>
      <c r="I470" t="s">
        <v>1167</v>
      </c>
      <c r="J470" t="s">
        <v>1141</v>
      </c>
      <c r="K470" t="s">
        <v>1143</v>
      </c>
    </row>
    <row r="471" spans="1:11" x14ac:dyDescent="0.45">
      <c r="A471" s="2">
        <v>44017</v>
      </c>
      <c r="B471">
        <v>2020</v>
      </c>
      <c r="C471" t="s">
        <v>1151</v>
      </c>
      <c r="D471" t="s">
        <v>21</v>
      </c>
      <c r="E471" t="s">
        <v>637</v>
      </c>
      <c r="F471" t="s">
        <v>20</v>
      </c>
      <c r="G471" s="1">
        <v>9252</v>
      </c>
      <c r="H471" s="1">
        <v>3571</v>
      </c>
      <c r="I471" t="s">
        <v>1167</v>
      </c>
      <c r="J471" t="s">
        <v>1124</v>
      </c>
      <c r="K471" t="s">
        <v>1145</v>
      </c>
    </row>
    <row r="472" spans="1:11" x14ac:dyDescent="0.45">
      <c r="A472" s="2">
        <v>44018</v>
      </c>
      <c r="B472">
        <v>2020</v>
      </c>
      <c r="C472" t="s">
        <v>1151</v>
      </c>
      <c r="D472" t="s">
        <v>1158</v>
      </c>
      <c r="E472" t="s">
        <v>169</v>
      </c>
      <c r="F472" t="s">
        <v>13</v>
      </c>
      <c r="G472" s="1">
        <v>12141</v>
      </c>
      <c r="H472">
        <v>4286</v>
      </c>
      <c r="I472" t="s">
        <v>1122</v>
      </c>
      <c r="J472" t="s">
        <v>1133</v>
      </c>
      <c r="K472" t="s">
        <v>1143</v>
      </c>
    </row>
    <row r="473" spans="1:11" x14ac:dyDescent="0.45">
      <c r="A473" s="2">
        <v>44018</v>
      </c>
      <c r="B473">
        <v>2020</v>
      </c>
      <c r="C473" t="s">
        <v>1151</v>
      </c>
      <c r="D473" t="s">
        <v>27</v>
      </c>
      <c r="E473" t="s">
        <v>940</v>
      </c>
      <c r="F473" t="s">
        <v>20</v>
      </c>
      <c r="G473" s="1">
        <v>11337</v>
      </c>
      <c r="H473" s="1">
        <v>2415</v>
      </c>
      <c r="I473" t="s">
        <v>1122</v>
      </c>
      <c r="J473" t="s">
        <v>1132</v>
      </c>
      <c r="K473" t="s">
        <v>1145</v>
      </c>
    </row>
    <row r="474" spans="1:11" x14ac:dyDescent="0.45">
      <c r="A474" s="2">
        <v>44020</v>
      </c>
      <c r="B474">
        <v>2020</v>
      </c>
      <c r="C474" t="s">
        <v>1151</v>
      </c>
      <c r="D474" t="s">
        <v>54</v>
      </c>
      <c r="E474" t="s">
        <v>241</v>
      </c>
      <c r="F474" t="s">
        <v>13</v>
      </c>
      <c r="G474" s="1">
        <v>3781</v>
      </c>
      <c r="H474">
        <v>673</v>
      </c>
      <c r="I474" t="s">
        <v>1167</v>
      </c>
      <c r="J474" t="s">
        <v>1133</v>
      </c>
      <c r="K474" t="s">
        <v>1145</v>
      </c>
    </row>
    <row r="475" spans="1:11" x14ac:dyDescent="0.45">
      <c r="A475" s="2">
        <v>44024</v>
      </c>
      <c r="B475">
        <v>2020</v>
      </c>
      <c r="C475" t="s">
        <v>1151</v>
      </c>
      <c r="D475" t="s">
        <v>27</v>
      </c>
      <c r="E475" t="s">
        <v>892</v>
      </c>
      <c r="F475" t="s">
        <v>13</v>
      </c>
      <c r="G475" s="1">
        <v>1854</v>
      </c>
      <c r="H475" s="1">
        <v>293</v>
      </c>
      <c r="I475" t="s">
        <v>1122</v>
      </c>
      <c r="J475" t="s">
        <v>1139</v>
      </c>
      <c r="K475" t="s">
        <v>1143</v>
      </c>
    </row>
    <row r="476" spans="1:11" x14ac:dyDescent="0.45">
      <c r="A476" s="2">
        <v>44027</v>
      </c>
      <c r="B476">
        <v>2020</v>
      </c>
      <c r="C476" t="s">
        <v>1151</v>
      </c>
      <c r="D476" t="s">
        <v>1158</v>
      </c>
      <c r="E476" t="s">
        <v>224</v>
      </c>
      <c r="F476" t="s">
        <v>11</v>
      </c>
      <c r="G476" s="1">
        <v>5070</v>
      </c>
      <c r="H476">
        <v>2155</v>
      </c>
      <c r="I476" t="s">
        <v>1122</v>
      </c>
      <c r="J476" t="s">
        <v>1134</v>
      </c>
      <c r="K476" t="s">
        <v>1144</v>
      </c>
    </row>
    <row r="477" spans="1:11" x14ac:dyDescent="0.45">
      <c r="A477" s="2">
        <v>44028</v>
      </c>
      <c r="B477">
        <v>2020</v>
      </c>
      <c r="C477" t="s">
        <v>1151</v>
      </c>
      <c r="D477" t="s">
        <v>21</v>
      </c>
      <c r="E477" t="s">
        <v>333</v>
      </c>
      <c r="F477" t="s">
        <v>7</v>
      </c>
      <c r="G477" s="1">
        <v>11053</v>
      </c>
      <c r="H477">
        <v>2111</v>
      </c>
      <c r="I477" t="s">
        <v>1167</v>
      </c>
      <c r="J477" t="s">
        <v>1125</v>
      </c>
      <c r="K477" t="s">
        <v>1143</v>
      </c>
    </row>
    <row r="478" spans="1:11" x14ac:dyDescent="0.45">
      <c r="A478" s="2">
        <v>44028</v>
      </c>
      <c r="B478">
        <v>2020</v>
      </c>
      <c r="C478" t="s">
        <v>1151</v>
      </c>
      <c r="D478" t="s">
        <v>1158</v>
      </c>
      <c r="E478" t="s">
        <v>928</v>
      </c>
      <c r="F478" t="s">
        <v>11</v>
      </c>
      <c r="G478" s="1">
        <v>6080</v>
      </c>
      <c r="H478" s="1">
        <v>1690</v>
      </c>
      <c r="I478" t="s">
        <v>1122</v>
      </c>
      <c r="J478" t="s">
        <v>1136</v>
      </c>
      <c r="K478" t="s">
        <v>1143</v>
      </c>
    </row>
    <row r="479" spans="1:11" x14ac:dyDescent="0.45">
      <c r="A479" s="2">
        <v>44029</v>
      </c>
      <c r="B479">
        <v>2020</v>
      </c>
      <c r="C479" t="s">
        <v>1151</v>
      </c>
      <c r="D479" t="s">
        <v>21</v>
      </c>
      <c r="E479" t="s">
        <v>382</v>
      </c>
      <c r="F479" t="s">
        <v>7</v>
      </c>
      <c r="G479" s="1">
        <v>2676</v>
      </c>
      <c r="H479">
        <v>549</v>
      </c>
      <c r="I479" t="s">
        <v>1122</v>
      </c>
      <c r="J479" t="s">
        <v>1132</v>
      </c>
      <c r="K479" t="s">
        <v>1146</v>
      </c>
    </row>
    <row r="480" spans="1:11" x14ac:dyDescent="0.45">
      <c r="A480" s="2">
        <v>44030</v>
      </c>
      <c r="B480">
        <v>2020</v>
      </c>
      <c r="C480" t="s">
        <v>1151</v>
      </c>
      <c r="D480" t="s">
        <v>27</v>
      </c>
      <c r="E480" t="s">
        <v>515</v>
      </c>
      <c r="F480" t="s">
        <v>401</v>
      </c>
      <c r="G480" s="1">
        <v>8799</v>
      </c>
      <c r="H480">
        <v>4065</v>
      </c>
      <c r="I480" t="s">
        <v>1167</v>
      </c>
      <c r="J480" t="s">
        <v>1140</v>
      </c>
      <c r="K480" t="s">
        <v>1145</v>
      </c>
    </row>
    <row r="481" spans="1:11" x14ac:dyDescent="0.45">
      <c r="A481" s="2">
        <v>44034</v>
      </c>
      <c r="B481">
        <v>2020</v>
      </c>
      <c r="C481" t="s">
        <v>1151</v>
      </c>
      <c r="D481" t="s">
        <v>27</v>
      </c>
      <c r="E481" t="s">
        <v>1063</v>
      </c>
      <c r="F481" t="s">
        <v>409</v>
      </c>
      <c r="G481" s="1">
        <v>8785</v>
      </c>
      <c r="H481" s="1">
        <v>545</v>
      </c>
      <c r="I481" t="s">
        <v>1122</v>
      </c>
      <c r="J481" t="s">
        <v>1134</v>
      </c>
      <c r="K481" t="s">
        <v>1145</v>
      </c>
    </row>
    <row r="482" spans="1:11" x14ac:dyDescent="0.45">
      <c r="A482" s="2">
        <v>44035</v>
      </c>
      <c r="B482">
        <v>2020</v>
      </c>
      <c r="C482" t="s">
        <v>1151</v>
      </c>
      <c r="D482" t="s">
        <v>27</v>
      </c>
      <c r="E482" t="s">
        <v>896</v>
      </c>
      <c r="F482" t="s">
        <v>20</v>
      </c>
      <c r="G482" s="1">
        <v>3227</v>
      </c>
      <c r="H482" s="1">
        <v>1552</v>
      </c>
      <c r="I482" t="s">
        <v>1122</v>
      </c>
      <c r="J482" t="s">
        <v>1140</v>
      </c>
      <c r="K482" t="s">
        <v>1145</v>
      </c>
    </row>
    <row r="483" spans="1:11" x14ac:dyDescent="0.45">
      <c r="A483" s="2">
        <v>44035</v>
      </c>
      <c r="B483">
        <v>2020</v>
      </c>
      <c r="C483" t="s">
        <v>1151</v>
      </c>
      <c r="D483" t="s">
        <v>27</v>
      </c>
      <c r="E483" t="s">
        <v>46</v>
      </c>
      <c r="F483" t="s">
        <v>11</v>
      </c>
      <c r="G483" s="1">
        <v>10002</v>
      </c>
      <c r="H483">
        <v>3571</v>
      </c>
      <c r="I483" t="s">
        <v>1167</v>
      </c>
      <c r="J483" t="s">
        <v>1135</v>
      </c>
      <c r="K483" t="s">
        <v>1145</v>
      </c>
    </row>
    <row r="484" spans="1:11" x14ac:dyDescent="0.45">
      <c r="A484" s="2">
        <v>44036</v>
      </c>
      <c r="B484">
        <v>2020</v>
      </c>
      <c r="C484" t="s">
        <v>1151</v>
      </c>
      <c r="D484" t="s">
        <v>1158</v>
      </c>
      <c r="E484" t="s">
        <v>1106</v>
      </c>
      <c r="F484" t="s">
        <v>20</v>
      </c>
      <c r="G484" s="1">
        <v>13611</v>
      </c>
      <c r="H484" s="1">
        <v>1171</v>
      </c>
      <c r="I484" t="s">
        <v>1122</v>
      </c>
      <c r="J484" t="s">
        <v>1137</v>
      </c>
      <c r="K484" t="s">
        <v>1144</v>
      </c>
    </row>
    <row r="485" spans="1:11" x14ac:dyDescent="0.45">
      <c r="A485" s="2">
        <v>44038</v>
      </c>
      <c r="B485">
        <v>2020</v>
      </c>
      <c r="C485" t="s">
        <v>1151</v>
      </c>
      <c r="D485" t="s">
        <v>5</v>
      </c>
      <c r="E485" t="s">
        <v>565</v>
      </c>
      <c r="F485" t="s">
        <v>11</v>
      </c>
      <c r="G485" s="1">
        <v>13652</v>
      </c>
      <c r="H485" s="1">
        <v>1297</v>
      </c>
      <c r="I485" t="s">
        <v>1122</v>
      </c>
      <c r="J485" t="s">
        <v>1134</v>
      </c>
      <c r="K485" t="s">
        <v>1145</v>
      </c>
    </row>
    <row r="486" spans="1:11" x14ac:dyDescent="0.45">
      <c r="A486" s="2">
        <v>44038</v>
      </c>
      <c r="B486">
        <v>2020</v>
      </c>
      <c r="C486" t="s">
        <v>1151</v>
      </c>
      <c r="D486" t="s">
        <v>54</v>
      </c>
      <c r="E486" t="s">
        <v>1042</v>
      </c>
      <c r="F486" t="s">
        <v>404</v>
      </c>
      <c r="G486" s="1">
        <v>5881</v>
      </c>
      <c r="H486" s="1">
        <v>712</v>
      </c>
      <c r="I486" t="s">
        <v>1122</v>
      </c>
      <c r="J486" t="s">
        <v>1140</v>
      </c>
      <c r="K486" t="s">
        <v>1143</v>
      </c>
    </row>
    <row r="487" spans="1:11" x14ac:dyDescent="0.45">
      <c r="A487" s="2">
        <v>44039</v>
      </c>
      <c r="B487">
        <v>2020</v>
      </c>
      <c r="C487" t="s">
        <v>1151</v>
      </c>
      <c r="D487" t="s">
        <v>5</v>
      </c>
      <c r="E487" t="s">
        <v>1060</v>
      </c>
      <c r="F487" t="s">
        <v>419</v>
      </c>
      <c r="G487" s="1">
        <v>14870</v>
      </c>
      <c r="H487" s="1">
        <v>1621</v>
      </c>
      <c r="I487" t="s">
        <v>1122</v>
      </c>
      <c r="J487" t="s">
        <v>1141</v>
      </c>
      <c r="K487" t="s">
        <v>1144</v>
      </c>
    </row>
    <row r="488" spans="1:11" x14ac:dyDescent="0.45">
      <c r="A488" s="2">
        <v>44040</v>
      </c>
      <c r="B488">
        <v>2020</v>
      </c>
      <c r="C488" t="s">
        <v>1151</v>
      </c>
      <c r="D488" t="s">
        <v>1158</v>
      </c>
      <c r="E488" t="s">
        <v>886</v>
      </c>
      <c r="F488" t="s">
        <v>7</v>
      </c>
      <c r="G488" s="1">
        <v>11590</v>
      </c>
      <c r="H488" s="1">
        <v>3512</v>
      </c>
      <c r="I488" t="s">
        <v>1167</v>
      </c>
      <c r="J488" t="s">
        <v>1135</v>
      </c>
      <c r="K488" t="s">
        <v>1143</v>
      </c>
    </row>
    <row r="489" spans="1:11" x14ac:dyDescent="0.45">
      <c r="A489" s="2">
        <v>44045</v>
      </c>
      <c r="B489">
        <v>2020</v>
      </c>
      <c r="C489" t="s">
        <v>1151</v>
      </c>
      <c r="D489" t="s">
        <v>1158</v>
      </c>
      <c r="E489" t="s">
        <v>1017</v>
      </c>
      <c r="F489" t="s">
        <v>407</v>
      </c>
      <c r="G489" s="1">
        <v>7135</v>
      </c>
      <c r="H489" s="1">
        <v>2376</v>
      </c>
      <c r="I489" t="s">
        <v>1122</v>
      </c>
      <c r="J489" t="s">
        <v>1134</v>
      </c>
      <c r="K489" t="s">
        <v>1143</v>
      </c>
    </row>
    <row r="490" spans="1:11" x14ac:dyDescent="0.45">
      <c r="A490" s="2">
        <v>44050</v>
      </c>
      <c r="B490">
        <v>2020</v>
      </c>
      <c r="C490" t="s">
        <v>1151</v>
      </c>
      <c r="D490" t="s">
        <v>1158</v>
      </c>
      <c r="E490" t="s">
        <v>477</v>
      </c>
      <c r="F490" t="s">
        <v>407</v>
      </c>
      <c r="G490" s="1">
        <v>3247</v>
      </c>
      <c r="H490">
        <v>984</v>
      </c>
      <c r="I490" t="s">
        <v>1122</v>
      </c>
      <c r="J490" t="s">
        <v>1134</v>
      </c>
      <c r="K490" t="s">
        <v>1144</v>
      </c>
    </row>
    <row r="491" spans="1:11" x14ac:dyDescent="0.45">
      <c r="A491" s="2">
        <v>44051</v>
      </c>
      <c r="B491">
        <v>2020</v>
      </c>
      <c r="C491" t="s">
        <v>1151</v>
      </c>
      <c r="D491" t="s">
        <v>1158</v>
      </c>
      <c r="E491" t="s">
        <v>982</v>
      </c>
      <c r="F491" t="s">
        <v>407</v>
      </c>
      <c r="G491" s="1">
        <v>2125</v>
      </c>
      <c r="H491" s="1">
        <v>599</v>
      </c>
      <c r="I491" t="s">
        <v>1167</v>
      </c>
      <c r="J491" t="s">
        <v>1141</v>
      </c>
      <c r="K491" t="s">
        <v>1145</v>
      </c>
    </row>
    <row r="492" spans="1:11" x14ac:dyDescent="0.45">
      <c r="A492" s="2">
        <v>44051</v>
      </c>
      <c r="B492">
        <v>2020</v>
      </c>
      <c r="C492" t="s">
        <v>1151</v>
      </c>
      <c r="D492" t="s">
        <v>5</v>
      </c>
      <c r="E492" t="s">
        <v>775</v>
      </c>
      <c r="F492" t="s">
        <v>7</v>
      </c>
      <c r="G492" s="1">
        <v>1812</v>
      </c>
      <c r="H492" s="1">
        <v>554</v>
      </c>
      <c r="I492" t="s">
        <v>1122</v>
      </c>
      <c r="J492" t="s">
        <v>1133</v>
      </c>
      <c r="K492" t="s">
        <v>1145</v>
      </c>
    </row>
    <row r="493" spans="1:11" x14ac:dyDescent="0.45">
      <c r="A493" s="2">
        <v>44052</v>
      </c>
      <c r="B493">
        <v>2020</v>
      </c>
      <c r="C493" t="s">
        <v>1151</v>
      </c>
      <c r="D493" t="s">
        <v>5</v>
      </c>
      <c r="E493" t="s">
        <v>743</v>
      </c>
      <c r="F493" t="s">
        <v>20</v>
      </c>
      <c r="G493" s="1">
        <v>3772</v>
      </c>
      <c r="H493" s="1">
        <v>1528</v>
      </c>
      <c r="I493" t="s">
        <v>1167</v>
      </c>
      <c r="J493" t="s">
        <v>1134</v>
      </c>
      <c r="K493" t="s">
        <v>1143</v>
      </c>
    </row>
    <row r="494" spans="1:11" x14ac:dyDescent="0.45">
      <c r="A494" s="2">
        <v>44052</v>
      </c>
      <c r="B494">
        <v>2020</v>
      </c>
      <c r="C494" t="s">
        <v>1151</v>
      </c>
      <c r="D494" t="s">
        <v>54</v>
      </c>
      <c r="E494" t="s">
        <v>872</v>
      </c>
      <c r="F494" t="s">
        <v>7</v>
      </c>
      <c r="G494" s="1">
        <v>7836</v>
      </c>
      <c r="H494" s="1">
        <v>3072</v>
      </c>
      <c r="I494" t="s">
        <v>1167</v>
      </c>
      <c r="J494" t="s">
        <v>1133</v>
      </c>
      <c r="K494" t="s">
        <v>1144</v>
      </c>
    </row>
    <row r="495" spans="1:11" x14ac:dyDescent="0.45">
      <c r="A495" s="2">
        <v>44053</v>
      </c>
      <c r="B495">
        <v>2020</v>
      </c>
      <c r="C495" t="s">
        <v>1151</v>
      </c>
      <c r="D495" t="s">
        <v>1158</v>
      </c>
      <c r="E495" t="s">
        <v>902</v>
      </c>
      <c r="F495" t="s">
        <v>20</v>
      </c>
      <c r="G495" s="1">
        <v>14908</v>
      </c>
      <c r="H495" s="1">
        <v>1014</v>
      </c>
      <c r="I495" t="s">
        <v>1122</v>
      </c>
      <c r="J495" t="s">
        <v>1137</v>
      </c>
      <c r="K495" t="s">
        <v>1143</v>
      </c>
    </row>
    <row r="496" spans="1:11" x14ac:dyDescent="0.45">
      <c r="A496" s="2">
        <v>44057</v>
      </c>
      <c r="B496">
        <v>2020</v>
      </c>
      <c r="C496" t="s">
        <v>1151</v>
      </c>
      <c r="D496" t="s">
        <v>21</v>
      </c>
      <c r="E496" t="s">
        <v>152</v>
      </c>
      <c r="F496" t="s">
        <v>20</v>
      </c>
      <c r="G496" s="1">
        <v>1157</v>
      </c>
      <c r="H496">
        <v>448</v>
      </c>
      <c r="I496" t="s">
        <v>1122</v>
      </c>
      <c r="J496" t="s">
        <v>1133</v>
      </c>
      <c r="K496" t="s">
        <v>1143</v>
      </c>
    </row>
    <row r="497" spans="1:11" x14ac:dyDescent="0.45">
      <c r="A497" s="2">
        <v>44063</v>
      </c>
      <c r="B497">
        <v>2020</v>
      </c>
      <c r="C497" t="s">
        <v>1151</v>
      </c>
      <c r="D497" t="s">
        <v>21</v>
      </c>
      <c r="E497" t="s">
        <v>1048</v>
      </c>
      <c r="F497" t="s">
        <v>419</v>
      </c>
      <c r="G497" s="1">
        <v>2628</v>
      </c>
      <c r="H497" s="1">
        <v>1135</v>
      </c>
      <c r="I497" t="s">
        <v>1122</v>
      </c>
      <c r="J497" t="s">
        <v>1132</v>
      </c>
      <c r="K497" t="s">
        <v>1144</v>
      </c>
    </row>
    <row r="498" spans="1:11" x14ac:dyDescent="0.45">
      <c r="A498" s="2">
        <v>44066</v>
      </c>
      <c r="B498">
        <v>2020</v>
      </c>
      <c r="C498" t="s">
        <v>1151</v>
      </c>
      <c r="D498" t="s">
        <v>21</v>
      </c>
      <c r="E498" t="s">
        <v>383</v>
      </c>
      <c r="F498" t="s">
        <v>11</v>
      </c>
      <c r="G498" s="1">
        <v>14834</v>
      </c>
      <c r="H498">
        <v>3783</v>
      </c>
      <c r="I498" t="s">
        <v>1122</v>
      </c>
      <c r="J498" t="s">
        <v>1137</v>
      </c>
      <c r="K498" t="s">
        <v>1144</v>
      </c>
    </row>
    <row r="499" spans="1:11" x14ac:dyDescent="0.45">
      <c r="A499" s="2">
        <v>44066</v>
      </c>
      <c r="B499">
        <v>2020</v>
      </c>
      <c r="C499" t="s">
        <v>1151</v>
      </c>
      <c r="D499" t="s">
        <v>21</v>
      </c>
      <c r="E499" t="s">
        <v>897</v>
      </c>
      <c r="F499" t="s">
        <v>13</v>
      </c>
      <c r="G499" s="1">
        <v>12873</v>
      </c>
      <c r="H499" s="1">
        <v>1352</v>
      </c>
      <c r="I499" t="s">
        <v>1122</v>
      </c>
      <c r="J499" t="s">
        <v>1134</v>
      </c>
      <c r="K499" t="s">
        <v>1143</v>
      </c>
    </row>
    <row r="500" spans="1:11" x14ac:dyDescent="0.45">
      <c r="A500" s="2">
        <v>44067</v>
      </c>
      <c r="B500">
        <v>2020</v>
      </c>
      <c r="C500" t="s">
        <v>1151</v>
      </c>
      <c r="D500" t="s">
        <v>21</v>
      </c>
      <c r="E500" t="s">
        <v>802</v>
      </c>
      <c r="F500" t="s">
        <v>20</v>
      </c>
      <c r="G500" s="1">
        <v>5450</v>
      </c>
      <c r="H500" s="1">
        <v>1624</v>
      </c>
      <c r="I500" t="s">
        <v>1122</v>
      </c>
      <c r="J500" t="s">
        <v>1139</v>
      </c>
      <c r="K500" t="s">
        <v>1143</v>
      </c>
    </row>
    <row r="501" spans="1:11" x14ac:dyDescent="0.45">
      <c r="A501" s="2">
        <v>44071</v>
      </c>
      <c r="B501">
        <v>2020</v>
      </c>
      <c r="C501" t="s">
        <v>1151</v>
      </c>
      <c r="D501" t="s">
        <v>5</v>
      </c>
      <c r="E501" t="s">
        <v>1056</v>
      </c>
      <c r="F501" t="s">
        <v>401</v>
      </c>
      <c r="G501" s="1">
        <v>5495</v>
      </c>
      <c r="H501" s="1">
        <v>550</v>
      </c>
      <c r="I501" t="s">
        <v>1167</v>
      </c>
      <c r="J501" t="s">
        <v>1141</v>
      </c>
      <c r="K501" t="s">
        <v>1144</v>
      </c>
    </row>
    <row r="502" spans="1:11" x14ac:dyDescent="0.45">
      <c r="A502" s="2">
        <v>44080</v>
      </c>
      <c r="B502">
        <v>2020</v>
      </c>
      <c r="C502" t="s">
        <v>1151</v>
      </c>
      <c r="D502" t="s">
        <v>21</v>
      </c>
      <c r="E502" t="s">
        <v>715</v>
      </c>
      <c r="F502" t="s">
        <v>7</v>
      </c>
      <c r="G502" s="1">
        <v>5635</v>
      </c>
      <c r="H502" s="1">
        <v>1820</v>
      </c>
      <c r="I502" t="s">
        <v>1122</v>
      </c>
      <c r="J502" t="s">
        <v>1124</v>
      </c>
      <c r="K502" t="s">
        <v>1145</v>
      </c>
    </row>
    <row r="503" spans="1:11" x14ac:dyDescent="0.45">
      <c r="A503" s="2">
        <v>44081</v>
      </c>
      <c r="B503">
        <v>2020</v>
      </c>
      <c r="C503" t="s">
        <v>1151</v>
      </c>
      <c r="D503" t="s">
        <v>21</v>
      </c>
      <c r="E503" t="s">
        <v>110</v>
      </c>
      <c r="F503" t="s">
        <v>13</v>
      </c>
      <c r="G503" s="1">
        <v>1554</v>
      </c>
      <c r="H503">
        <v>378</v>
      </c>
      <c r="I503" t="s">
        <v>1122</v>
      </c>
      <c r="J503" t="s">
        <v>1124</v>
      </c>
      <c r="K503" t="s">
        <v>1145</v>
      </c>
    </row>
    <row r="504" spans="1:11" x14ac:dyDescent="0.45">
      <c r="A504" s="2">
        <v>44081</v>
      </c>
      <c r="B504">
        <v>2020</v>
      </c>
      <c r="C504" t="s">
        <v>1151</v>
      </c>
      <c r="D504" t="s">
        <v>27</v>
      </c>
      <c r="E504" t="s">
        <v>692</v>
      </c>
      <c r="F504" t="s">
        <v>7</v>
      </c>
      <c r="G504" s="1">
        <v>7602</v>
      </c>
      <c r="H504" s="1">
        <v>395</v>
      </c>
      <c r="I504" t="s">
        <v>1122</v>
      </c>
      <c r="J504" t="s">
        <v>1135</v>
      </c>
      <c r="K504" t="s">
        <v>1143</v>
      </c>
    </row>
    <row r="505" spans="1:11" x14ac:dyDescent="0.45">
      <c r="A505" s="2">
        <v>44082</v>
      </c>
      <c r="B505">
        <v>2020</v>
      </c>
      <c r="C505" t="s">
        <v>1151</v>
      </c>
      <c r="D505" t="s">
        <v>21</v>
      </c>
      <c r="E505" t="s">
        <v>98</v>
      </c>
      <c r="F505" t="s">
        <v>7</v>
      </c>
      <c r="G505" s="1">
        <v>5125</v>
      </c>
      <c r="H505">
        <v>2527</v>
      </c>
      <c r="I505" t="s">
        <v>1122</v>
      </c>
      <c r="J505" t="s">
        <v>1137</v>
      </c>
      <c r="K505" t="s">
        <v>1143</v>
      </c>
    </row>
    <row r="506" spans="1:11" x14ac:dyDescent="0.45">
      <c r="A506" s="2">
        <v>44083</v>
      </c>
      <c r="B506">
        <v>2020</v>
      </c>
      <c r="C506" t="s">
        <v>1151</v>
      </c>
      <c r="D506" t="s">
        <v>1158</v>
      </c>
      <c r="E506" t="s">
        <v>1016</v>
      </c>
      <c r="F506" t="s">
        <v>401</v>
      </c>
      <c r="G506" s="1">
        <v>7701</v>
      </c>
      <c r="H506" s="1">
        <v>2295</v>
      </c>
      <c r="I506" t="s">
        <v>1122</v>
      </c>
      <c r="J506" t="s">
        <v>1137</v>
      </c>
      <c r="K506" t="s">
        <v>1143</v>
      </c>
    </row>
    <row r="507" spans="1:11" x14ac:dyDescent="0.45">
      <c r="A507" s="2">
        <v>44085</v>
      </c>
      <c r="B507">
        <v>2020</v>
      </c>
      <c r="C507" t="s">
        <v>1151</v>
      </c>
      <c r="D507" t="s">
        <v>21</v>
      </c>
      <c r="E507" t="s">
        <v>577</v>
      </c>
      <c r="F507" t="s">
        <v>13</v>
      </c>
      <c r="G507" s="1">
        <v>11691</v>
      </c>
      <c r="H507" s="1">
        <v>4630</v>
      </c>
      <c r="I507" t="s">
        <v>1122</v>
      </c>
      <c r="J507" t="s">
        <v>1140</v>
      </c>
      <c r="K507" t="s">
        <v>1143</v>
      </c>
    </row>
    <row r="508" spans="1:11" x14ac:dyDescent="0.45">
      <c r="A508" s="2">
        <v>44086</v>
      </c>
      <c r="B508">
        <v>2020</v>
      </c>
      <c r="C508" t="s">
        <v>1151</v>
      </c>
      <c r="D508" t="s">
        <v>27</v>
      </c>
      <c r="E508" t="s">
        <v>478</v>
      </c>
      <c r="F508" t="s">
        <v>401</v>
      </c>
      <c r="G508" s="1">
        <v>9145</v>
      </c>
      <c r="H508">
        <v>3740</v>
      </c>
      <c r="I508" t="s">
        <v>1122</v>
      </c>
      <c r="J508" t="s">
        <v>1134</v>
      </c>
      <c r="K508" t="s">
        <v>1143</v>
      </c>
    </row>
    <row r="509" spans="1:11" x14ac:dyDescent="0.45">
      <c r="A509" s="2">
        <v>44087</v>
      </c>
      <c r="B509">
        <v>2020</v>
      </c>
      <c r="C509" t="s">
        <v>1151</v>
      </c>
      <c r="D509" t="s">
        <v>21</v>
      </c>
      <c r="E509" t="s">
        <v>597</v>
      </c>
      <c r="F509" t="s">
        <v>20</v>
      </c>
      <c r="G509" s="1">
        <v>2115</v>
      </c>
      <c r="H509" s="1">
        <v>376</v>
      </c>
      <c r="I509" t="s">
        <v>1122</v>
      </c>
      <c r="J509" t="s">
        <v>1140</v>
      </c>
      <c r="K509" t="s">
        <v>1143</v>
      </c>
    </row>
    <row r="510" spans="1:11" x14ac:dyDescent="0.45">
      <c r="A510" s="2">
        <v>44087</v>
      </c>
      <c r="B510">
        <v>2020</v>
      </c>
      <c r="C510" t="s">
        <v>1151</v>
      </c>
      <c r="D510" t="s">
        <v>21</v>
      </c>
      <c r="E510" t="s">
        <v>148</v>
      </c>
      <c r="F510" t="s">
        <v>11</v>
      </c>
      <c r="G510" s="1">
        <v>14980</v>
      </c>
      <c r="H510">
        <v>6007</v>
      </c>
      <c r="I510" t="s">
        <v>1167</v>
      </c>
      <c r="J510" t="s">
        <v>1124</v>
      </c>
      <c r="K510" t="s">
        <v>1145</v>
      </c>
    </row>
    <row r="511" spans="1:11" x14ac:dyDescent="0.45">
      <c r="A511" s="2">
        <v>44088</v>
      </c>
      <c r="B511">
        <v>2020</v>
      </c>
      <c r="C511" t="s">
        <v>1151</v>
      </c>
      <c r="D511" t="s">
        <v>5</v>
      </c>
      <c r="E511" t="s">
        <v>1034</v>
      </c>
      <c r="F511" t="s">
        <v>419</v>
      </c>
      <c r="G511" s="1">
        <v>10022</v>
      </c>
      <c r="H511" s="1">
        <v>4540</v>
      </c>
      <c r="I511" t="s">
        <v>1122</v>
      </c>
      <c r="J511" t="s">
        <v>1133</v>
      </c>
      <c r="K511" t="s">
        <v>1146</v>
      </c>
    </row>
    <row r="512" spans="1:11" x14ac:dyDescent="0.45">
      <c r="A512" s="2">
        <v>44091</v>
      </c>
      <c r="B512">
        <v>2020</v>
      </c>
      <c r="C512" t="s">
        <v>1151</v>
      </c>
      <c r="D512" t="s">
        <v>27</v>
      </c>
      <c r="E512" t="s">
        <v>229</v>
      </c>
      <c r="F512" t="s">
        <v>11</v>
      </c>
      <c r="G512" s="1">
        <v>11649</v>
      </c>
      <c r="H512">
        <v>827</v>
      </c>
      <c r="I512" t="s">
        <v>1122</v>
      </c>
      <c r="J512" t="s">
        <v>1133</v>
      </c>
      <c r="K512" t="s">
        <v>1144</v>
      </c>
    </row>
    <row r="513" spans="1:11" x14ac:dyDescent="0.45">
      <c r="A513" s="2">
        <v>44092</v>
      </c>
      <c r="B513">
        <v>2020</v>
      </c>
      <c r="C513" t="s">
        <v>1151</v>
      </c>
      <c r="D513" t="s">
        <v>27</v>
      </c>
      <c r="E513" t="s">
        <v>360</v>
      </c>
      <c r="F513" t="s">
        <v>7</v>
      </c>
      <c r="G513" s="1">
        <v>7915</v>
      </c>
      <c r="H513">
        <v>1108</v>
      </c>
      <c r="I513" t="s">
        <v>1122</v>
      </c>
      <c r="J513" t="s">
        <v>1137</v>
      </c>
      <c r="K513" t="s">
        <v>1145</v>
      </c>
    </row>
    <row r="514" spans="1:11" x14ac:dyDescent="0.45">
      <c r="A514" s="2">
        <v>44093</v>
      </c>
      <c r="B514">
        <v>2020</v>
      </c>
      <c r="C514" t="s">
        <v>1151</v>
      </c>
      <c r="D514" t="s">
        <v>21</v>
      </c>
      <c r="E514" t="s">
        <v>1100</v>
      </c>
      <c r="F514" t="s">
        <v>20</v>
      </c>
      <c r="G514" s="1">
        <v>11545</v>
      </c>
      <c r="H514" s="1">
        <v>820</v>
      </c>
      <c r="I514" t="s">
        <v>1122</v>
      </c>
      <c r="J514" t="s">
        <v>1138</v>
      </c>
      <c r="K514" t="s">
        <v>1145</v>
      </c>
    </row>
    <row r="515" spans="1:11" x14ac:dyDescent="0.45">
      <c r="A515" s="2">
        <v>44097</v>
      </c>
      <c r="B515">
        <v>2020</v>
      </c>
      <c r="C515" t="s">
        <v>1151</v>
      </c>
      <c r="D515" t="s">
        <v>27</v>
      </c>
      <c r="E515" t="s">
        <v>876</v>
      </c>
      <c r="F515" t="s">
        <v>20</v>
      </c>
      <c r="G515" s="1">
        <v>6053</v>
      </c>
      <c r="H515" s="1">
        <v>1677</v>
      </c>
      <c r="I515" t="s">
        <v>1122</v>
      </c>
      <c r="J515" t="s">
        <v>1137</v>
      </c>
      <c r="K515" t="s">
        <v>1145</v>
      </c>
    </row>
    <row r="516" spans="1:11" x14ac:dyDescent="0.45">
      <c r="A516" s="2">
        <v>44097</v>
      </c>
      <c r="B516">
        <v>2020</v>
      </c>
      <c r="C516" t="s">
        <v>1151</v>
      </c>
      <c r="D516" t="s">
        <v>21</v>
      </c>
      <c r="E516" t="s">
        <v>710</v>
      </c>
      <c r="F516" t="s">
        <v>11</v>
      </c>
      <c r="G516" s="1">
        <v>11584</v>
      </c>
      <c r="H516" s="1">
        <v>1471</v>
      </c>
      <c r="I516" t="s">
        <v>1122</v>
      </c>
      <c r="J516" t="s">
        <v>1134</v>
      </c>
      <c r="K516" t="s">
        <v>1145</v>
      </c>
    </row>
    <row r="517" spans="1:11" x14ac:dyDescent="0.45">
      <c r="A517" s="2">
        <v>44098</v>
      </c>
      <c r="B517">
        <v>2020</v>
      </c>
      <c r="C517" t="s">
        <v>1151</v>
      </c>
      <c r="D517" t="s">
        <v>21</v>
      </c>
      <c r="E517" t="s">
        <v>285</v>
      </c>
      <c r="F517" t="s">
        <v>11</v>
      </c>
      <c r="G517" s="1">
        <v>4036</v>
      </c>
      <c r="H517">
        <v>1667</v>
      </c>
      <c r="I517" t="s">
        <v>1122</v>
      </c>
      <c r="J517" t="s">
        <v>1129</v>
      </c>
      <c r="K517" t="s">
        <v>1144</v>
      </c>
    </row>
    <row r="518" spans="1:11" x14ac:dyDescent="0.45">
      <c r="A518" s="2">
        <v>44100</v>
      </c>
      <c r="B518">
        <v>2020</v>
      </c>
      <c r="C518" t="s">
        <v>1151</v>
      </c>
      <c r="D518" t="s">
        <v>21</v>
      </c>
      <c r="E518" t="s">
        <v>837</v>
      </c>
      <c r="F518" t="s">
        <v>20</v>
      </c>
      <c r="G518" s="1">
        <v>14983</v>
      </c>
      <c r="H518" s="1">
        <v>2158</v>
      </c>
      <c r="I518" t="s">
        <v>1122</v>
      </c>
      <c r="J518" t="s">
        <v>1129</v>
      </c>
      <c r="K518" t="s">
        <v>1144</v>
      </c>
    </row>
    <row r="519" spans="1:11" x14ac:dyDescent="0.45">
      <c r="A519" s="2">
        <v>44100</v>
      </c>
      <c r="B519">
        <v>2020</v>
      </c>
      <c r="C519" t="s">
        <v>1151</v>
      </c>
      <c r="D519" t="s">
        <v>1158</v>
      </c>
      <c r="E519" t="s">
        <v>275</v>
      </c>
      <c r="F519" t="s">
        <v>13</v>
      </c>
      <c r="G519" s="1">
        <v>9957</v>
      </c>
      <c r="H519">
        <v>4262</v>
      </c>
      <c r="I519" t="s">
        <v>1167</v>
      </c>
      <c r="J519" t="s">
        <v>1137</v>
      </c>
      <c r="K519" t="s">
        <v>1143</v>
      </c>
    </row>
    <row r="520" spans="1:11" x14ac:dyDescent="0.45">
      <c r="A520" s="2">
        <v>44100</v>
      </c>
      <c r="B520">
        <v>2020</v>
      </c>
      <c r="C520" t="s">
        <v>1151</v>
      </c>
      <c r="D520" t="s">
        <v>21</v>
      </c>
      <c r="E520" t="s">
        <v>574</v>
      </c>
      <c r="F520" t="s">
        <v>7</v>
      </c>
      <c r="G520" s="1">
        <v>9480</v>
      </c>
      <c r="H520" s="1">
        <v>1327</v>
      </c>
      <c r="I520" t="s">
        <v>1122</v>
      </c>
      <c r="J520" t="s">
        <v>1136</v>
      </c>
      <c r="K520" t="s">
        <v>1144</v>
      </c>
    </row>
    <row r="521" spans="1:11" x14ac:dyDescent="0.45">
      <c r="A521" s="2">
        <v>44101</v>
      </c>
      <c r="B521">
        <v>2020</v>
      </c>
      <c r="C521" t="s">
        <v>1151</v>
      </c>
      <c r="D521" t="s">
        <v>5</v>
      </c>
      <c r="E521" t="s">
        <v>543</v>
      </c>
      <c r="F521" t="s">
        <v>409</v>
      </c>
      <c r="G521" s="1">
        <v>8660</v>
      </c>
      <c r="H521">
        <v>4018</v>
      </c>
      <c r="I521" t="s">
        <v>1122</v>
      </c>
      <c r="J521" t="s">
        <v>1135</v>
      </c>
      <c r="K521" t="s">
        <v>1144</v>
      </c>
    </row>
    <row r="522" spans="1:11" x14ac:dyDescent="0.45">
      <c r="A522" s="2">
        <v>44101</v>
      </c>
      <c r="B522">
        <v>2020</v>
      </c>
      <c r="C522" t="s">
        <v>1151</v>
      </c>
      <c r="D522" t="s">
        <v>21</v>
      </c>
      <c r="E522" t="s">
        <v>261</v>
      </c>
      <c r="F522" t="s">
        <v>13</v>
      </c>
      <c r="G522" s="1">
        <v>5184</v>
      </c>
      <c r="H522">
        <v>1420</v>
      </c>
      <c r="I522" t="s">
        <v>1167</v>
      </c>
      <c r="J522" t="s">
        <v>1133</v>
      </c>
      <c r="K522" t="s">
        <v>1146</v>
      </c>
    </row>
    <row r="523" spans="1:11" x14ac:dyDescent="0.45">
      <c r="A523" s="2">
        <v>44102</v>
      </c>
      <c r="B523">
        <v>2020</v>
      </c>
      <c r="C523" t="s">
        <v>1151</v>
      </c>
      <c r="D523" t="s">
        <v>21</v>
      </c>
      <c r="E523" t="s">
        <v>628</v>
      </c>
      <c r="F523" t="s">
        <v>20</v>
      </c>
      <c r="G523" s="1">
        <v>3586</v>
      </c>
      <c r="H523" s="1">
        <v>807</v>
      </c>
      <c r="I523" t="s">
        <v>1167</v>
      </c>
      <c r="J523" t="s">
        <v>1133</v>
      </c>
      <c r="K523" t="s">
        <v>1145</v>
      </c>
    </row>
    <row r="524" spans="1:11" x14ac:dyDescent="0.45">
      <c r="A524" s="2">
        <v>44110</v>
      </c>
      <c r="B524">
        <v>2020</v>
      </c>
      <c r="C524" t="s">
        <v>1152</v>
      </c>
      <c r="D524" t="s">
        <v>5</v>
      </c>
      <c r="E524" t="s">
        <v>696</v>
      </c>
      <c r="F524" t="s">
        <v>7</v>
      </c>
      <c r="G524" s="1">
        <v>5361</v>
      </c>
      <c r="H524" s="1">
        <v>1892</v>
      </c>
      <c r="I524" t="s">
        <v>1122</v>
      </c>
      <c r="J524" t="s">
        <v>1140</v>
      </c>
      <c r="K524" t="s">
        <v>1143</v>
      </c>
    </row>
    <row r="525" spans="1:11" x14ac:dyDescent="0.45">
      <c r="A525" s="2">
        <v>44115</v>
      </c>
      <c r="B525">
        <v>2020</v>
      </c>
      <c r="C525" t="s">
        <v>1152</v>
      </c>
      <c r="D525" t="s">
        <v>21</v>
      </c>
      <c r="E525" t="s">
        <v>823</v>
      </c>
      <c r="F525" t="s">
        <v>20</v>
      </c>
      <c r="G525" s="1">
        <v>2256</v>
      </c>
      <c r="H525" s="1">
        <v>763</v>
      </c>
      <c r="I525" t="s">
        <v>1167</v>
      </c>
      <c r="J525" t="s">
        <v>1133</v>
      </c>
      <c r="K525" t="s">
        <v>1145</v>
      </c>
    </row>
    <row r="526" spans="1:11" x14ac:dyDescent="0.45">
      <c r="A526" s="2">
        <v>44115</v>
      </c>
      <c r="B526">
        <v>2020</v>
      </c>
      <c r="C526" t="s">
        <v>1152</v>
      </c>
      <c r="D526" t="s">
        <v>21</v>
      </c>
      <c r="E526" t="s">
        <v>51</v>
      </c>
      <c r="F526" t="s">
        <v>20</v>
      </c>
      <c r="G526" s="1">
        <v>2517</v>
      </c>
      <c r="H526">
        <v>1118</v>
      </c>
      <c r="I526" t="s">
        <v>1122</v>
      </c>
      <c r="J526" t="s">
        <v>1134</v>
      </c>
      <c r="K526" t="s">
        <v>1143</v>
      </c>
    </row>
    <row r="527" spans="1:11" x14ac:dyDescent="0.45">
      <c r="A527" s="2">
        <v>44118</v>
      </c>
      <c r="B527">
        <v>2020</v>
      </c>
      <c r="C527" t="s">
        <v>1152</v>
      </c>
      <c r="D527" t="s">
        <v>54</v>
      </c>
      <c r="E527" t="s">
        <v>506</v>
      </c>
      <c r="F527" t="s">
        <v>401</v>
      </c>
      <c r="G527" s="1">
        <v>4532</v>
      </c>
      <c r="H527">
        <v>381</v>
      </c>
      <c r="I527" t="s">
        <v>1122</v>
      </c>
      <c r="J527" t="s">
        <v>1136</v>
      </c>
      <c r="K527" t="s">
        <v>1145</v>
      </c>
    </row>
    <row r="528" spans="1:11" x14ac:dyDescent="0.45">
      <c r="A528" s="2">
        <v>44120</v>
      </c>
      <c r="B528">
        <v>2020</v>
      </c>
      <c r="C528" t="s">
        <v>1152</v>
      </c>
      <c r="D528" t="s">
        <v>27</v>
      </c>
      <c r="E528" t="s">
        <v>1026</v>
      </c>
      <c r="F528" t="s">
        <v>404</v>
      </c>
      <c r="G528" s="1">
        <v>920</v>
      </c>
      <c r="H528" s="1">
        <v>132</v>
      </c>
      <c r="I528" t="s">
        <v>1122</v>
      </c>
      <c r="J528" t="s">
        <v>1129</v>
      </c>
      <c r="K528" t="s">
        <v>1145</v>
      </c>
    </row>
    <row r="529" spans="1:11" x14ac:dyDescent="0.45">
      <c r="A529" s="2">
        <v>44122</v>
      </c>
      <c r="B529">
        <v>2020</v>
      </c>
      <c r="C529" t="s">
        <v>1152</v>
      </c>
      <c r="D529" t="s">
        <v>21</v>
      </c>
      <c r="E529" t="s">
        <v>476</v>
      </c>
      <c r="F529" t="s">
        <v>401</v>
      </c>
      <c r="G529" s="1">
        <v>3164</v>
      </c>
      <c r="H529">
        <v>212</v>
      </c>
      <c r="I529" t="s">
        <v>1122</v>
      </c>
      <c r="J529" t="s">
        <v>1136</v>
      </c>
      <c r="K529" t="s">
        <v>1145</v>
      </c>
    </row>
    <row r="530" spans="1:11" x14ac:dyDescent="0.45">
      <c r="A530" s="2">
        <v>44123</v>
      </c>
      <c r="B530">
        <v>2020</v>
      </c>
      <c r="C530" t="s">
        <v>1152</v>
      </c>
      <c r="D530" t="s">
        <v>27</v>
      </c>
      <c r="E530" t="s">
        <v>134</v>
      </c>
      <c r="F530" t="s">
        <v>7</v>
      </c>
      <c r="G530" s="1">
        <v>10765</v>
      </c>
      <c r="H530">
        <v>3897</v>
      </c>
      <c r="I530" t="s">
        <v>1167</v>
      </c>
      <c r="J530" t="s">
        <v>1137</v>
      </c>
      <c r="K530" t="s">
        <v>1146</v>
      </c>
    </row>
    <row r="531" spans="1:11" x14ac:dyDescent="0.45">
      <c r="A531" s="2">
        <v>44124</v>
      </c>
      <c r="B531">
        <v>2020</v>
      </c>
      <c r="C531" t="s">
        <v>1152</v>
      </c>
      <c r="D531" t="s">
        <v>27</v>
      </c>
      <c r="E531" t="s">
        <v>510</v>
      </c>
      <c r="F531" t="s">
        <v>409</v>
      </c>
      <c r="G531" s="1">
        <v>10221</v>
      </c>
      <c r="H531">
        <v>3158</v>
      </c>
      <c r="I531" t="s">
        <v>1122</v>
      </c>
      <c r="J531" t="s">
        <v>1139</v>
      </c>
      <c r="K531" t="s">
        <v>1143</v>
      </c>
    </row>
    <row r="532" spans="1:11" x14ac:dyDescent="0.45">
      <c r="A532" s="2">
        <v>44124</v>
      </c>
      <c r="B532">
        <v>2020</v>
      </c>
      <c r="C532" t="s">
        <v>1152</v>
      </c>
      <c r="D532" t="s">
        <v>54</v>
      </c>
      <c r="E532" t="s">
        <v>691</v>
      </c>
      <c r="F532" t="s">
        <v>7</v>
      </c>
      <c r="G532" s="1">
        <v>9425</v>
      </c>
      <c r="H532" s="1">
        <v>2516</v>
      </c>
      <c r="I532" t="s">
        <v>1167</v>
      </c>
      <c r="J532" t="s">
        <v>1137</v>
      </c>
      <c r="K532" t="s">
        <v>1146</v>
      </c>
    </row>
    <row r="533" spans="1:11" x14ac:dyDescent="0.45">
      <c r="A533" s="2">
        <v>44124</v>
      </c>
      <c r="B533">
        <v>2020</v>
      </c>
      <c r="C533" t="s">
        <v>1152</v>
      </c>
      <c r="D533" t="s">
        <v>54</v>
      </c>
      <c r="E533" t="s">
        <v>38</v>
      </c>
      <c r="F533" t="s">
        <v>20</v>
      </c>
      <c r="G533" s="1">
        <v>1601</v>
      </c>
      <c r="H533">
        <v>208</v>
      </c>
      <c r="I533" t="s">
        <v>1122</v>
      </c>
      <c r="J533" t="s">
        <v>1129</v>
      </c>
      <c r="K533" t="s">
        <v>1145</v>
      </c>
    </row>
    <row r="534" spans="1:11" x14ac:dyDescent="0.45">
      <c r="A534" s="2">
        <v>44126</v>
      </c>
      <c r="B534">
        <v>2020</v>
      </c>
      <c r="C534" t="s">
        <v>1152</v>
      </c>
      <c r="D534" t="s">
        <v>5</v>
      </c>
      <c r="E534" t="s">
        <v>604</v>
      </c>
      <c r="F534" t="s">
        <v>7</v>
      </c>
      <c r="G534" s="1">
        <v>2806</v>
      </c>
      <c r="H534" s="1">
        <v>208</v>
      </c>
      <c r="I534" t="s">
        <v>1122</v>
      </c>
      <c r="J534" t="s">
        <v>1130</v>
      </c>
      <c r="K534" t="s">
        <v>1143</v>
      </c>
    </row>
    <row r="535" spans="1:11" x14ac:dyDescent="0.45">
      <c r="A535" s="2">
        <v>44126</v>
      </c>
      <c r="B535">
        <v>2020</v>
      </c>
      <c r="C535" t="s">
        <v>1152</v>
      </c>
      <c r="D535" t="s">
        <v>5</v>
      </c>
      <c r="E535" t="s">
        <v>455</v>
      </c>
      <c r="F535" t="s">
        <v>401</v>
      </c>
      <c r="G535" s="1">
        <v>5287</v>
      </c>
      <c r="H535">
        <v>624</v>
      </c>
      <c r="I535" t="s">
        <v>1122</v>
      </c>
      <c r="J535" t="s">
        <v>1137</v>
      </c>
      <c r="K535" t="s">
        <v>1144</v>
      </c>
    </row>
    <row r="536" spans="1:11" x14ac:dyDescent="0.45">
      <c r="A536" s="2">
        <v>44127</v>
      </c>
      <c r="B536">
        <v>2020</v>
      </c>
      <c r="C536" t="s">
        <v>1152</v>
      </c>
      <c r="D536" t="s">
        <v>5</v>
      </c>
      <c r="E536" t="s">
        <v>918</v>
      </c>
      <c r="F536" t="s">
        <v>20</v>
      </c>
      <c r="G536" s="1">
        <v>6784</v>
      </c>
      <c r="H536" s="1">
        <v>923</v>
      </c>
      <c r="I536" t="s">
        <v>1122</v>
      </c>
      <c r="J536" t="s">
        <v>1141</v>
      </c>
      <c r="K536" t="s">
        <v>1145</v>
      </c>
    </row>
    <row r="537" spans="1:11" x14ac:dyDescent="0.45">
      <c r="A537" s="2">
        <v>44127</v>
      </c>
      <c r="B537">
        <v>2020</v>
      </c>
      <c r="C537" t="s">
        <v>1152</v>
      </c>
      <c r="D537" t="s">
        <v>21</v>
      </c>
      <c r="E537" t="s">
        <v>975</v>
      </c>
      <c r="F537" t="s">
        <v>419</v>
      </c>
      <c r="G537" s="1">
        <v>6815</v>
      </c>
      <c r="H537" s="1">
        <v>2569</v>
      </c>
      <c r="I537" t="s">
        <v>1122</v>
      </c>
      <c r="J537" t="s">
        <v>1136</v>
      </c>
      <c r="K537" t="s">
        <v>1145</v>
      </c>
    </row>
    <row r="538" spans="1:11" x14ac:dyDescent="0.45">
      <c r="A538" s="2">
        <v>44127</v>
      </c>
      <c r="B538">
        <v>2020</v>
      </c>
      <c r="C538" t="s">
        <v>1152</v>
      </c>
      <c r="D538" t="s">
        <v>21</v>
      </c>
      <c r="E538" t="s">
        <v>845</v>
      </c>
      <c r="F538" t="s">
        <v>20</v>
      </c>
      <c r="G538" s="1">
        <v>8366</v>
      </c>
      <c r="H538" s="1">
        <v>2309</v>
      </c>
      <c r="I538" t="s">
        <v>1122</v>
      </c>
      <c r="J538" t="s">
        <v>1129</v>
      </c>
      <c r="K538" t="s">
        <v>1144</v>
      </c>
    </row>
    <row r="539" spans="1:11" x14ac:dyDescent="0.45">
      <c r="A539" s="2">
        <v>44128</v>
      </c>
      <c r="B539">
        <v>2020</v>
      </c>
      <c r="C539" t="s">
        <v>1152</v>
      </c>
      <c r="D539" t="s">
        <v>5</v>
      </c>
      <c r="E539" t="s">
        <v>922</v>
      </c>
      <c r="F539" t="s">
        <v>20</v>
      </c>
      <c r="G539" s="1">
        <v>12113</v>
      </c>
      <c r="H539" s="1">
        <v>860</v>
      </c>
      <c r="I539" t="s">
        <v>1122</v>
      </c>
      <c r="J539" t="s">
        <v>1129</v>
      </c>
      <c r="K539" t="s">
        <v>1146</v>
      </c>
    </row>
    <row r="540" spans="1:11" x14ac:dyDescent="0.45">
      <c r="A540" s="2">
        <v>44128</v>
      </c>
      <c r="B540">
        <v>2020</v>
      </c>
      <c r="C540" t="s">
        <v>1152</v>
      </c>
      <c r="D540" t="s">
        <v>27</v>
      </c>
      <c r="E540" t="s">
        <v>984</v>
      </c>
      <c r="F540" t="s">
        <v>404</v>
      </c>
      <c r="G540" s="1">
        <v>12969</v>
      </c>
      <c r="H540" s="1">
        <v>2879</v>
      </c>
      <c r="I540" t="s">
        <v>1122</v>
      </c>
      <c r="J540" t="s">
        <v>1133</v>
      </c>
      <c r="K540" t="s">
        <v>1145</v>
      </c>
    </row>
    <row r="541" spans="1:11" x14ac:dyDescent="0.45">
      <c r="A541" s="2">
        <v>44128</v>
      </c>
      <c r="B541">
        <v>2020</v>
      </c>
      <c r="C541" t="s">
        <v>1152</v>
      </c>
      <c r="D541" t="s">
        <v>5</v>
      </c>
      <c r="E541" t="s">
        <v>467</v>
      </c>
      <c r="F541" t="s">
        <v>409</v>
      </c>
      <c r="G541" s="1">
        <v>2640</v>
      </c>
      <c r="H541">
        <v>734</v>
      </c>
      <c r="I541" t="s">
        <v>1122</v>
      </c>
      <c r="J541" t="s">
        <v>1129</v>
      </c>
      <c r="K541" t="s">
        <v>1145</v>
      </c>
    </row>
    <row r="542" spans="1:11" x14ac:dyDescent="0.45">
      <c r="A542" s="2">
        <v>44129</v>
      </c>
      <c r="B542">
        <v>2020</v>
      </c>
      <c r="C542" t="s">
        <v>1152</v>
      </c>
      <c r="D542" t="s">
        <v>5</v>
      </c>
      <c r="E542" t="s">
        <v>1055</v>
      </c>
      <c r="F542" t="s">
        <v>401</v>
      </c>
      <c r="G542" s="1">
        <v>4950</v>
      </c>
      <c r="H542" s="1">
        <v>1965</v>
      </c>
      <c r="I542" t="s">
        <v>1167</v>
      </c>
      <c r="J542" t="s">
        <v>1134</v>
      </c>
      <c r="K542" t="s">
        <v>1145</v>
      </c>
    </row>
    <row r="543" spans="1:11" x14ac:dyDescent="0.45">
      <c r="A543" s="2">
        <v>44131</v>
      </c>
      <c r="B543">
        <v>2020</v>
      </c>
      <c r="C543" t="s">
        <v>1152</v>
      </c>
      <c r="D543" t="s">
        <v>27</v>
      </c>
      <c r="E543" t="s">
        <v>898</v>
      </c>
      <c r="F543" t="s">
        <v>7</v>
      </c>
      <c r="G543" s="1">
        <v>10375</v>
      </c>
      <c r="H543" s="1">
        <v>1058</v>
      </c>
      <c r="I543" t="s">
        <v>1167</v>
      </c>
      <c r="J543" t="s">
        <v>1138</v>
      </c>
      <c r="K543" t="s">
        <v>1144</v>
      </c>
    </row>
    <row r="544" spans="1:11" x14ac:dyDescent="0.45">
      <c r="A544" s="2">
        <v>44136</v>
      </c>
      <c r="B544">
        <v>2020</v>
      </c>
      <c r="C544" t="s">
        <v>1152</v>
      </c>
      <c r="D544" t="s">
        <v>21</v>
      </c>
      <c r="E544" t="s">
        <v>603</v>
      </c>
      <c r="F544" t="s">
        <v>20</v>
      </c>
      <c r="G544" s="1">
        <v>1760</v>
      </c>
      <c r="H544" s="1">
        <v>528</v>
      </c>
      <c r="I544" t="s">
        <v>1122</v>
      </c>
      <c r="J544" t="s">
        <v>1132</v>
      </c>
      <c r="K544" t="s">
        <v>1143</v>
      </c>
    </row>
    <row r="545" spans="1:11" x14ac:dyDescent="0.45">
      <c r="A545" s="2">
        <v>44137</v>
      </c>
      <c r="B545">
        <v>2020</v>
      </c>
      <c r="C545" t="s">
        <v>1152</v>
      </c>
      <c r="D545" t="s">
        <v>27</v>
      </c>
      <c r="E545" t="s">
        <v>365</v>
      </c>
      <c r="F545" t="s">
        <v>11</v>
      </c>
      <c r="G545" s="1">
        <v>2969</v>
      </c>
      <c r="H545">
        <v>1395</v>
      </c>
      <c r="I545" t="s">
        <v>1122</v>
      </c>
      <c r="J545" t="s">
        <v>1139</v>
      </c>
      <c r="K545" t="s">
        <v>1146</v>
      </c>
    </row>
    <row r="546" spans="1:11" x14ac:dyDescent="0.45">
      <c r="A546" s="2">
        <v>44137</v>
      </c>
      <c r="B546">
        <v>2020</v>
      </c>
      <c r="C546" t="s">
        <v>1152</v>
      </c>
      <c r="D546" t="s">
        <v>21</v>
      </c>
      <c r="E546" t="s">
        <v>662</v>
      </c>
      <c r="F546" t="s">
        <v>20</v>
      </c>
      <c r="G546" s="1">
        <v>1466</v>
      </c>
      <c r="H546" s="1">
        <v>630</v>
      </c>
      <c r="I546" t="s">
        <v>1167</v>
      </c>
      <c r="J546" t="s">
        <v>1134</v>
      </c>
      <c r="K546" t="s">
        <v>1143</v>
      </c>
    </row>
    <row r="547" spans="1:11" x14ac:dyDescent="0.45">
      <c r="A547" s="2">
        <v>44139</v>
      </c>
      <c r="B547">
        <v>2020</v>
      </c>
      <c r="C547" t="s">
        <v>1152</v>
      </c>
      <c r="D547" t="s">
        <v>5</v>
      </c>
      <c r="E547" t="s">
        <v>1074</v>
      </c>
      <c r="F547" t="s">
        <v>401</v>
      </c>
      <c r="G547" s="1">
        <v>3778</v>
      </c>
      <c r="H547" s="1">
        <v>1851</v>
      </c>
      <c r="I547" t="s">
        <v>1122</v>
      </c>
      <c r="J547" t="s">
        <v>1137</v>
      </c>
      <c r="K547" t="s">
        <v>1143</v>
      </c>
    </row>
    <row r="548" spans="1:11" x14ac:dyDescent="0.45">
      <c r="A548" s="2">
        <v>44139</v>
      </c>
      <c r="B548">
        <v>2020</v>
      </c>
      <c r="C548" t="s">
        <v>1152</v>
      </c>
      <c r="D548" t="s">
        <v>21</v>
      </c>
      <c r="E548" t="s">
        <v>811</v>
      </c>
      <c r="F548" t="s">
        <v>7</v>
      </c>
      <c r="G548" s="1">
        <v>14502</v>
      </c>
      <c r="H548" s="1">
        <v>3089</v>
      </c>
      <c r="I548" t="s">
        <v>1122</v>
      </c>
      <c r="J548" t="s">
        <v>1135</v>
      </c>
      <c r="K548" t="s">
        <v>1145</v>
      </c>
    </row>
    <row r="549" spans="1:11" x14ac:dyDescent="0.45">
      <c r="A549" s="2">
        <v>44141</v>
      </c>
      <c r="B549">
        <v>2020</v>
      </c>
      <c r="C549" t="s">
        <v>1152</v>
      </c>
      <c r="D549" t="s">
        <v>27</v>
      </c>
      <c r="E549" t="s">
        <v>1051</v>
      </c>
      <c r="F549" t="s">
        <v>404</v>
      </c>
      <c r="G549" s="1">
        <v>7365</v>
      </c>
      <c r="H549" s="1">
        <v>516</v>
      </c>
      <c r="I549" t="s">
        <v>1167</v>
      </c>
      <c r="J549" t="s">
        <v>1140</v>
      </c>
      <c r="K549" t="s">
        <v>1145</v>
      </c>
    </row>
    <row r="550" spans="1:11" x14ac:dyDescent="0.45">
      <c r="A550" s="2">
        <v>44143</v>
      </c>
      <c r="B550">
        <v>2020</v>
      </c>
      <c r="C550" t="s">
        <v>1152</v>
      </c>
      <c r="D550" t="s">
        <v>1158</v>
      </c>
      <c r="E550" t="s">
        <v>822</v>
      </c>
      <c r="F550" t="s">
        <v>20</v>
      </c>
      <c r="G550" s="1">
        <v>1703</v>
      </c>
      <c r="H550" s="1">
        <v>104</v>
      </c>
      <c r="I550" t="s">
        <v>1122</v>
      </c>
      <c r="J550" t="s">
        <v>1137</v>
      </c>
      <c r="K550" t="s">
        <v>1145</v>
      </c>
    </row>
    <row r="551" spans="1:11" x14ac:dyDescent="0.45">
      <c r="A551" s="2">
        <v>44144</v>
      </c>
      <c r="B551">
        <v>2020</v>
      </c>
      <c r="C551" t="s">
        <v>1152</v>
      </c>
      <c r="D551" t="s">
        <v>1158</v>
      </c>
      <c r="E551" t="s">
        <v>507</v>
      </c>
      <c r="F551" t="s">
        <v>404</v>
      </c>
      <c r="G551" s="1">
        <v>1216</v>
      </c>
      <c r="H551">
        <v>68</v>
      </c>
      <c r="I551" t="s">
        <v>1167</v>
      </c>
      <c r="J551" t="s">
        <v>1141</v>
      </c>
      <c r="K551" t="s">
        <v>1143</v>
      </c>
    </row>
    <row r="552" spans="1:11" x14ac:dyDescent="0.45">
      <c r="A552" s="2">
        <v>44145</v>
      </c>
      <c r="B552">
        <v>2020</v>
      </c>
      <c r="C552" t="s">
        <v>1152</v>
      </c>
      <c r="D552" t="s">
        <v>21</v>
      </c>
      <c r="E552" t="s">
        <v>969</v>
      </c>
      <c r="F552" t="s">
        <v>401</v>
      </c>
      <c r="G552" s="1">
        <v>1535</v>
      </c>
      <c r="H552" s="1">
        <v>295</v>
      </c>
      <c r="I552" t="s">
        <v>1167</v>
      </c>
      <c r="J552" t="s">
        <v>1136</v>
      </c>
      <c r="K552" t="s">
        <v>1145</v>
      </c>
    </row>
    <row r="553" spans="1:11" x14ac:dyDescent="0.45">
      <c r="A553" s="2">
        <v>44146</v>
      </c>
      <c r="B553">
        <v>2020</v>
      </c>
      <c r="C553" t="s">
        <v>1152</v>
      </c>
      <c r="D553" t="s">
        <v>1158</v>
      </c>
      <c r="E553" t="s">
        <v>1115</v>
      </c>
      <c r="F553" t="s">
        <v>20</v>
      </c>
      <c r="G553" s="1">
        <v>1478</v>
      </c>
      <c r="H553" s="1">
        <v>77</v>
      </c>
      <c r="I553" t="s">
        <v>1122</v>
      </c>
      <c r="J553" t="s">
        <v>1133</v>
      </c>
      <c r="K553" t="s">
        <v>1144</v>
      </c>
    </row>
    <row r="554" spans="1:11" x14ac:dyDescent="0.45">
      <c r="A554" s="2">
        <v>44147</v>
      </c>
      <c r="B554">
        <v>2020</v>
      </c>
      <c r="C554" t="s">
        <v>1152</v>
      </c>
      <c r="D554" t="s">
        <v>21</v>
      </c>
      <c r="E554" t="s">
        <v>936</v>
      </c>
      <c r="F554" t="s">
        <v>11</v>
      </c>
      <c r="G554" s="1">
        <v>4581</v>
      </c>
      <c r="H554" s="1">
        <v>454</v>
      </c>
      <c r="I554" t="s">
        <v>1122</v>
      </c>
      <c r="J554" t="s">
        <v>1139</v>
      </c>
      <c r="K554" t="s">
        <v>1144</v>
      </c>
    </row>
    <row r="555" spans="1:11" x14ac:dyDescent="0.45">
      <c r="A555" s="2">
        <v>44147</v>
      </c>
      <c r="B555">
        <v>2020</v>
      </c>
      <c r="C555" t="s">
        <v>1152</v>
      </c>
      <c r="D555" t="s">
        <v>27</v>
      </c>
      <c r="E555" t="s">
        <v>527</v>
      </c>
      <c r="F555" t="s">
        <v>401</v>
      </c>
      <c r="G555" s="1">
        <v>7749</v>
      </c>
      <c r="H555">
        <v>1062</v>
      </c>
      <c r="I555" t="s">
        <v>1167</v>
      </c>
      <c r="J555" t="s">
        <v>1134</v>
      </c>
      <c r="K555" t="s">
        <v>1145</v>
      </c>
    </row>
    <row r="556" spans="1:11" x14ac:dyDescent="0.45">
      <c r="A556" s="2">
        <v>44148</v>
      </c>
      <c r="B556">
        <v>2020</v>
      </c>
      <c r="C556" t="s">
        <v>1152</v>
      </c>
      <c r="D556" t="s">
        <v>21</v>
      </c>
      <c r="E556" t="s">
        <v>620</v>
      </c>
      <c r="F556" t="s">
        <v>7</v>
      </c>
      <c r="G556" s="1">
        <v>11666</v>
      </c>
      <c r="H556" s="1">
        <v>1318</v>
      </c>
      <c r="I556" t="s">
        <v>1167</v>
      </c>
      <c r="J556" t="s">
        <v>1136</v>
      </c>
      <c r="K556" t="s">
        <v>1146</v>
      </c>
    </row>
    <row r="557" spans="1:11" x14ac:dyDescent="0.45">
      <c r="A557" s="2">
        <v>44148</v>
      </c>
      <c r="B557">
        <v>2020</v>
      </c>
      <c r="C557" t="s">
        <v>1152</v>
      </c>
      <c r="D557" t="s">
        <v>1158</v>
      </c>
      <c r="E557" t="s">
        <v>1064</v>
      </c>
      <c r="F557" t="s">
        <v>404</v>
      </c>
      <c r="G557" s="1">
        <v>1712</v>
      </c>
      <c r="H557" s="1">
        <v>111</v>
      </c>
      <c r="I557" t="s">
        <v>1122</v>
      </c>
      <c r="J557" t="s">
        <v>1137</v>
      </c>
      <c r="K557" t="s">
        <v>1143</v>
      </c>
    </row>
    <row r="558" spans="1:11" x14ac:dyDescent="0.45">
      <c r="A558" s="2">
        <v>44149</v>
      </c>
      <c r="B558">
        <v>2020</v>
      </c>
      <c r="C558" t="s">
        <v>1152</v>
      </c>
      <c r="D558" t="s">
        <v>54</v>
      </c>
      <c r="E558" t="s">
        <v>933</v>
      </c>
      <c r="F558" t="s">
        <v>20</v>
      </c>
      <c r="G558" s="1">
        <v>3899</v>
      </c>
      <c r="H558" s="1">
        <v>1595</v>
      </c>
      <c r="I558" t="s">
        <v>1122</v>
      </c>
      <c r="J558" t="s">
        <v>1137</v>
      </c>
      <c r="K558" t="s">
        <v>1145</v>
      </c>
    </row>
    <row r="559" spans="1:11" x14ac:dyDescent="0.45">
      <c r="A559" s="2">
        <v>44149</v>
      </c>
      <c r="B559">
        <v>2020</v>
      </c>
      <c r="C559" t="s">
        <v>1152</v>
      </c>
      <c r="D559" t="s">
        <v>1158</v>
      </c>
      <c r="E559" t="s">
        <v>838</v>
      </c>
      <c r="F559" t="s">
        <v>13</v>
      </c>
      <c r="G559" s="1">
        <v>8056</v>
      </c>
      <c r="H559" s="1">
        <v>475</v>
      </c>
      <c r="I559" t="s">
        <v>1122</v>
      </c>
      <c r="J559" t="s">
        <v>1138</v>
      </c>
      <c r="K559" t="s">
        <v>1143</v>
      </c>
    </row>
    <row r="560" spans="1:11" x14ac:dyDescent="0.45">
      <c r="A560" s="2">
        <v>44149</v>
      </c>
      <c r="B560">
        <v>2020</v>
      </c>
      <c r="C560" t="s">
        <v>1152</v>
      </c>
      <c r="D560" t="s">
        <v>5</v>
      </c>
      <c r="E560" t="s">
        <v>9</v>
      </c>
      <c r="F560" t="s">
        <v>7</v>
      </c>
      <c r="G560" s="1">
        <v>9489</v>
      </c>
      <c r="H560">
        <v>4460</v>
      </c>
      <c r="I560" t="s">
        <v>1167</v>
      </c>
      <c r="J560" t="s">
        <v>1137</v>
      </c>
      <c r="K560" t="s">
        <v>1144</v>
      </c>
    </row>
    <row r="561" spans="1:11" x14ac:dyDescent="0.45">
      <c r="A561" s="2">
        <v>44150</v>
      </c>
      <c r="B561">
        <v>2020</v>
      </c>
      <c r="C561" t="s">
        <v>1152</v>
      </c>
      <c r="D561" t="s">
        <v>27</v>
      </c>
      <c r="E561" t="s">
        <v>871</v>
      </c>
      <c r="F561" t="s">
        <v>20</v>
      </c>
      <c r="G561" s="1">
        <v>9025</v>
      </c>
      <c r="H561" s="1">
        <v>2112</v>
      </c>
      <c r="I561" t="s">
        <v>1122</v>
      </c>
      <c r="J561" t="s">
        <v>1133</v>
      </c>
      <c r="K561" t="s">
        <v>1143</v>
      </c>
    </row>
    <row r="562" spans="1:11" x14ac:dyDescent="0.45">
      <c r="A562" s="2">
        <v>44151</v>
      </c>
      <c r="B562">
        <v>2020</v>
      </c>
      <c r="C562" t="s">
        <v>1152</v>
      </c>
      <c r="D562" t="s">
        <v>54</v>
      </c>
      <c r="E562" t="s">
        <v>443</v>
      </c>
      <c r="F562" t="s">
        <v>401</v>
      </c>
      <c r="G562" s="1">
        <v>4774</v>
      </c>
      <c r="H562">
        <v>2086</v>
      </c>
      <c r="I562" t="s">
        <v>1167</v>
      </c>
      <c r="J562" t="s">
        <v>1136</v>
      </c>
      <c r="K562" t="s">
        <v>1143</v>
      </c>
    </row>
    <row r="563" spans="1:11" x14ac:dyDescent="0.45">
      <c r="A563" s="2">
        <v>44159</v>
      </c>
      <c r="B563">
        <v>2020</v>
      </c>
      <c r="C563" t="s">
        <v>1152</v>
      </c>
      <c r="D563" t="s">
        <v>5</v>
      </c>
      <c r="E563" t="s">
        <v>1012</v>
      </c>
      <c r="F563" t="s">
        <v>409</v>
      </c>
      <c r="G563" s="1">
        <v>9932</v>
      </c>
      <c r="H563" s="1">
        <v>4956</v>
      </c>
      <c r="I563" t="s">
        <v>1122</v>
      </c>
      <c r="J563" t="s">
        <v>1140</v>
      </c>
      <c r="K563" t="s">
        <v>1146</v>
      </c>
    </row>
    <row r="564" spans="1:11" x14ac:dyDescent="0.45">
      <c r="A564" s="2">
        <v>44159</v>
      </c>
      <c r="B564">
        <v>2020</v>
      </c>
      <c r="C564" t="s">
        <v>1152</v>
      </c>
      <c r="D564" t="s">
        <v>5</v>
      </c>
      <c r="E564" t="s">
        <v>260</v>
      </c>
      <c r="F564" t="s">
        <v>11</v>
      </c>
      <c r="G564" s="1">
        <v>4406</v>
      </c>
      <c r="H564">
        <v>692</v>
      </c>
      <c r="I564" t="s">
        <v>1122</v>
      </c>
      <c r="J564" t="s">
        <v>1133</v>
      </c>
      <c r="K564" t="s">
        <v>1145</v>
      </c>
    </row>
    <row r="565" spans="1:11" x14ac:dyDescent="0.45">
      <c r="A565" s="2">
        <v>44161</v>
      </c>
      <c r="B565">
        <v>2020</v>
      </c>
      <c r="C565" t="s">
        <v>1152</v>
      </c>
      <c r="D565" t="s">
        <v>5</v>
      </c>
      <c r="E565" t="s">
        <v>569</v>
      </c>
      <c r="F565" t="s">
        <v>13</v>
      </c>
      <c r="G565" s="1">
        <v>6300</v>
      </c>
      <c r="H565" s="1">
        <v>2860</v>
      </c>
      <c r="I565" t="s">
        <v>1122</v>
      </c>
      <c r="J565" t="s">
        <v>1137</v>
      </c>
      <c r="K565" t="s">
        <v>1145</v>
      </c>
    </row>
    <row r="566" spans="1:11" x14ac:dyDescent="0.45">
      <c r="A566" s="2">
        <v>44170</v>
      </c>
      <c r="B566">
        <v>2020</v>
      </c>
      <c r="C566" t="s">
        <v>1152</v>
      </c>
      <c r="D566" t="s">
        <v>1158</v>
      </c>
      <c r="E566" t="s">
        <v>448</v>
      </c>
      <c r="F566" t="s">
        <v>419</v>
      </c>
      <c r="G566" s="1">
        <v>2408</v>
      </c>
      <c r="H566">
        <v>301</v>
      </c>
      <c r="I566" t="s">
        <v>1167</v>
      </c>
      <c r="J566" t="s">
        <v>1135</v>
      </c>
      <c r="K566" t="s">
        <v>1145</v>
      </c>
    </row>
    <row r="567" spans="1:11" x14ac:dyDescent="0.45">
      <c r="A567" s="2">
        <v>44171</v>
      </c>
      <c r="B567">
        <v>2020</v>
      </c>
      <c r="C567" t="s">
        <v>1152</v>
      </c>
      <c r="D567" t="s">
        <v>5</v>
      </c>
      <c r="E567" t="s">
        <v>586</v>
      </c>
      <c r="F567" t="s">
        <v>11</v>
      </c>
      <c r="G567" s="1">
        <v>9200</v>
      </c>
      <c r="H567" s="1">
        <v>1021</v>
      </c>
      <c r="I567" t="s">
        <v>1167</v>
      </c>
      <c r="J567" t="s">
        <v>1138</v>
      </c>
      <c r="K567" t="s">
        <v>1145</v>
      </c>
    </row>
    <row r="568" spans="1:11" x14ac:dyDescent="0.45">
      <c r="A568" s="2">
        <v>44172</v>
      </c>
      <c r="B568">
        <v>2020</v>
      </c>
      <c r="C568" t="s">
        <v>1152</v>
      </c>
      <c r="D568" t="s">
        <v>54</v>
      </c>
      <c r="E568" t="s">
        <v>624</v>
      </c>
      <c r="F568" t="s">
        <v>13</v>
      </c>
      <c r="G568" s="1">
        <v>10539</v>
      </c>
      <c r="H568" s="1">
        <v>3531</v>
      </c>
      <c r="I568" t="s">
        <v>1122</v>
      </c>
      <c r="J568" t="s">
        <v>1137</v>
      </c>
      <c r="K568" t="s">
        <v>1143</v>
      </c>
    </row>
    <row r="569" spans="1:11" x14ac:dyDescent="0.45">
      <c r="A569" s="2">
        <v>44172</v>
      </c>
      <c r="B569">
        <v>2020</v>
      </c>
      <c r="C569" t="s">
        <v>1152</v>
      </c>
      <c r="D569" t="s">
        <v>21</v>
      </c>
      <c r="E569" t="s">
        <v>678</v>
      </c>
      <c r="F569" t="s">
        <v>20</v>
      </c>
      <c r="G569" s="1">
        <v>9872</v>
      </c>
      <c r="H569" s="1">
        <v>1303</v>
      </c>
      <c r="I569" t="s">
        <v>1122</v>
      </c>
      <c r="J569" t="s">
        <v>1126</v>
      </c>
      <c r="K569" t="s">
        <v>1146</v>
      </c>
    </row>
    <row r="570" spans="1:11" x14ac:dyDescent="0.45">
      <c r="A570" s="2">
        <v>44172</v>
      </c>
      <c r="B570">
        <v>2020</v>
      </c>
      <c r="C570" t="s">
        <v>1152</v>
      </c>
      <c r="D570" t="s">
        <v>5</v>
      </c>
      <c r="E570" t="s">
        <v>983</v>
      </c>
      <c r="F570" t="s">
        <v>401</v>
      </c>
      <c r="G570" s="1">
        <v>1893</v>
      </c>
      <c r="H570" s="1">
        <v>839</v>
      </c>
      <c r="I570" t="s">
        <v>1122</v>
      </c>
      <c r="J570" t="s">
        <v>1141</v>
      </c>
      <c r="K570" t="s">
        <v>1144</v>
      </c>
    </row>
    <row r="571" spans="1:11" x14ac:dyDescent="0.45">
      <c r="A571" s="2">
        <v>44173</v>
      </c>
      <c r="B571">
        <v>2020</v>
      </c>
      <c r="C571" t="s">
        <v>1152</v>
      </c>
      <c r="D571" t="s">
        <v>5</v>
      </c>
      <c r="E571" t="s">
        <v>107</v>
      </c>
      <c r="F571" t="s">
        <v>20</v>
      </c>
      <c r="G571" s="1">
        <v>3039</v>
      </c>
      <c r="H571">
        <v>334</v>
      </c>
      <c r="I571" t="s">
        <v>1122</v>
      </c>
      <c r="J571" t="s">
        <v>1136</v>
      </c>
      <c r="K571" t="s">
        <v>1144</v>
      </c>
    </row>
    <row r="572" spans="1:11" x14ac:dyDescent="0.45">
      <c r="A572" s="2">
        <v>44176</v>
      </c>
      <c r="B572">
        <v>2020</v>
      </c>
      <c r="C572" t="s">
        <v>1152</v>
      </c>
      <c r="D572" t="s">
        <v>1158</v>
      </c>
      <c r="E572" t="s">
        <v>452</v>
      </c>
      <c r="F572" t="s">
        <v>407</v>
      </c>
      <c r="G572" s="1">
        <v>10415</v>
      </c>
      <c r="H572">
        <v>1104</v>
      </c>
      <c r="I572" t="s">
        <v>1122</v>
      </c>
      <c r="J572" t="s">
        <v>1135</v>
      </c>
      <c r="K572" t="s">
        <v>1145</v>
      </c>
    </row>
    <row r="573" spans="1:11" x14ac:dyDescent="0.45">
      <c r="A573" s="2">
        <v>44177</v>
      </c>
      <c r="B573">
        <v>2020</v>
      </c>
      <c r="C573" t="s">
        <v>1152</v>
      </c>
      <c r="D573" t="s">
        <v>5</v>
      </c>
      <c r="E573" t="s">
        <v>956</v>
      </c>
      <c r="F573" t="s">
        <v>407</v>
      </c>
      <c r="G573" s="1">
        <v>7037</v>
      </c>
      <c r="H573" s="1">
        <v>1506</v>
      </c>
      <c r="I573" t="s">
        <v>1122</v>
      </c>
      <c r="J573" t="s">
        <v>1140</v>
      </c>
      <c r="K573" t="s">
        <v>1144</v>
      </c>
    </row>
    <row r="574" spans="1:11" x14ac:dyDescent="0.45">
      <c r="A574" s="2">
        <v>44180</v>
      </c>
      <c r="B574">
        <v>2020</v>
      </c>
      <c r="C574" t="s">
        <v>1152</v>
      </c>
      <c r="D574" t="s">
        <v>21</v>
      </c>
      <c r="E574" t="s">
        <v>961</v>
      </c>
      <c r="F574" t="s">
        <v>409</v>
      </c>
      <c r="G574" s="1">
        <v>3334</v>
      </c>
      <c r="H574" s="1">
        <v>1207</v>
      </c>
      <c r="I574" t="s">
        <v>1122</v>
      </c>
      <c r="J574" t="s">
        <v>1140</v>
      </c>
      <c r="K574" t="s">
        <v>1145</v>
      </c>
    </row>
    <row r="575" spans="1:11" x14ac:dyDescent="0.45">
      <c r="A575" s="2">
        <v>44183</v>
      </c>
      <c r="B575">
        <v>2020</v>
      </c>
      <c r="C575" t="s">
        <v>1152</v>
      </c>
      <c r="D575" t="s">
        <v>21</v>
      </c>
      <c r="E575" t="s">
        <v>159</v>
      </c>
      <c r="F575" t="s">
        <v>7</v>
      </c>
      <c r="G575" s="1">
        <v>8477</v>
      </c>
      <c r="H575">
        <v>3764</v>
      </c>
      <c r="I575" t="s">
        <v>1122</v>
      </c>
      <c r="J575" t="s">
        <v>1140</v>
      </c>
      <c r="K575" t="s">
        <v>1145</v>
      </c>
    </row>
    <row r="576" spans="1:11" x14ac:dyDescent="0.45">
      <c r="A576" s="2">
        <v>44187</v>
      </c>
      <c r="B576">
        <v>2020</v>
      </c>
      <c r="C576" t="s">
        <v>1152</v>
      </c>
      <c r="D576" t="s">
        <v>21</v>
      </c>
      <c r="E576" t="s">
        <v>402</v>
      </c>
      <c r="F576" t="s">
        <v>401</v>
      </c>
      <c r="G576" s="1">
        <v>2196</v>
      </c>
      <c r="H576">
        <v>852</v>
      </c>
      <c r="I576" t="s">
        <v>1122</v>
      </c>
      <c r="J576" t="s">
        <v>1139</v>
      </c>
      <c r="K576" t="s">
        <v>1145</v>
      </c>
    </row>
    <row r="577" spans="1:11" x14ac:dyDescent="0.45">
      <c r="A577" s="2">
        <v>44187</v>
      </c>
      <c r="B577">
        <v>2020</v>
      </c>
      <c r="C577" t="s">
        <v>1152</v>
      </c>
      <c r="D577" t="s">
        <v>5</v>
      </c>
      <c r="E577" t="s">
        <v>605</v>
      </c>
      <c r="F577" t="s">
        <v>11</v>
      </c>
      <c r="G577" s="1">
        <v>9245</v>
      </c>
      <c r="H577" s="1">
        <v>4586</v>
      </c>
      <c r="I577" t="s">
        <v>1122</v>
      </c>
      <c r="J577" t="s">
        <v>1136</v>
      </c>
      <c r="K577" t="s">
        <v>1145</v>
      </c>
    </row>
    <row r="578" spans="1:11" x14ac:dyDescent="0.45">
      <c r="A578" s="2">
        <v>44193</v>
      </c>
      <c r="B578">
        <v>2020</v>
      </c>
      <c r="C578" t="s">
        <v>1152</v>
      </c>
      <c r="D578" t="s">
        <v>27</v>
      </c>
      <c r="E578" t="s">
        <v>906</v>
      </c>
      <c r="F578" t="s">
        <v>7</v>
      </c>
      <c r="G578" s="1">
        <v>7672</v>
      </c>
      <c r="H578" s="1">
        <v>2754</v>
      </c>
      <c r="I578" t="s">
        <v>1122</v>
      </c>
      <c r="J578" t="s">
        <v>1126</v>
      </c>
      <c r="K578" t="s">
        <v>1144</v>
      </c>
    </row>
    <row r="579" spans="1:11" x14ac:dyDescent="0.45">
      <c r="A579" s="2">
        <v>44193</v>
      </c>
      <c r="B579">
        <v>2020</v>
      </c>
      <c r="C579" t="s">
        <v>1152</v>
      </c>
      <c r="D579" t="s">
        <v>1158</v>
      </c>
      <c r="E579" t="s">
        <v>1065</v>
      </c>
      <c r="F579" t="s">
        <v>404</v>
      </c>
      <c r="G579" s="1">
        <v>11592</v>
      </c>
      <c r="H579" s="1">
        <v>5112</v>
      </c>
      <c r="I579" t="s">
        <v>1122</v>
      </c>
      <c r="J579" t="s">
        <v>1137</v>
      </c>
      <c r="K579" t="s">
        <v>1143</v>
      </c>
    </row>
    <row r="580" spans="1:11" x14ac:dyDescent="0.45">
      <c r="A580" s="2">
        <v>44199</v>
      </c>
      <c r="B580">
        <v>2021</v>
      </c>
      <c r="C580" t="s">
        <v>1149</v>
      </c>
      <c r="D580" t="s">
        <v>5</v>
      </c>
      <c r="E580" t="s">
        <v>630</v>
      </c>
      <c r="F580" t="s">
        <v>13</v>
      </c>
      <c r="G580" s="1">
        <v>12659</v>
      </c>
      <c r="H580" s="1">
        <v>4836</v>
      </c>
      <c r="I580" t="s">
        <v>1122</v>
      </c>
      <c r="J580" t="s">
        <v>1126</v>
      </c>
      <c r="K580" t="s">
        <v>1145</v>
      </c>
    </row>
    <row r="581" spans="1:11" x14ac:dyDescent="0.45">
      <c r="A581" s="2">
        <v>44200</v>
      </c>
      <c r="B581">
        <v>2021</v>
      </c>
      <c r="C581" t="s">
        <v>1149</v>
      </c>
      <c r="D581" t="s">
        <v>54</v>
      </c>
      <c r="E581" t="s">
        <v>987</v>
      </c>
      <c r="F581" t="s">
        <v>409</v>
      </c>
      <c r="G581" s="1">
        <v>833</v>
      </c>
      <c r="H581" s="1">
        <v>357</v>
      </c>
      <c r="I581" t="s">
        <v>1122</v>
      </c>
      <c r="J581" t="s">
        <v>1126</v>
      </c>
      <c r="K581" t="s">
        <v>1145</v>
      </c>
    </row>
    <row r="582" spans="1:11" x14ac:dyDescent="0.45">
      <c r="A582" s="2">
        <v>44202</v>
      </c>
      <c r="B582">
        <v>2021</v>
      </c>
      <c r="C582" t="s">
        <v>1149</v>
      </c>
      <c r="D582" t="s">
        <v>54</v>
      </c>
      <c r="E582" t="s">
        <v>1001</v>
      </c>
      <c r="F582" t="s">
        <v>404</v>
      </c>
      <c r="G582" s="1">
        <v>9286</v>
      </c>
      <c r="H582" s="1">
        <v>4643</v>
      </c>
      <c r="I582" t="s">
        <v>1122</v>
      </c>
      <c r="J582" t="s">
        <v>1126</v>
      </c>
      <c r="K582" t="s">
        <v>1146</v>
      </c>
    </row>
    <row r="583" spans="1:11" x14ac:dyDescent="0.45">
      <c r="A583" s="2">
        <v>44204</v>
      </c>
      <c r="B583">
        <v>2021</v>
      </c>
      <c r="C583" t="s">
        <v>1149</v>
      </c>
      <c r="D583" t="s">
        <v>21</v>
      </c>
      <c r="E583" t="s">
        <v>824</v>
      </c>
      <c r="F583" t="s">
        <v>11</v>
      </c>
      <c r="G583" s="1">
        <v>3051</v>
      </c>
      <c r="H583" s="1">
        <v>1010</v>
      </c>
      <c r="I583" t="s">
        <v>1122</v>
      </c>
      <c r="J583" t="s">
        <v>1135</v>
      </c>
      <c r="K583" t="s">
        <v>1143</v>
      </c>
    </row>
    <row r="584" spans="1:11" x14ac:dyDescent="0.45">
      <c r="A584" s="2">
        <v>44206</v>
      </c>
      <c r="B584">
        <v>2021</v>
      </c>
      <c r="C584" t="s">
        <v>1149</v>
      </c>
      <c r="D584" t="s">
        <v>54</v>
      </c>
      <c r="E584" t="s">
        <v>336</v>
      </c>
      <c r="F584" t="s">
        <v>13</v>
      </c>
      <c r="G584" s="1">
        <v>2959</v>
      </c>
      <c r="H584">
        <v>429</v>
      </c>
      <c r="I584" t="s">
        <v>1122</v>
      </c>
      <c r="J584" t="s">
        <v>1135</v>
      </c>
      <c r="K584" t="s">
        <v>1144</v>
      </c>
    </row>
    <row r="585" spans="1:11" x14ac:dyDescent="0.45">
      <c r="A585" s="2">
        <v>44209</v>
      </c>
      <c r="B585">
        <v>2021</v>
      </c>
      <c r="C585" t="s">
        <v>1149</v>
      </c>
      <c r="D585" t="s">
        <v>27</v>
      </c>
      <c r="E585" t="s">
        <v>1024</v>
      </c>
      <c r="F585" t="s">
        <v>404</v>
      </c>
      <c r="G585" s="1">
        <v>1660</v>
      </c>
      <c r="H585" s="1">
        <v>614</v>
      </c>
      <c r="I585" t="s">
        <v>1122</v>
      </c>
      <c r="J585" t="s">
        <v>1139</v>
      </c>
      <c r="K585" t="s">
        <v>1146</v>
      </c>
    </row>
    <row r="586" spans="1:11" x14ac:dyDescent="0.45">
      <c r="A586" s="2">
        <v>44210</v>
      </c>
      <c r="B586">
        <v>2021</v>
      </c>
      <c r="C586" t="s">
        <v>1149</v>
      </c>
      <c r="D586" t="s">
        <v>27</v>
      </c>
      <c r="E586" t="s">
        <v>1071</v>
      </c>
      <c r="F586" t="s">
        <v>404</v>
      </c>
      <c r="G586" s="1">
        <v>3012</v>
      </c>
      <c r="H586" s="1">
        <v>1045</v>
      </c>
      <c r="I586" t="s">
        <v>1167</v>
      </c>
      <c r="J586" t="s">
        <v>1134</v>
      </c>
      <c r="K586" t="s">
        <v>1144</v>
      </c>
    </row>
    <row r="587" spans="1:11" x14ac:dyDescent="0.45">
      <c r="A587" s="2">
        <v>44212</v>
      </c>
      <c r="B587">
        <v>2021</v>
      </c>
      <c r="C587" t="s">
        <v>1149</v>
      </c>
      <c r="D587" t="s">
        <v>5</v>
      </c>
      <c r="E587" t="s">
        <v>489</v>
      </c>
      <c r="F587" t="s">
        <v>404</v>
      </c>
      <c r="G587" s="1">
        <v>4686</v>
      </c>
      <c r="H587">
        <v>1664</v>
      </c>
      <c r="I587" t="s">
        <v>1122</v>
      </c>
      <c r="J587" t="s">
        <v>1140</v>
      </c>
      <c r="K587" t="s">
        <v>1144</v>
      </c>
    </row>
    <row r="588" spans="1:11" x14ac:dyDescent="0.45">
      <c r="A588" s="2">
        <v>44213</v>
      </c>
      <c r="B588">
        <v>2021</v>
      </c>
      <c r="C588" t="s">
        <v>1149</v>
      </c>
      <c r="D588" t="s">
        <v>21</v>
      </c>
      <c r="E588" t="s">
        <v>80</v>
      </c>
      <c r="F588" t="s">
        <v>20</v>
      </c>
      <c r="G588" s="1">
        <v>780</v>
      </c>
      <c r="H588">
        <v>73</v>
      </c>
      <c r="I588" t="s">
        <v>1167</v>
      </c>
      <c r="J588" t="s">
        <v>1137</v>
      </c>
      <c r="K588" t="s">
        <v>1144</v>
      </c>
    </row>
    <row r="589" spans="1:11" x14ac:dyDescent="0.45">
      <c r="A589" s="2">
        <v>44214</v>
      </c>
      <c r="B589">
        <v>2021</v>
      </c>
      <c r="C589" t="s">
        <v>1149</v>
      </c>
      <c r="D589" t="s">
        <v>21</v>
      </c>
      <c r="E589" t="s">
        <v>196</v>
      </c>
      <c r="F589" t="s">
        <v>11</v>
      </c>
      <c r="G589" s="1">
        <v>5455</v>
      </c>
      <c r="H589">
        <v>1615</v>
      </c>
      <c r="I589" t="s">
        <v>1122</v>
      </c>
      <c r="J589" t="s">
        <v>1137</v>
      </c>
      <c r="K589" t="s">
        <v>1145</v>
      </c>
    </row>
    <row r="590" spans="1:11" x14ac:dyDescent="0.45">
      <c r="A590" s="2">
        <v>44214</v>
      </c>
      <c r="B590">
        <v>2021</v>
      </c>
      <c r="C590" t="s">
        <v>1149</v>
      </c>
      <c r="D590" t="s">
        <v>54</v>
      </c>
      <c r="E590" t="s">
        <v>634</v>
      </c>
      <c r="F590" t="s">
        <v>13</v>
      </c>
      <c r="G590" s="1">
        <v>12157</v>
      </c>
      <c r="H590" s="1">
        <v>1046</v>
      </c>
      <c r="I590" t="s">
        <v>1122</v>
      </c>
      <c r="J590" t="s">
        <v>1135</v>
      </c>
      <c r="K590" t="s">
        <v>1145</v>
      </c>
    </row>
    <row r="591" spans="1:11" x14ac:dyDescent="0.45">
      <c r="A591" s="2">
        <v>44220</v>
      </c>
      <c r="B591">
        <v>2021</v>
      </c>
      <c r="C591" t="s">
        <v>1149</v>
      </c>
      <c r="D591" t="s">
        <v>5</v>
      </c>
      <c r="E591" t="s">
        <v>420</v>
      </c>
      <c r="F591" t="s">
        <v>409</v>
      </c>
      <c r="G591" s="1">
        <v>4521</v>
      </c>
      <c r="H591">
        <v>470</v>
      </c>
      <c r="I591" t="s">
        <v>1122</v>
      </c>
      <c r="J591" t="s">
        <v>1140</v>
      </c>
      <c r="K591" t="s">
        <v>1144</v>
      </c>
    </row>
    <row r="592" spans="1:11" x14ac:dyDescent="0.45">
      <c r="A592" s="2">
        <v>44224</v>
      </c>
      <c r="B592">
        <v>2021</v>
      </c>
      <c r="C592" t="s">
        <v>1149</v>
      </c>
      <c r="D592" t="s">
        <v>5</v>
      </c>
      <c r="E592" t="s">
        <v>804</v>
      </c>
      <c r="F592" t="s">
        <v>20</v>
      </c>
      <c r="G592" s="1">
        <v>1465</v>
      </c>
      <c r="H592" s="1">
        <v>514</v>
      </c>
      <c r="I592" t="s">
        <v>1122</v>
      </c>
      <c r="J592" t="s">
        <v>1133</v>
      </c>
      <c r="K592" t="s">
        <v>1145</v>
      </c>
    </row>
    <row r="593" spans="1:11" x14ac:dyDescent="0.45">
      <c r="A593" s="2">
        <v>44231</v>
      </c>
      <c r="B593">
        <v>2021</v>
      </c>
      <c r="C593" t="s">
        <v>1149</v>
      </c>
      <c r="D593" t="s">
        <v>27</v>
      </c>
      <c r="E593" t="s">
        <v>236</v>
      </c>
      <c r="F593" t="s">
        <v>13</v>
      </c>
      <c r="G593" s="1">
        <v>12102</v>
      </c>
      <c r="H593">
        <v>5385</v>
      </c>
      <c r="I593" t="s">
        <v>1167</v>
      </c>
      <c r="J593" t="s">
        <v>1139</v>
      </c>
      <c r="K593" t="s">
        <v>1144</v>
      </c>
    </row>
    <row r="594" spans="1:11" x14ac:dyDescent="0.45">
      <c r="A594" s="2">
        <v>44232</v>
      </c>
      <c r="B594">
        <v>2021</v>
      </c>
      <c r="C594" t="s">
        <v>1149</v>
      </c>
      <c r="D594" t="s">
        <v>21</v>
      </c>
      <c r="E594" t="s">
        <v>957</v>
      </c>
      <c r="F594" t="s">
        <v>407</v>
      </c>
      <c r="G594" s="1">
        <v>13272</v>
      </c>
      <c r="H594" s="1">
        <v>2747</v>
      </c>
      <c r="I594" t="s">
        <v>1167</v>
      </c>
      <c r="J594" t="s">
        <v>1134</v>
      </c>
      <c r="K594" t="s">
        <v>1143</v>
      </c>
    </row>
    <row r="595" spans="1:11" x14ac:dyDescent="0.45">
      <c r="A595" s="2">
        <v>44232</v>
      </c>
      <c r="B595">
        <v>2021</v>
      </c>
      <c r="C595" t="s">
        <v>1149</v>
      </c>
      <c r="D595" t="s">
        <v>5</v>
      </c>
      <c r="E595" t="s">
        <v>644</v>
      </c>
      <c r="F595" t="s">
        <v>13</v>
      </c>
      <c r="G595" s="1">
        <v>8210</v>
      </c>
      <c r="H595" s="1">
        <v>3169</v>
      </c>
      <c r="I595" t="s">
        <v>1167</v>
      </c>
      <c r="J595" t="s">
        <v>1141</v>
      </c>
      <c r="K595" t="s">
        <v>1144</v>
      </c>
    </row>
    <row r="596" spans="1:11" x14ac:dyDescent="0.45">
      <c r="A596" s="2">
        <v>44233</v>
      </c>
      <c r="B596">
        <v>2021</v>
      </c>
      <c r="C596" t="s">
        <v>1149</v>
      </c>
      <c r="D596" t="s">
        <v>1158</v>
      </c>
      <c r="E596" t="s">
        <v>809</v>
      </c>
      <c r="F596" t="s">
        <v>11</v>
      </c>
      <c r="G596" s="1">
        <v>575</v>
      </c>
      <c r="H596" s="1">
        <v>286</v>
      </c>
      <c r="I596" t="s">
        <v>1122</v>
      </c>
      <c r="J596" t="s">
        <v>1139</v>
      </c>
      <c r="K596" t="s">
        <v>1143</v>
      </c>
    </row>
    <row r="597" spans="1:11" x14ac:dyDescent="0.45">
      <c r="A597" s="2">
        <v>44234</v>
      </c>
      <c r="B597">
        <v>2021</v>
      </c>
      <c r="C597" t="s">
        <v>1149</v>
      </c>
      <c r="D597" t="s">
        <v>21</v>
      </c>
      <c r="E597" t="s">
        <v>1091</v>
      </c>
      <c r="F597" t="s">
        <v>409</v>
      </c>
      <c r="G597" s="1">
        <v>4700</v>
      </c>
      <c r="H597" s="1">
        <v>1048</v>
      </c>
      <c r="I597" t="s">
        <v>1122</v>
      </c>
      <c r="J597" t="s">
        <v>1135</v>
      </c>
      <c r="K597" t="s">
        <v>1143</v>
      </c>
    </row>
    <row r="598" spans="1:11" x14ac:dyDescent="0.45">
      <c r="A598" s="2">
        <v>44234</v>
      </c>
      <c r="B598">
        <v>2021</v>
      </c>
      <c r="C598" t="s">
        <v>1149</v>
      </c>
      <c r="D598" t="s">
        <v>27</v>
      </c>
      <c r="E598" t="s">
        <v>1010</v>
      </c>
      <c r="F598" t="s">
        <v>419</v>
      </c>
      <c r="G598" s="1">
        <v>5735</v>
      </c>
      <c r="H598" s="1">
        <v>1629</v>
      </c>
      <c r="I598" t="s">
        <v>1122</v>
      </c>
      <c r="J598" t="s">
        <v>1138</v>
      </c>
      <c r="K598" t="s">
        <v>1145</v>
      </c>
    </row>
    <row r="599" spans="1:11" x14ac:dyDescent="0.45">
      <c r="A599" s="2">
        <v>44235</v>
      </c>
      <c r="B599">
        <v>2021</v>
      </c>
      <c r="C599" t="s">
        <v>1149</v>
      </c>
      <c r="D599" t="s">
        <v>27</v>
      </c>
      <c r="E599" t="s">
        <v>905</v>
      </c>
      <c r="F599" t="s">
        <v>7</v>
      </c>
      <c r="G599" s="1">
        <v>708</v>
      </c>
      <c r="H599" s="1">
        <v>130</v>
      </c>
      <c r="I599" t="s">
        <v>1167</v>
      </c>
      <c r="J599" t="s">
        <v>1125</v>
      </c>
      <c r="K599" t="s">
        <v>1145</v>
      </c>
    </row>
    <row r="600" spans="1:11" x14ac:dyDescent="0.45">
      <c r="A600" s="2">
        <v>44237</v>
      </c>
      <c r="B600">
        <v>2021</v>
      </c>
      <c r="C600" t="s">
        <v>1149</v>
      </c>
      <c r="D600" t="s">
        <v>21</v>
      </c>
      <c r="E600" t="s">
        <v>1102</v>
      </c>
      <c r="F600" t="s">
        <v>13</v>
      </c>
      <c r="G600" s="1">
        <v>13026</v>
      </c>
      <c r="H600" s="1">
        <v>3009</v>
      </c>
      <c r="I600" t="s">
        <v>1122</v>
      </c>
      <c r="J600" t="s">
        <v>1137</v>
      </c>
      <c r="K600" t="s">
        <v>1145</v>
      </c>
    </row>
    <row r="601" spans="1:11" x14ac:dyDescent="0.45">
      <c r="A601" s="2">
        <v>44239</v>
      </c>
      <c r="B601">
        <v>2021</v>
      </c>
      <c r="C601" t="s">
        <v>1149</v>
      </c>
      <c r="D601" t="s">
        <v>21</v>
      </c>
      <c r="E601" t="s">
        <v>1025</v>
      </c>
      <c r="F601" t="s">
        <v>404</v>
      </c>
      <c r="G601" s="1">
        <v>8983</v>
      </c>
      <c r="H601" s="1">
        <v>3863</v>
      </c>
      <c r="I601" t="s">
        <v>1167</v>
      </c>
      <c r="J601" t="s">
        <v>1132</v>
      </c>
      <c r="K601" t="s">
        <v>1143</v>
      </c>
    </row>
    <row r="602" spans="1:11" x14ac:dyDescent="0.45">
      <c r="A602" s="2">
        <v>44240</v>
      </c>
      <c r="B602">
        <v>2021</v>
      </c>
      <c r="C602" t="s">
        <v>1149</v>
      </c>
      <c r="D602" t="s">
        <v>5</v>
      </c>
      <c r="E602" t="s">
        <v>534</v>
      </c>
      <c r="F602" t="s">
        <v>401</v>
      </c>
      <c r="G602" s="1">
        <v>9380</v>
      </c>
      <c r="H602">
        <v>825</v>
      </c>
      <c r="I602" t="s">
        <v>1122</v>
      </c>
      <c r="J602" t="s">
        <v>1139</v>
      </c>
      <c r="K602" t="s">
        <v>1146</v>
      </c>
    </row>
    <row r="603" spans="1:11" x14ac:dyDescent="0.45">
      <c r="A603" s="2">
        <v>44241</v>
      </c>
      <c r="B603">
        <v>2021</v>
      </c>
      <c r="C603" t="s">
        <v>1149</v>
      </c>
      <c r="D603" t="s">
        <v>21</v>
      </c>
      <c r="E603" t="s">
        <v>741</v>
      </c>
      <c r="F603" t="s">
        <v>11</v>
      </c>
      <c r="G603" s="1">
        <v>6586</v>
      </c>
      <c r="H603" s="1">
        <v>2378</v>
      </c>
      <c r="I603" t="s">
        <v>1122</v>
      </c>
      <c r="J603" t="s">
        <v>1140</v>
      </c>
      <c r="K603" t="s">
        <v>1144</v>
      </c>
    </row>
    <row r="604" spans="1:11" x14ac:dyDescent="0.45">
      <c r="A604" s="2">
        <v>44242</v>
      </c>
      <c r="B604">
        <v>2021</v>
      </c>
      <c r="C604" t="s">
        <v>1149</v>
      </c>
      <c r="D604" t="s">
        <v>21</v>
      </c>
      <c r="E604" t="s">
        <v>235</v>
      </c>
      <c r="F604" t="s">
        <v>20</v>
      </c>
      <c r="G604" s="1">
        <v>2418</v>
      </c>
      <c r="H604">
        <v>235</v>
      </c>
      <c r="I604" t="s">
        <v>1122</v>
      </c>
      <c r="J604" t="s">
        <v>1136</v>
      </c>
      <c r="K604" t="s">
        <v>1145</v>
      </c>
    </row>
    <row r="605" spans="1:11" x14ac:dyDescent="0.45">
      <c r="A605" s="2">
        <v>44242</v>
      </c>
      <c r="B605">
        <v>2021</v>
      </c>
      <c r="C605" t="s">
        <v>1149</v>
      </c>
      <c r="D605" t="s">
        <v>27</v>
      </c>
      <c r="E605" t="s">
        <v>374</v>
      </c>
      <c r="F605" t="s">
        <v>7</v>
      </c>
      <c r="G605" s="1">
        <v>8701</v>
      </c>
      <c r="H605">
        <v>1688</v>
      </c>
      <c r="I605" t="s">
        <v>1122</v>
      </c>
      <c r="J605" t="s">
        <v>1141</v>
      </c>
      <c r="K605" t="s">
        <v>1145</v>
      </c>
    </row>
    <row r="606" spans="1:11" x14ac:dyDescent="0.45">
      <c r="A606" s="2">
        <v>44248</v>
      </c>
      <c r="B606">
        <v>2021</v>
      </c>
      <c r="C606" t="s">
        <v>1149</v>
      </c>
      <c r="D606" t="s">
        <v>21</v>
      </c>
      <c r="E606" t="s">
        <v>101</v>
      </c>
      <c r="F606" t="s">
        <v>20</v>
      </c>
      <c r="G606" s="1">
        <v>7130</v>
      </c>
      <c r="H606">
        <v>3544</v>
      </c>
      <c r="I606" t="s">
        <v>1167</v>
      </c>
      <c r="J606" t="s">
        <v>1128</v>
      </c>
      <c r="K606" t="s">
        <v>1143</v>
      </c>
    </row>
    <row r="607" spans="1:11" x14ac:dyDescent="0.45">
      <c r="A607" s="2">
        <v>44250</v>
      </c>
      <c r="B607">
        <v>2021</v>
      </c>
      <c r="C607" t="s">
        <v>1149</v>
      </c>
      <c r="D607" t="s">
        <v>5</v>
      </c>
      <c r="E607" t="s">
        <v>566</v>
      </c>
      <c r="F607" t="s">
        <v>13</v>
      </c>
      <c r="G607" s="1">
        <v>7908</v>
      </c>
      <c r="H607" s="1">
        <v>1566</v>
      </c>
      <c r="I607" t="s">
        <v>1122</v>
      </c>
      <c r="J607" t="s">
        <v>1134</v>
      </c>
      <c r="K607" t="s">
        <v>1144</v>
      </c>
    </row>
    <row r="608" spans="1:11" x14ac:dyDescent="0.45">
      <c r="A608" s="2">
        <v>44250</v>
      </c>
      <c r="B608">
        <v>2021</v>
      </c>
      <c r="C608" t="s">
        <v>1149</v>
      </c>
      <c r="D608" t="s">
        <v>21</v>
      </c>
      <c r="E608" t="s">
        <v>446</v>
      </c>
      <c r="F608" t="s">
        <v>404</v>
      </c>
      <c r="G608" s="1">
        <v>9970</v>
      </c>
      <c r="H608">
        <v>3001</v>
      </c>
      <c r="I608" t="s">
        <v>1122</v>
      </c>
      <c r="J608" t="s">
        <v>1141</v>
      </c>
      <c r="K608" t="s">
        <v>1145</v>
      </c>
    </row>
    <row r="609" spans="1:11" x14ac:dyDescent="0.45">
      <c r="A609" s="2">
        <v>44250</v>
      </c>
      <c r="B609">
        <v>2021</v>
      </c>
      <c r="C609" t="s">
        <v>1149</v>
      </c>
      <c r="D609" t="s">
        <v>54</v>
      </c>
      <c r="E609" t="s">
        <v>67</v>
      </c>
      <c r="F609" t="s">
        <v>11</v>
      </c>
      <c r="G609" s="1">
        <v>12768</v>
      </c>
      <c r="H609">
        <v>3664</v>
      </c>
      <c r="I609" t="s">
        <v>1122</v>
      </c>
      <c r="J609" t="s">
        <v>1134</v>
      </c>
      <c r="K609" t="s">
        <v>1145</v>
      </c>
    </row>
    <row r="610" spans="1:11" x14ac:dyDescent="0.45">
      <c r="A610" s="2">
        <v>44251</v>
      </c>
      <c r="B610">
        <v>2021</v>
      </c>
      <c r="C610" t="s">
        <v>1149</v>
      </c>
      <c r="D610" t="s">
        <v>1158</v>
      </c>
      <c r="E610" t="s">
        <v>62</v>
      </c>
      <c r="F610" t="s">
        <v>13</v>
      </c>
      <c r="G610" s="1">
        <v>13951</v>
      </c>
      <c r="H610">
        <v>3571</v>
      </c>
      <c r="I610" t="s">
        <v>1122</v>
      </c>
      <c r="J610" t="s">
        <v>1141</v>
      </c>
      <c r="K610" t="s">
        <v>1146</v>
      </c>
    </row>
    <row r="611" spans="1:11" x14ac:dyDescent="0.45">
      <c r="A611" s="2">
        <v>44252</v>
      </c>
      <c r="B611">
        <v>2021</v>
      </c>
      <c r="C611" t="s">
        <v>1149</v>
      </c>
      <c r="D611" t="s">
        <v>21</v>
      </c>
      <c r="E611" t="s">
        <v>1006</v>
      </c>
      <c r="F611" t="s">
        <v>407</v>
      </c>
      <c r="G611" s="1">
        <v>10242</v>
      </c>
      <c r="H611" s="1">
        <v>4322</v>
      </c>
      <c r="I611" t="s">
        <v>1167</v>
      </c>
      <c r="J611" t="s">
        <v>1137</v>
      </c>
      <c r="K611" t="s">
        <v>1146</v>
      </c>
    </row>
    <row r="612" spans="1:11" x14ac:dyDescent="0.45">
      <c r="A612" s="2">
        <v>44253</v>
      </c>
      <c r="B612">
        <v>2021</v>
      </c>
      <c r="C612" t="s">
        <v>1149</v>
      </c>
      <c r="D612" t="s">
        <v>21</v>
      </c>
      <c r="E612" t="s">
        <v>954</v>
      </c>
      <c r="F612" t="s">
        <v>404</v>
      </c>
      <c r="G612" s="1">
        <v>10818</v>
      </c>
      <c r="H612" s="1">
        <v>5398</v>
      </c>
      <c r="I612" t="s">
        <v>1167</v>
      </c>
      <c r="J612" t="s">
        <v>1137</v>
      </c>
      <c r="K612" t="s">
        <v>1146</v>
      </c>
    </row>
    <row r="613" spans="1:11" x14ac:dyDescent="0.45">
      <c r="A613" s="2">
        <v>44257</v>
      </c>
      <c r="B613">
        <v>2021</v>
      </c>
      <c r="C613" t="s">
        <v>1149</v>
      </c>
      <c r="D613" t="s">
        <v>1158</v>
      </c>
      <c r="E613" t="s">
        <v>913</v>
      </c>
      <c r="F613" t="s">
        <v>13</v>
      </c>
      <c r="G613" s="1">
        <v>1037</v>
      </c>
      <c r="H613" s="1">
        <v>239</v>
      </c>
      <c r="I613" t="s">
        <v>1122</v>
      </c>
      <c r="J613" t="s">
        <v>1140</v>
      </c>
      <c r="K613" t="s">
        <v>1143</v>
      </c>
    </row>
    <row r="614" spans="1:11" x14ac:dyDescent="0.45">
      <c r="A614" s="2">
        <v>44259</v>
      </c>
      <c r="B614">
        <v>2021</v>
      </c>
      <c r="C614" t="s">
        <v>1149</v>
      </c>
      <c r="D614" t="s">
        <v>5</v>
      </c>
      <c r="E614" t="s">
        <v>117</v>
      </c>
      <c r="F614" t="s">
        <v>20</v>
      </c>
      <c r="G614" s="1">
        <v>10485</v>
      </c>
      <c r="H614">
        <v>4131</v>
      </c>
      <c r="I614" t="s">
        <v>1167</v>
      </c>
      <c r="J614" t="s">
        <v>1140</v>
      </c>
      <c r="K614" t="s">
        <v>1143</v>
      </c>
    </row>
    <row r="615" spans="1:11" x14ac:dyDescent="0.45">
      <c r="A615" s="2">
        <v>44259</v>
      </c>
      <c r="B615">
        <v>2021</v>
      </c>
      <c r="C615" t="s">
        <v>1149</v>
      </c>
      <c r="D615" t="s">
        <v>27</v>
      </c>
      <c r="E615" t="s">
        <v>978</v>
      </c>
      <c r="F615" t="s">
        <v>401</v>
      </c>
      <c r="G615" s="1">
        <v>8900</v>
      </c>
      <c r="H615" s="1">
        <v>4103</v>
      </c>
      <c r="I615" t="s">
        <v>1122</v>
      </c>
      <c r="J615" t="s">
        <v>1134</v>
      </c>
      <c r="K615" t="s">
        <v>1143</v>
      </c>
    </row>
    <row r="616" spans="1:11" x14ac:dyDescent="0.45">
      <c r="A616" s="2">
        <v>44262</v>
      </c>
      <c r="B616">
        <v>2021</v>
      </c>
      <c r="C616" t="s">
        <v>1149</v>
      </c>
      <c r="D616" t="s">
        <v>54</v>
      </c>
      <c r="E616" t="s">
        <v>380</v>
      </c>
      <c r="F616" t="s">
        <v>20</v>
      </c>
      <c r="G616" s="1">
        <v>8257</v>
      </c>
      <c r="H616">
        <v>1949</v>
      </c>
      <c r="I616" t="s">
        <v>1122</v>
      </c>
      <c r="J616" t="s">
        <v>1137</v>
      </c>
      <c r="K616" t="s">
        <v>1143</v>
      </c>
    </row>
    <row r="617" spans="1:11" x14ac:dyDescent="0.45">
      <c r="A617" s="2">
        <v>44264</v>
      </c>
      <c r="B617">
        <v>2021</v>
      </c>
      <c r="C617" t="s">
        <v>1149</v>
      </c>
      <c r="D617" t="s">
        <v>5</v>
      </c>
      <c r="E617" t="s">
        <v>354</v>
      </c>
      <c r="F617" t="s">
        <v>11</v>
      </c>
      <c r="G617" s="1">
        <v>10514</v>
      </c>
      <c r="H617">
        <v>3985</v>
      </c>
      <c r="I617" t="s">
        <v>1122</v>
      </c>
      <c r="J617" t="s">
        <v>1135</v>
      </c>
      <c r="K617" t="s">
        <v>1146</v>
      </c>
    </row>
    <row r="618" spans="1:11" x14ac:dyDescent="0.45">
      <c r="A618" s="2">
        <v>44264</v>
      </c>
      <c r="B618">
        <v>2021</v>
      </c>
      <c r="C618" t="s">
        <v>1149</v>
      </c>
      <c r="D618" t="s">
        <v>27</v>
      </c>
      <c r="E618" t="s">
        <v>123</v>
      </c>
      <c r="F618" t="s">
        <v>20</v>
      </c>
      <c r="G618" s="1">
        <v>14490</v>
      </c>
      <c r="H618">
        <v>4927</v>
      </c>
      <c r="I618" t="s">
        <v>1122</v>
      </c>
      <c r="J618" t="s">
        <v>1137</v>
      </c>
      <c r="K618" t="s">
        <v>1143</v>
      </c>
    </row>
    <row r="619" spans="1:11" x14ac:dyDescent="0.45">
      <c r="A619" s="2">
        <v>44264</v>
      </c>
      <c r="B619">
        <v>2021</v>
      </c>
      <c r="C619" t="s">
        <v>1149</v>
      </c>
      <c r="D619" t="s">
        <v>21</v>
      </c>
      <c r="E619" t="s">
        <v>166</v>
      </c>
      <c r="F619" t="s">
        <v>7</v>
      </c>
      <c r="G619" s="1">
        <v>1462</v>
      </c>
      <c r="H619">
        <v>213</v>
      </c>
      <c r="I619" t="s">
        <v>1122</v>
      </c>
      <c r="J619" t="s">
        <v>1137</v>
      </c>
      <c r="K619" t="s">
        <v>1143</v>
      </c>
    </row>
    <row r="620" spans="1:11" x14ac:dyDescent="0.45">
      <c r="A620" s="2">
        <v>44265</v>
      </c>
      <c r="B620">
        <v>2021</v>
      </c>
      <c r="C620" t="s">
        <v>1149</v>
      </c>
      <c r="D620" t="s">
        <v>27</v>
      </c>
      <c r="E620" t="s">
        <v>416</v>
      </c>
      <c r="F620" t="s">
        <v>407</v>
      </c>
      <c r="G620" s="1">
        <v>1949</v>
      </c>
      <c r="H620">
        <v>429</v>
      </c>
      <c r="I620" t="s">
        <v>1122</v>
      </c>
      <c r="J620" t="s">
        <v>1140</v>
      </c>
      <c r="K620" t="s">
        <v>1143</v>
      </c>
    </row>
    <row r="621" spans="1:11" x14ac:dyDescent="0.45">
      <c r="A621" s="2">
        <v>44267</v>
      </c>
      <c r="B621">
        <v>2021</v>
      </c>
      <c r="C621" t="s">
        <v>1149</v>
      </c>
      <c r="D621" t="s">
        <v>5</v>
      </c>
      <c r="E621" t="s">
        <v>926</v>
      </c>
      <c r="F621" t="s">
        <v>20</v>
      </c>
      <c r="G621" s="1">
        <v>2924</v>
      </c>
      <c r="H621" s="1">
        <v>1208</v>
      </c>
      <c r="I621" t="s">
        <v>1122</v>
      </c>
      <c r="J621" t="s">
        <v>1136</v>
      </c>
      <c r="K621" t="s">
        <v>1143</v>
      </c>
    </row>
    <row r="622" spans="1:11" x14ac:dyDescent="0.45">
      <c r="A622" s="2">
        <v>44270</v>
      </c>
      <c r="B622">
        <v>2021</v>
      </c>
      <c r="C622" t="s">
        <v>1149</v>
      </c>
      <c r="D622" t="s">
        <v>54</v>
      </c>
      <c r="E622" t="s">
        <v>771</v>
      </c>
      <c r="F622" t="s">
        <v>20</v>
      </c>
      <c r="G622" s="1">
        <v>12176</v>
      </c>
      <c r="H622" s="1">
        <v>3848</v>
      </c>
      <c r="I622" t="s">
        <v>1122</v>
      </c>
      <c r="J622" t="s">
        <v>1136</v>
      </c>
      <c r="K622" t="s">
        <v>1143</v>
      </c>
    </row>
    <row r="623" spans="1:11" x14ac:dyDescent="0.45">
      <c r="A623" s="2">
        <v>44276</v>
      </c>
      <c r="B623">
        <v>2021</v>
      </c>
      <c r="C623" t="s">
        <v>1149</v>
      </c>
      <c r="D623" t="s">
        <v>5</v>
      </c>
      <c r="E623" t="s">
        <v>184</v>
      </c>
      <c r="F623" t="s">
        <v>13</v>
      </c>
      <c r="G623" s="1">
        <v>14830</v>
      </c>
      <c r="H623">
        <v>3292</v>
      </c>
      <c r="I623" t="s">
        <v>1167</v>
      </c>
      <c r="J623" t="s">
        <v>1136</v>
      </c>
      <c r="K623" t="s">
        <v>1143</v>
      </c>
    </row>
    <row r="624" spans="1:11" x14ac:dyDescent="0.45">
      <c r="A624" s="2">
        <v>44280</v>
      </c>
      <c r="B624">
        <v>2021</v>
      </c>
      <c r="C624" t="s">
        <v>1149</v>
      </c>
      <c r="D624" t="s">
        <v>1158</v>
      </c>
      <c r="E624" t="s">
        <v>880</v>
      </c>
      <c r="F624" t="s">
        <v>11</v>
      </c>
      <c r="G624" s="1">
        <v>7755</v>
      </c>
      <c r="H624" s="1">
        <v>3327</v>
      </c>
      <c r="I624" t="s">
        <v>1167</v>
      </c>
      <c r="J624" t="s">
        <v>1133</v>
      </c>
      <c r="K624" t="s">
        <v>1143</v>
      </c>
    </row>
    <row r="625" spans="1:11" x14ac:dyDescent="0.45">
      <c r="A625" s="2">
        <v>44282</v>
      </c>
      <c r="B625">
        <v>2021</v>
      </c>
      <c r="C625" t="s">
        <v>1149</v>
      </c>
      <c r="D625" t="s">
        <v>5</v>
      </c>
      <c r="E625" t="s">
        <v>645</v>
      </c>
      <c r="F625" t="s">
        <v>11</v>
      </c>
      <c r="G625" s="1">
        <v>3633</v>
      </c>
      <c r="H625" s="1">
        <v>1188</v>
      </c>
      <c r="I625" t="s">
        <v>1122</v>
      </c>
      <c r="J625" t="s">
        <v>1139</v>
      </c>
      <c r="K625" t="s">
        <v>1144</v>
      </c>
    </row>
    <row r="626" spans="1:11" x14ac:dyDescent="0.45">
      <c r="A626" s="2">
        <v>44288</v>
      </c>
      <c r="B626">
        <v>2021</v>
      </c>
      <c r="C626" t="s">
        <v>1150</v>
      </c>
      <c r="D626" t="s">
        <v>5</v>
      </c>
      <c r="E626" t="s">
        <v>962</v>
      </c>
      <c r="F626" t="s">
        <v>401</v>
      </c>
      <c r="G626" s="1">
        <v>2799</v>
      </c>
      <c r="H626" s="1">
        <v>1296</v>
      </c>
      <c r="I626" t="s">
        <v>1167</v>
      </c>
      <c r="J626" t="s">
        <v>1140</v>
      </c>
      <c r="K626" t="s">
        <v>1145</v>
      </c>
    </row>
    <row r="627" spans="1:11" x14ac:dyDescent="0.45">
      <c r="A627" s="2">
        <v>44291</v>
      </c>
      <c r="B627">
        <v>2021</v>
      </c>
      <c r="C627" t="s">
        <v>1150</v>
      </c>
      <c r="D627" t="s">
        <v>27</v>
      </c>
      <c r="E627" t="s">
        <v>925</v>
      </c>
      <c r="F627" t="s">
        <v>20</v>
      </c>
      <c r="G627" s="1">
        <v>12603</v>
      </c>
      <c r="H627" s="1">
        <v>4235</v>
      </c>
      <c r="I627" t="s">
        <v>1122</v>
      </c>
      <c r="J627" t="s">
        <v>1137</v>
      </c>
      <c r="K627" t="s">
        <v>1145</v>
      </c>
    </row>
    <row r="628" spans="1:11" x14ac:dyDescent="0.45">
      <c r="A628" s="2">
        <v>44292</v>
      </c>
      <c r="B628">
        <v>2021</v>
      </c>
      <c r="C628" t="s">
        <v>1150</v>
      </c>
      <c r="D628" t="s">
        <v>1158</v>
      </c>
      <c r="E628" t="s">
        <v>40</v>
      </c>
      <c r="F628" t="s">
        <v>11</v>
      </c>
      <c r="G628" s="1">
        <v>2613</v>
      </c>
      <c r="H628">
        <v>1202</v>
      </c>
      <c r="I628" t="s">
        <v>1122</v>
      </c>
      <c r="J628" t="s">
        <v>1141</v>
      </c>
      <c r="K628" t="s">
        <v>1143</v>
      </c>
    </row>
    <row r="629" spans="1:11" x14ac:dyDescent="0.45">
      <c r="A629" s="2">
        <v>44292</v>
      </c>
      <c r="B629">
        <v>2021</v>
      </c>
      <c r="C629" t="s">
        <v>1150</v>
      </c>
      <c r="D629" t="s">
        <v>27</v>
      </c>
      <c r="E629" t="s">
        <v>178</v>
      </c>
      <c r="F629" t="s">
        <v>13</v>
      </c>
      <c r="G629" s="1">
        <v>3581</v>
      </c>
      <c r="H629">
        <v>512</v>
      </c>
      <c r="I629" t="s">
        <v>1167</v>
      </c>
      <c r="J629" t="s">
        <v>1140</v>
      </c>
      <c r="K629" t="s">
        <v>1145</v>
      </c>
    </row>
    <row r="630" spans="1:11" x14ac:dyDescent="0.45">
      <c r="A630" s="2">
        <v>44294</v>
      </c>
      <c r="B630">
        <v>2021</v>
      </c>
      <c r="C630" t="s">
        <v>1150</v>
      </c>
      <c r="D630" t="s">
        <v>54</v>
      </c>
      <c r="E630" t="s">
        <v>767</v>
      </c>
      <c r="F630" t="s">
        <v>13</v>
      </c>
      <c r="G630" s="1">
        <v>10623</v>
      </c>
      <c r="H630" s="1">
        <v>4132</v>
      </c>
      <c r="I630" t="s">
        <v>1167</v>
      </c>
      <c r="J630" t="s">
        <v>1136</v>
      </c>
      <c r="K630" t="s">
        <v>1145</v>
      </c>
    </row>
    <row r="631" spans="1:11" x14ac:dyDescent="0.45">
      <c r="A631" s="2">
        <v>44300</v>
      </c>
      <c r="B631">
        <v>2021</v>
      </c>
      <c r="C631" t="s">
        <v>1150</v>
      </c>
      <c r="D631" t="s">
        <v>1158</v>
      </c>
      <c r="E631" t="s">
        <v>985</v>
      </c>
      <c r="F631" t="s">
        <v>401</v>
      </c>
      <c r="G631" s="1">
        <v>6966</v>
      </c>
      <c r="H631" s="1">
        <v>1142</v>
      </c>
      <c r="I631" t="s">
        <v>1122</v>
      </c>
      <c r="J631" t="s">
        <v>1137</v>
      </c>
      <c r="K631" t="s">
        <v>1145</v>
      </c>
    </row>
    <row r="632" spans="1:11" x14ac:dyDescent="0.45">
      <c r="A632" s="2">
        <v>44301</v>
      </c>
      <c r="B632">
        <v>2021</v>
      </c>
      <c r="C632" t="s">
        <v>1150</v>
      </c>
      <c r="D632" t="s">
        <v>54</v>
      </c>
      <c r="E632" t="s">
        <v>456</v>
      </c>
      <c r="F632" t="s">
        <v>409</v>
      </c>
      <c r="G632" s="1">
        <v>6170</v>
      </c>
      <c r="H632">
        <v>2394</v>
      </c>
      <c r="I632" t="s">
        <v>1122</v>
      </c>
      <c r="J632" t="s">
        <v>1137</v>
      </c>
      <c r="K632" t="s">
        <v>1146</v>
      </c>
    </row>
    <row r="633" spans="1:11" x14ac:dyDescent="0.45">
      <c r="A633" s="2">
        <v>44302</v>
      </c>
      <c r="B633">
        <v>2021</v>
      </c>
      <c r="C633" t="s">
        <v>1150</v>
      </c>
      <c r="D633" t="s">
        <v>1158</v>
      </c>
      <c r="E633" t="s">
        <v>133</v>
      </c>
      <c r="F633" t="s">
        <v>20</v>
      </c>
      <c r="G633" s="1">
        <v>7444</v>
      </c>
      <c r="H633">
        <v>1973</v>
      </c>
      <c r="I633" t="s">
        <v>1122</v>
      </c>
      <c r="J633" t="s">
        <v>1132</v>
      </c>
      <c r="K633" t="s">
        <v>1144</v>
      </c>
    </row>
    <row r="634" spans="1:11" x14ac:dyDescent="0.45">
      <c r="A634" s="2">
        <v>44307</v>
      </c>
      <c r="B634">
        <v>2021</v>
      </c>
      <c r="C634" t="s">
        <v>1150</v>
      </c>
      <c r="D634" t="s">
        <v>54</v>
      </c>
      <c r="E634" t="s">
        <v>204</v>
      </c>
      <c r="F634" t="s">
        <v>13</v>
      </c>
      <c r="G634" s="1">
        <v>13751</v>
      </c>
      <c r="H634">
        <v>5995</v>
      </c>
      <c r="I634" t="s">
        <v>1122</v>
      </c>
      <c r="J634" t="s">
        <v>1137</v>
      </c>
      <c r="K634" t="s">
        <v>1143</v>
      </c>
    </row>
    <row r="635" spans="1:11" x14ac:dyDescent="0.45">
      <c r="A635" s="2">
        <v>44309</v>
      </c>
      <c r="B635">
        <v>2021</v>
      </c>
      <c r="C635" t="s">
        <v>1150</v>
      </c>
      <c r="D635" t="s">
        <v>54</v>
      </c>
      <c r="E635" t="s">
        <v>968</v>
      </c>
      <c r="F635" t="s">
        <v>409</v>
      </c>
      <c r="G635" s="1">
        <v>13812</v>
      </c>
      <c r="H635" s="1">
        <v>4240</v>
      </c>
      <c r="I635" t="s">
        <v>1122</v>
      </c>
      <c r="J635" t="s">
        <v>1138</v>
      </c>
      <c r="K635" t="s">
        <v>1145</v>
      </c>
    </row>
    <row r="636" spans="1:11" x14ac:dyDescent="0.45">
      <c r="A636" s="2">
        <v>44311</v>
      </c>
      <c r="B636">
        <v>2021</v>
      </c>
      <c r="C636" t="s">
        <v>1150</v>
      </c>
      <c r="D636" t="s">
        <v>54</v>
      </c>
      <c r="E636" t="s">
        <v>163</v>
      </c>
      <c r="F636" t="s">
        <v>11</v>
      </c>
      <c r="G636" s="1">
        <v>10199</v>
      </c>
      <c r="H636">
        <v>796</v>
      </c>
      <c r="I636" t="s">
        <v>1167</v>
      </c>
      <c r="J636" t="s">
        <v>1133</v>
      </c>
      <c r="K636" t="s">
        <v>1146</v>
      </c>
    </row>
    <row r="637" spans="1:11" x14ac:dyDescent="0.45">
      <c r="A637" s="2">
        <v>44314</v>
      </c>
      <c r="B637">
        <v>2021</v>
      </c>
      <c r="C637" t="s">
        <v>1150</v>
      </c>
      <c r="D637" t="s">
        <v>27</v>
      </c>
      <c r="E637" t="s">
        <v>121</v>
      </c>
      <c r="F637" t="s">
        <v>13</v>
      </c>
      <c r="G637" s="1">
        <v>1739</v>
      </c>
      <c r="H637">
        <v>737</v>
      </c>
      <c r="I637" t="s">
        <v>1122</v>
      </c>
      <c r="J637" t="s">
        <v>1137</v>
      </c>
      <c r="K637" t="s">
        <v>1144</v>
      </c>
    </row>
    <row r="638" spans="1:11" x14ac:dyDescent="0.45">
      <c r="A638" s="2">
        <v>44314</v>
      </c>
      <c r="B638">
        <v>2021</v>
      </c>
      <c r="C638" t="s">
        <v>1150</v>
      </c>
      <c r="D638" t="s">
        <v>21</v>
      </c>
      <c r="E638" t="s">
        <v>1030</v>
      </c>
      <c r="F638" t="s">
        <v>404</v>
      </c>
      <c r="G638" s="1">
        <v>3627</v>
      </c>
      <c r="H638" s="1">
        <v>290</v>
      </c>
      <c r="I638" t="s">
        <v>1167</v>
      </c>
      <c r="J638" t="s">
        <v>1130</v>
      </c>
      <c r="K638" t="s">
        <v>1144</v>
      </c>
    </row>
    <row r="639" spans="1:11" x14ac:dyDescent="0.45">
      <c r="A639" s="2">
        <v>44317</v>
      </c>
      <c r="B639">
        <v>2021</v>
      </c>
      <c r="C639" t="s">
        <v>1150</v>
      </c>
      <c r="D639" t="s">
        <v>27</v>
      </c>
      <c r="E639" t="s">
        <v>779</v>
      </c>
      <c r="F639" t="s">
        <v>11</v>
      </c>
      <c r="G639" s="1">
        <v>11719</v>
      </c>
      <c r="H639" s="1">
        <v>2344</v>
      </c>
      <c r="I639" t="s">
        <v>1122</v>
      </c>
      <c r="J639" t="s">
        <v>1135</v>
      </c>
      <c r="K639" t="s">
        <v>1145</v>
      </c>
    </row>
    <row r="640" spans="1:11" x14ac:dyDescent="0.45">
      <c r="A640" s="2">
        <v>44317</v>
      </c>
      <c r="B640">
        <v>2021</v>
      </c>
      <c r="C640" t="s">
        <v>1150</v>
      </c>
      <c r="D640" t="s">
        <v>27</v>
      </c>
      <c r="E640" t="s">
        <v>139</v>
      </c>
      <c r="F640" t="s">
        <v>20</v>
      </c>
      <c r="G640" s="1">
        <v>2457</v>
      </c>
      <c r="H640">
        <v>700</v>
      </c>
      <c r="I640" t="s">
        <v>1122</v>
      </c>
      <c r="J640" t="s">
        <v>1136</v>
      </c>
      <c r="K640" t="s">
        <v>1146</v>
      </c>
    </row>
    <row r="641" spans="1:11" x14ac:dyDescent="0.45">
      <c r="A641" s="2">
        <v>44320</v>
      </c>
      <c r="B641">
        <v>2021</v>
      </c>
      <c r="C641" t="s">
        <v>1150</v>
      </c>
      <c r="D641" t="s">
        <v>21</v>
      </c>
      <c r="E641" t="s">
        <v>990</v>
      </c>
      <c r="F641" t="s">
        <v>409</v>
      </c>
      <c r="G641" s="1">
        <v>9014</v>
      </c>
      <c r="H641" s="1">
        <v>4318</v>
      </c>
      <c r="I641" t="s">
        <v>1122</v>
      </c>
      <c r="J641" t="s">
        <v>1133</v>
      </c>
      <c r="K641" t="s">
        <v>1143</v>
      </c>
    </row>
    <row r="642" spans="1:11" x14ac:dyDescent="0.45">
      <c r="A642" s="2">
        <v>44320</v>
      </c>
      <c r="B642">
        <v>2021</v>
      </c>
      <c r="C642" t="s">
        <v>1150</v>
      </c>
      <c r="D642" t="s">
        <v>21</v>
      </c>
      <c r="E642" t="s">
        <v>847</v>
      </c>
      <c r="F642" t="s">
        <v>13</v>
      </c>
      <c r="G642" s="1">
        <v>11853</v>
      </c>
      <c r="H642" s="1">
        <v>3343</v>
      </c>
      <c r="I642" t="s">
        <v>1122</v>
      </c>
      <c r="J642" t="s">
        <v>1134</v>
      </c>
      <c r="K642" t="s">
        <v>1144</v>
      </c>
    </row>
    <row r="643" spans="1:11" x14ac:dyDescent="0.45">
      <c r="A643" s="2">
        <v>44321</v>
      </c>
      <c r="B643">
        <v>2021</v>
      </c>
      <c r="C643" t="s">
        <v>1150</v>
      </c>
      <c r="D643" t="s">
        <v>27</v>
      </c>
      <c r="E643" t="s">
        <v>794</v>
      </c>
      <c r="F643" t="s">
        <v>11</v>
      </c>
      <c r="G643" s="1">
        <v>10273</v>
      </c>
      <c r="H643" s="1">
        <v>2332</v>
      </c>
      <c r="I643" t="s">
        <v>1122</v>
      </c>
      <c r="J643" t="s">
        <v>1133</v>
      </c>
      <c r="K643" t="s">
        <v>1145</v>
      </c>
    </row>
    <row r="644" spans="1:11" x14ac:dyDescent="0.45">
      <c r="A644" s="2">
        <v>44322</v>
      </c>
      <c r="B644">
        <v>2021</v>
      </c>
      <c r="C644" t="s">
        <v>1150</v>
      </c>
      <c r="D644" t="s">
        <v>1158</v>
      </c>
      <c r="E644" t="s">
        <v>860</v>
      </c>
      <c r="F644" t="s">
        <v>7</v>
      </c>
      <c r="G644" s="1">
        <v>7742</v>
      </c>
      <c r="H644" s="1">
        <v>2671</v>
      </c>
      <c r="I644" t="s">
        <v>1122</v>
      </c>
      <c r="J644" t="s">
        <v>1139</v>
      </c>
      <c r="K644" t="s">
        <v>1144</v>
      </c>
    </row>
    <row r="645" spans="1:11" x14ac:dyDescent="0.45">
      <c r="A645" s="2">
        <v>44324</v>
      </c>
      <c r="B645">
        <v>2021</v>
      </c>
      <c r="C645" t="s">
        <v>1150</v>
      </c>
      <c r="D645" t="s">
        <v>5</v>
      </c>
      <c r="E645" t="s">
        <v>493</v>
      </c>
      <c r="F645" t="s">
        <v>409</v>
      </c>
      <c r="G645" s="1">
        <v>7121</v>
      </c>
      <c r="H645">
        <v>3411</v>
      </c>
      <c r="I645" t="s">
        <v>1122</v>
      </c>
      <c r="J645" t="s">
        <v>1134</v>
      </c>
      <c r="K645" t="s">
        <v>1145</v>
      </c>
    </row>
    <row r="646" spans="1:11" x14ac:dyDescent="0.45">
      <c r="A646" s="2">
        <v>44328</v>
      </c>
      <c r="B646">
        <v>2021</v>
      </c>
      <c r="C646" t="s">
        <v>1150</v>
      </c>
      <c r="D646" t="s">
        <v>1158</v>
      </c>
      <c r="E646" t="s">
        <v>727</v>
      </c>
      <c r="F646" t="s">
        <v>11</v>
      </c>
      <c r="G646" s="1">
        <v>6133</v>
      </c>
      <c r="H646" s="1">
        <v>1858</v>
      </c>
      <c r="I646" t="s">
        <v>1167</v>
      </c>
      <c r="J646" t="s">
        <v>1138</v>
      </c>
      <c r="K646" t="s">
        <v>1146</v>
      </c>
    </row>
    <row r="647" spans="1:11" x14ac:dyDescent="0.45">
      <c r="A647" s="2">
        <v>44328</v>
      </c>
      <c r="B647">
        <v>2021</v>
      </c>
      <c r="C647" t="s">
        <v>1150</v>
      </c>
      <c r="D647" t="s">
        <v>1158</v>
      </c>
      <c r="E647" t="s">
        <v>263</v>
      </c>
      <c r="F647" t="s">
        <v>20</v>
      </c>
      <c r="G647" s="1">
        <v>10061</v>
      </c>
      <c r="H647">
        <v>1720</v>
      </c>
      <c r="I647" t="s">
        <v>1122</v>
      </c>
      <c r="J647" t="s">
        <v>1134</v>
      </c>
      <c r="K647" t="s">
        <v>1143</v>
      </c>
    </row>
    <row r="648" spans="1:11" x14ac:dyDescent="0.45">
      <c r="A648" s="2">
        <v>44330</v>
      </c>
      <c r="B648">
        <v>2021</v>
      </c>
      <c r="C648" t="s">
        <v>1150</v>
      </c>
      <c r="D648" t="s">
        <v>54</v>
      </c>
      <c r="E648" t="s">
        <v>868</v>
      </c>
      <c r="F648" t="s">
        <v>7</v>
      </c>
      <c r="G648" s="1">
        <v>8230</v>
      </c>
      <c r="H648" s="1">
        <v>625</v>
      </c>
      <c r="I648" t="s">
        <v>1167</v>
      </c>
      <c r="J648" t="s">
        <v>1138</v>
      </c>
      <c r="K648" t="s">
        <v>1145</v>
      </c>
    </row>
    <row r="649" spans="1:11" x14ac:dyDescent="0.45">
      <c r="A649" s="2">
        <v>44331</v>
      </c>
      <c r="B649">
        <v>2021</v>
      </c>
      <c r="C649" t="s">
        <v>1150</v>
      </c>
      <c r="D649" t="s">
        <v>5</v>
      </c>
      <c r="E649" t="s">
        <v>225</v>
      </c>
      <c r="F649" t="s">
        <v>11</v>
      </c>
      <c r="G649" s="1">
        <v>8774</v>
      </c>
      <c r="H649">
        <v>1790</v>
      </c>
      <c r="I649" t="s">
        <v>1122</v>
      </c>
      <c r="J649" t="s">
        <v>1134</v>
      </c>
      <c r="K649" t="s">
        <v>1145</v>
      </c>
    </row>
    <row r="650" spans="1:11" x14ac:dyDescent="0.45">
      <c r="A650" s="2">
        <v>44331</v>
      </c>
      <c r="B650">
        <v>2021</v>
      </c>
      <c r="C650" t="s">
        <v>1150</v>
      </c>
      <c r="D650" t="s">
        <v>5</v>
      </c>
      <c r="E650" t="s">
        <v>681</v>
      </c>
      <c r="F650" t="s">
        <v>11</v>
      </c>
      <c r="G650" s="1">
        <v>7978</v>
      </c>
      <c r="H650" s="1">
        <v>3399</v>
      </c>
      <c r="I650" t="s">
        <v>1122</v>
      </c>
      <c r="J650" t="s">
        <v>1136</v>
      </c>
      <c r="K650" t="s">
        <v>1146</v>
      </c>
    </row>
    <row r="651" spans="1:11" x14ac:dyDescent="0.45">
      <c r="A651" s="2">
        <v>44332</v>
      </c>
      <c r="B651">
        <v>2021</v>
      </c>
      <c r="C651" t="s">
        <v>1150</v>
      </c>
      <c r="D651" t="s">
        <v>27</v>
      </c>
      <c r="E651" t="s">
        <v>571</v>
      </c>
      <c r="F651" t="s">
        <v>13</v>
      </c>
      <c r="G651" s="1">
        <v>8628</v>
      </c>
      <c r="H651" s="1">
        <v>3201</v>
      </c>
      <c r="I651" t="s">
        <v>1122</v>
      </c>
      <c r="J651" t="s">
        <v>1133</v>
      </c>
      <c r="K651" t="s">
        <v>1144</v>
      </c>
    </row>
    <row r="652" spans="1:11" x14ac:dyDescent="0.45">
      <c r="A652" s="2">
        <v>44335</v>
      </c>
      <c r="B652">
        <v>2021</v>
      </c>
      <c r="C652" t="s">
        <v>1150</v>
      </c>
      <c r="D652" t="s">
        <v>27</v>
      </c>
      <c r="E652" t="s">
        <v>25</v>
      </c>
      <c r="F652" t="s">
        <v>13</v>
      </c>
      <c r="G652" s="1">
        <v>14931</v>
      </c>
      <c r="H652">
        <v>2986</v>
      </c>
      <c r="I652" t="s">
        <v>1122</v>
      </c>
      <c r="J652" t="s">
        <v>1136</v>
      </c>
      <c r="K652" t="s">
        <v>1145</v>
      </c>
    </row>
    <row r="653" spans="1:11" x14ac:dyDescent="0.45">
      <c r="A653" s="2">
        <v>44336</v>
      </c>
      <c r="B653">
        <v>2021</v>
      </c>
      <c r="C653" t="s">
        <v>1150</v>
      </c>
      <c r="D653" t="s">
        <v>54</v>
      </c>
      <c r="E653" t="s">
        <v>72</v>
      </c>
      <c r="F653" t="s">
        <v>20</v>
      </c>
      <c r="G653" s="1">
        <v>14382</v>
      </c>
      <c r="H653">
        <v>5221</v>
      </c>
      <c r="I653" t="s">
        <v>1122</v>
      </c>
      <c r="J653" t="s">
        <v>1130</v>
      </c>
      <c r="K653" t="s">
        <v>1145</v>
      </c>
    </row>
    <row r="654" spans="1:11" x14ac:dyDescent="0.45">
      <c r="A654" s="2">
        <v>44336</v>
      </c>
      <c r="B654">
        <v>2021</v>
      </c>
      <c r="C654" t="s">
        <v>1150</v>
      </c>
      <c r="D654" t="s">
        <v>1158</v>
      </c>
      <c r="E654" t="s">
        <v>99</v>
      </c>
      <c r="F654" t="s">
        <v>13</v>
      </c>
      <c r="G654" s="1">
        <v>7995</v>
      </c>
      <c r="H654">
        <v>1543</v>
      </c>
      <c r="I654" t="s">
        <v>1122</v>
      </c>
      <c r="J654" t="s">
        <v>1137</v>
      </c>
      <c r="K654" t="s">
        <v>1145</v>
      </c>
    </row>
    <row r="655" spans="1:11" x14ac:dyDescent="0.45">
      <c r="A655" s="2">
        <v>44339</v>
      </c>
      <c r="B655">
        <v>2021</v>
      </c>
      <c r="C655" t="s">
        <v>1150</v>
      </c>
      <c r="D655" t="s">
        <v>5</v>
      </c>
      <c r="E655" t="s">
        <v>881</v>
      </c>
      <c r="F655" t="s">
        <v>13</v>
      </c>
      <c r="G655" s="1">
        <v>913</v>
      </c>
      <c r="H655" s="1">
        <v>367</v>
      </c>
      <c r="I655" t="s">
        <v>1167</v>
      </c>
      <c r="J655" t="s">
        <v>1140</v>
      </c>
      <c r="K655" t="s">
        <v>1146</v>
      </c>
    </row>
    <row r="656" spans="1:11" x14ac:dyDescent="0.45">
      <c r="A656" s="2">
        <v>44339</v>
      </c>
      <c r="B656">
        <v>2021</v>
      </c>
      <c r="C656" t="s">
        <v>1150</v>
      </c>
      <c r="D656" t="s">
        <v>5</v>
      </c>
      <c r="E656" t="s">
        <v>109</v>
      </c>
      <c r="F656" t="s">
        <v>20</v>
      </c>
      <c r="G656" s="1">
        <v>4458</v>
      </c>
      <c r="H656">
        <v>1115</v>
      </c>
      <c r="I656" t="s">
        <v>1167</v>
      </c>
      <c r="J656" t="s">
        <v>1137</v>
      </c>
      <c r="K656" t="s">
        <v>1145</v>
      </c>
    </row>
    <row r="657" spans="1:11" x14ac:dyDescent="0.45">
      <c r="A657" s="2">
        <v>44348</v>
      </c>
      <c r="B657">
        <v>2021</v>
      </c>
      <c r="C657" t="s">
        <v>1150</v>
      </c>
      <c r="D657" t="s">
        <v>54</v>
      </c>
      <c r="E657" t="s">
        <v>185</v>
      </c>
      <c r="F657" t="s">
        <v>11</v>
      </c>
      <c r="G657" s="1">
        <v>6193</v>
      </c>
      <c r="H657">
        <v>2892</v>
      </c>
      <c r="I657" t="s">
        <v>1122</v>
      </c>
      <c r="J657" t="s">
        <v>1136</v>
      </c>
      <c r="K657" t="s">
        <v>1143</v>
      </c>
    </row>
    <row r="658" spans="1:11" x14ac:dyDescent="0.45">
      <c r="A658" s="2">
        <v>44348</v>
      </c>
      <c r="B658">
        <v>2021</v>
      </c>
      <c r="C658" t="s">
        <v>1150</v>
      </c>
      <c r="D658" t="s">
        <v>5</v>
      </c>
      <c r="E658" t="s">
        <v>875</v>
      </c>
      <c r="F658" t="s">
        <v>11</v>
      </c>
      <c r="G658" s="1">
        <v>10245</v>
      </c>
      <c r="H658" s="1">
        <v>4600</v>
      </c>
      <c r="I658" t="s">
        <v>1122</v>
      </c>
      <c r="J658" t="s">
        <v>1137</v>
      </c>
      <c r="K658" t="s">
        <v>1143</v>
      </c>
    </row>
    <row r="659" spans="1:11" x14ac:dyDescent="0.45">
      <c r="A659" s="2">
        <v>44349</v>
      </c>
      <c r="B659">
        <v>2021</v>
      </c>
      <c r="C659" t="s">
        <v>1150</v>
      </c>
      <c r="D659" t="s">
        <v>1158</v>
      </c>
      <c r="E659" t="s">
        <v>1037</v>
      </c>
      <c r="F659" t="s">
        <v>404</v>
      </c>
      <c r="G659" s="1">
        <v>3076</v>
      </c>
      <c r="H659" s="1">
        <v>950</v>
      </c>
      <c r="I659" t="s">
        <v>1167</v>
      </c>
      <c r="J659" t="s">
        <v>1140</v>
      </c>
      <c r="K659" t="s">
        <v>1144</v>
      </c>
    </row>
    <row r="660" spans="1:11" x14ac:dyDescent="0.45">
      <c r="A660" s="2">
        <v>44350</v>
      </c>
      <c r="B660">
        <v>2021</v>
      </c>
      <c r="C660" t="s">
        <v>1150</v>
      </c>
      <c r="D660" t="s">
        <v>54</v>
      </c>
      <c r="E660" t="s">
        <v>245</v>
      </c>
      <c r="F660" t="s">
        <v>20</v>
      </c>
      <c r="G660" s="1">
        <v>9739</v>
      </c>
      <c r="H660">
        <v>2396</v>
      </c>
      <c r="I660" t="s">
        <v>1167</v>
      </c>
      <c r="J660" t="s">
        <v>1140</v>
      </c>
      <c r="K660" t="s">
        <v>1146</v>
      </c>
    </row>
    <row r="661" spans="1:11" x14ac:dyDescent="0.45">
      <c r="A661" s="2">
        <v>44350</v>
      </c>
      <c r="B661">
        <v>2021</v>
      </c>
      <c r="C661" t="s">
        <v>1150</v>
      </c>
      <c r="D661" t="s">
        <v>5</v>
      </c>
      <c r="E661" t="s">
        <v>217</v>
      </c>
      <c r="F661" t="s">
        <v>11</v>
      </c>
      <c r="G661" s="1">
        <v>10737</v>
      </c>
      <c r="H661">
        <v>3962</v>
      </c>
      <c r="I661" t="s">
        <v>1122</v>
      </c>
      <c r="J661" t="s">
        <v>1133</v>
      </c>
      <c r="K661" t="s">
        <v>1145</v>
      </c>
    </row>
    <row r="662" spans="1:11" x14ac:dyDescent="0.45">
      <c r="A662" s="2">
        <v>44352</v>
      </c>
      <c r="B662">
        <v>2021</v>
      </c>
      <c r="C662" t="s">
        <v>1150</v>
      </c>
      <c r="D662" t="s">
        <v>1158</v>
      </c>
      <c r="E662" t="s">
        <v>307</v>
      </c>
      <c r="F662" t="s">
        <v>20</v>
      </c>
      <c r="G662" s="1">
        <v>1738</v>
      </c>
      <c r="H662">
        <v>534</v>
      </c>
      <c r="I662" t="s">
        <v>1167</v>
      </c>
      <c r="J662" t="s">
        <v>1134</v>
      </c>
      <c r="K662" t="s">
        <v>1143</v>
      </c>
    </row>
    <row r="663" spans="1:11" x14ac:dyDescent="0.45">
      <c r="A663" s="2">
        <v>44352</v>
      </c>
      <c r="B663">
        <v>2021</v>
      </c>
      <c r="C663" t="s">
        <v>1150</v>
      </c>
      <c r="D663" t="s">
        <v>54</v>
      </c>
      <c r="E663" t="s">
        <v>1120</v>
      </c>
      <c r="F663" t="s">
        <v>11</v>
      </c>
      <c r="G663" s="1">
        <v>12812</v>
      </c>
      <c r="H663" s="1">
        <v>3280</v>
      </c>
      <c r="I663" t="s">
        <v>1167</v>
      </c>
      <c r="J663" t="s">
        <v>1133</v>
      </c>
      <c r="K663" t="s">
        <v>1145</v>
      </c>
    </row>
    <row r="664" spans="1:11" x14ac:dyDescent="0.45">
      <c r="A664" s="2">
        <v>44353</v>
      </c>
      <c r="B664">
        <v>2021</v>
      </c>
      <c r="C664" t="s">
        <v>1150</v>
      </c>
      <c r="D664" t="s">
        <v>27</v>
      </c>
      <c r="E664" t="s">
        <v>942</v>
      </c>
      <c r="F664" t="s">
        <v>7</v>
      </c>
      <c r="G664" s="1">
        <v>1405</v>
      </c>
      <c r="H664" s="1">
        <v>212</v>
      </c>
      <c r="I664" t="s">
        <v>1167</v>
      </c>
      <c r="J664" t="s">
        <v>1136</v>
      </c>
      <c r="K664" t="s">
        <v>1146</v>
      </c>
    </row>
    <row r="665" spans="1:11" x14ac:dyDescent="0.45">
      <c r="A665" s="2">
        <v>44353</v>
      </c>
      <c r="B665">
        <v>2021</v>
      </c>
      <c r="C665" t="s">
        <v>1150</v>
      </c>
      <c r="D665" t="s">
        <v>1158</v>
      </c>
      <c r="E665" t="s">
        <v>585</v>
      </c>
      <c r="F665" t="s">
        <v>20</v>
      </c>
      <c r="G665" s="1">
        <v>7019</v>
      </c>
      <c r="H665" s="1">
        <v>1284</v>
      </c>
      <c r="I665" t="s">
        <v>1122</v>
      </c>
      <c r="J665" t="s">
        <v>1133</v>
      </c>
      <c r="K665" t="s">
        <v>1144</v>
      </c>
    </row>
    <row r="666" spans="1:11" x14ac:dyDescent="0.45">
      <c r="A666" s="2">
        <v>44353</v>
      </c>
      <c r="B666">
        <v>2021</v>
      </c>
      <c r="C666" t="s">
        <v>1150</v>
      </c>
      <c r="D666" t="s">
        <v>54</v>
      </c>
      <c r="E666" t="s">
        <v>1014</v>
      </c>
      <c r="F666" t="s">
        <v>419</v>
      </c>
      <c r="G666" s="1">
        <v>13937</v>
      </c>
      <c r="H666" s="1">
        <v>2007</v>
      </c>
      <c r="I666" t="s">
        <v>1122</v>
      </c>
      <c r="J666" t="s">
        <v>1134</v>
      </c>
      <c r="K666" t="s">
        <v>1145</v>
      </c>
    </row>
    <row r="667" spans="1:11" x14ac:dyDescent="0.45">
      <c r="A667" s="2">
        <v>44354</v>
      </c>
      <c r="B667">
        <v>2021</v>
      </c>
      <c r="C667" t="s">
        <v>1150</v>
      </c>
      <c r="D667" t="s">
        <v>5</v>
      </c>
      <c r="E667" t="s">
        <v>720</v>
      </c>
      <c r="F667" t="s">
        <v>7</v>
      </c>
      <c r="G667" s="1">
        <v>14833</v>
      </c>
      <c r="H667" s="1">
        <v>6586</v>
      </c>
      <c r="I667" t="s">
        <v>1167</v>
      </c>
      <c r="J667" t="s">
        <v>1134</v>
      </c>
      <c r="K667" t="s">
        <v>1145</v>
      </c>
    </row>
    <row r="668" spans="1:11" x14ac:dyDescent="0.45">
      <c r="A668" s="2">
        <v>44354</v>
      </c>
      <c r="B668">
        <v>2021</v>
      </c>
      <c r="C668" t="s">
        <v>1150</v>
      </c>
      <c r="D668" t="s">
        <v>5</v>
      </c>
      <c r="E668" t="s">
        <v>491</v>
      </c>
      <c r="F668" t="s">
        <v>419</v>
      </c>
      <c r="G668" s="1">
        <v>4768</v>
      </c>
      <c r="H668">
        <v>1502</v>
      </c>
      <c r="I668" t="s">
        <v>1122</v>
      </c>
      <c r="J668" t="s">
        <v>1138</v>
      </c>
      <c r="K668" t="s">
        <v>1145</v>
      </c>
    </row>
    <row r="669" spans="1:11" x14ac:dyDescent="0.45">
      <c r="A669" s="2">
        <v>44355</v>
      </c>
      <c r="B669">
        <v>2021</v>
      </c>
      <c r="C669" t="s">
        <v>1150</v>
      </c>
      <c r="D669" t="s">
        <v>1158</v>
      </c>
      <c r="E669" t="s">
        <v>322</v>
      </c>
      <c r="F669" t="s">
        <v>7</v>
      </c>
      <c r="G669" s="1">
        <v>7861</v>
      </c>
      <c r="H669">
        <v>770</v>
      </c>
      <c r="I669" t="s">
        <v>1122</v>
      </c>
      <c r="J669" t="s">
        <v>1137</v>
      </c>
      <c r="K669" t="s">
        <v>1145</v>
      </c>
    </row>
    <row r="670" spans="1:11" x14ac:dyDescent="0.45">
      <c r="A670" s="2">
        <v>44358</v>
      </c>
      <c r="B670">
        <v>2021</v>
      </c>
      <c r="C670" t="s">
        <v>1150</v>
      </c>
      <c r="D670" t="s">
        <v>54</v>
      </c>
      <c r="E670" t="s">
        <v>104</v>
      </c>
      <c r="F670" t="s">
        <v>20</v>
      </c>
      <c r="G670" s="1">
        <v>2384</v>
      </c>
      <c r="H670">
        <v>1192</v>
      </c>
      <c r="I670" t="s">
        <v>1122</v>
      </c>
      <c r="J670" t="s">
        <v>1132</v>
      </c>
      <c r="K670" t="s">
        <v>1144</v>
      </c>
    </row>
    <row r="671" spans="1:11" x14ac:dyDescent="0.45">
      <c r="A671" s="2">
        <v>44358</v>
      </c>
      <c r="B671">
        <v>2021</v>
      </c>
      <c r="C671" t="s">
        <v>1150</v>
      </c>
      <c r="D671" t="s">
        <v>5</v>
      </c>
      <c r="E671" t="s">
        <v>223</v>
      </c>
      <c r="F671" t="s">
        <v>7</v>
      </c>
      <c r="G671" s="1">
        <v>5345</v>
      </c>
      <c r="H671">
        <v>1213</v>
      </c>
      <c r="I671" t="s">
        <v>1167</v>
      </c>
      <c r="J671" t="s">
        <v>1137</v>
      </c>
      <c r="K671" t="s">
        <v>1145</v>
      </c>
    </row>
    <row r="672" spans="1:11" x14ac:dyDescent="0.45">
      <c r="A672" s="2">
        <v>44359</v>
      </c>
      <c r="B672">
        <v>2021</v>
      </c>
      <c r="C672" t="s">
        <v>1150</v>
      </c>
      <c r="D672" t="s">
        <v>1158</v>
      </c>
      <c r="E672" t="s">
        <v>712</v>
      </c>
      <c r="F672" t="s">
        <v>13</v>
      </c>
      <c r="G672" s="1">
        <v>6218</v>
      </c>
      <c r="H672" s="1">
        <v>454</v>
      </c>
      <c r="I672" t="s">
        <v>1122</v>
      </c>
      <c r="J672" t="s">
        <v>1134</v>
      </c>
      <c r="K672" t="s">
        <v>1146</v>
      </c>
    </row>
    <row r="673" spans="1:11" x14ac:dyDescent="0.45">
      <c r="A673" s="2">
        <v>44362</v>
      </c>
      <c r="B673">
        <v>2021</v>
      </c>
      <c r="C673" t="s">
        <v>1150</v>
      </c>
      <c r="D673" t="s">
        <v>27</v>
      </c>
      <c r="E673" t="s">
        <v>887</v>
      </c>
      <c r="F673" t="s">
        <v>11</v>
      </c>
      <c r="G673" s="1">
        <v>12067</v>
      </c>
      <c r="H673" s="1">
        <v>3632</v>
      </c>
      <c r="I673" t="s">
        <v>1122</v>
      </c>
      <c r="J673" t="s">
        <v>1140</v>
      </c>
      <c r="K673" t="s">
        <v>1143</v>
      </c>
    </row>
    <row r="674" spans="1:11" x14ac:dyDescent="0.45">
      <c r="A674" s="2">
        <v>44362</v>
      </c>
      <c r="B674">
        <v>2021</v>
      </c>
      <c r="C674" t="s">
        <v>1150</v>
      </c>
      <c r="D674" t="s">
        <v>27</v>
      </c>
      <c r="E674" t="s">
        <v>56</v>
      </c>
      <c r="F674" t="s">
        <v>7</v>
      </c>
      <c r="G674" s="1">
        <v>7872</v>
      </c>
      <c r="H674">
        <v>953</v>
      </c>
      <c r="I674" t="s">
        <v>1167</v>
      </c>
      <c r="J674" t="s">
        <v>1133</v>
      </c>
      <c r="K674" t="s">
        <v>1144</v>
      </c>
    </row>
    <row r="675" spans="1:11" x14ac:dyDescent="0.45">
      <c r="A675" s="2">
        <v>44368</v>
      </c>
      <c r="B675">
        <v>2021</v>
      </c>
      <c r="C675" t="s">
        <v>1150</v>
      </c>
      <c r="D675" t="s">
        <v>27</v>
      </c>
      <c r="E675" t="s">
        <v>980</v>
      </c>
      <c r="F675" t="s">
        <v>409</v>
      </c>
      <c r="G675" s="1">
        <v>5314</v>
      </c>
      <c r="H675" s="1">
        <v>2051</v>
      </c>
      <c r="I675" t="s">
        <v>1122</v>
      </c>
      <c r="J675" t="s">
        <v>1136</v>
      </c>
      <c r="K675" t="s">
        <v>1145</v>
      </c>
    </row>
    <row r="676" spans="1:11" x14ac:dyDescent="0.45">
      <c r="A676" s="2">
        <v>44370</v>
      </c>
      <c r="B676">
        <v>2021</v>
      </c>
      <c r="C676" t="s">
        <v>1150</v>
      </c>
      <c r="D676" t="s">
        <v>5</v>
      </c>
      <c r="E676" t="s">
        <v>1059</v>
      </c>
      <c r="F676" t="s">
        <v>407</v>
      </c>
      <c r="G676" s="1">
        <v>12615</v>
      </c>
      <c r="H676" s="1">
        <v>2056</v>
      </c>
      <c r="I676" t="s">
        <v>1122</v>
      </c>
      <c r="J676" t="s">
        <v>1138</v>
      </c>
      <c r="K676" t="s">
        <v>1143</v>
      </c>
    </row>
    <row r="677" spans="1:11" x14ac:dyDescent="0.45">
      <c r="A677" s="2">
        <v>44370</v>
      </c>
      <c r="B677">
        <v>2021</v>
      </c>
      <c r="C677" t="s">
        <v>1150</v>
      </c>
      <c r="D677" t="s">
        <v>54</v>
      </c>
      <c r="E677" t="s">
        <v>127</v>
      </c>
      <c r="F677" t="s">
        <v>11</v>
      </c>
      <c r="G677" s="1">
        <v>729</v>
      </c>
      <c r="H677">
        <v>136</v>
      </c>
      <c r="I677" t="s">
        <v>1167</v>
      </c>
      <c r="J677" t="s">
        <v>1141</v>
      </c>
      <c r="K677" t="s">
        <v>1143</v>
      </c>
    </row>
    <row r="678" spans="1:11" x14ac:dyDescent="0.45">
      <c r="A678" s="2">
        <v>44370</v>
      </c>
      <c r="B678">
        <v>2021</v>
      </c>
      <c r="C678" t="s">
        <v>1150</v>
      </c>
      <c r="D678" t="s">
        <v>21</v>
      </c>
      <c r="E678" t="s">
        <v>988</v>
      </c>
      <c r="F678" t="s">
        <v>419</v>
      </c>
      <c r="G678" s="1">
        <v>12034</v>
      </c>
      <c r="H678" s="1">
        <v>1288</v>
      </c>
      <c r="I678" t="s">
        <v>1167</v>
      </c>
      <c r="J678" t="s">
        <v>1137</v>
      </c>
      <c r="K678" t="s">
        <v>1145</v>
      </c>
    </row>
    <row r="679" spans="1:11" x14ac:dyDescent="0.45">
      <c r="A679" s="2">
        <v>44373</v>
      </c>
      <c r="B679">
        <v>2021</v>
      </c>
      <c r="C679" t="s">
        <v>1150</v>
      </c>
      <c r="D679" t="s">
        <v>27</v>
      </c>
      <c r="E679" t="s">
        <v>542</v>
      </c>
      <c r="F679" t="s">
        <v>419</v>
      </c>
      <c r="G679" s="1">
        <v>5586</v>
      </c>
      <c r="H679">
        <v>2692</v>
      </c>
      <c r="I679" t="s">
        <v>1122</v>
      </c>
      <c r="J679" t="s">
        <v>1141</v>
      </c>
      <c r="K679" t="s">
        <v>1143</v>
      </c>
    </row>
    <row r="680" spans="1:11" x14ac:dyDescent="0.45">
      <c r="A680" s="2">
        <v>44374</v>
      </c>
      <c r="B680">
        <v>2021</v>
      </c>
      <c r="C680" t="s">
        <v>1150</v>
      </c>
      <c r="D680" t="s">
        <v>5</v>
      </c>
      <c r="E680" t="s">
        <v>87</v>
      </c>
      <c r="F680" t="s">
        <v>11</v>
      </c>
      <c r="G680" s="1">
        <v>12695</v>
      </c>
      <c r="H680">
        <v>5535</v>
      </c>
      <c r="I680" t="s">
        <v>1167</v>
      </c>
      <c r="J680" t="s">
        <v>1136</v>
      </c>
      <c r="K680" t="s">
        <v>1143</v>
      </c>
    </row>
    <row r="681" spans="1:11" x14ac:dyDescent="0.45">
      <c r="A681" s="2">
        <v>44375</v>
      </c>
      <c r="B681">
        <v>2021</v>
      </c>
      <c r="C681" t="s">
        <v>1150</v>
      </c>
      <c r="D681" t="s">
        <v>1158</v>
      </c>
      <c r="E681" t="s">
        <v>449</v>
      </c>
      <c r="F681" t="s">
        <v>407</v>
      </c>
      <c r="G681" s="1">
        <v>5575</v>
      </c>
      <c r="H681">
        <v>2565</v>
      </c>
      <c r="I681" t="s">
        <v>1122</v>
      </c>
      <c r="J681" t="s">
        <v>1139</v>
      </c>
      <c r="K681" t="s">
        <v>1143</v>
      </c>
    </row>
    <row r="682" spans="1:11" x14ac:dyDescent="0.45">
      <c r="A682" s="2">
        <v>44378</v>
      </c>
      <c r="B682">
        <v>2021</v>
      </c>
      <c r="C682" t="s">
        <v>1151</v>
      </c>
      <c r="D682" t="s">
        <v>21</v>
      </c>
      <c r="E682" t="s">
        <v>50</v>
      </c>
      <c r="F682" t="s">
        <v>11</v>
      </c>
      <c r="G682" s="1">
        <v>12469</v>
      </c>
      <c r="H682">
        <v>4027</v>
      </c>
      <c r="I682" t="s">
        <v>1122</v>
      </c>
      <c r="J682" t="s">
        <v>1140</v>
      </c>
      <c r="K682" t="s">
        <v>1143</v>
      </c>
    </row>
    <row r="683" spans="1:11" x14ac:dyDescent="0.45">
      <c r="A683" s="2">
        <v>44379</v>
      </c>
      <c r="B683">
        <v>2021</v>
      </c>
      <c r="C683" t="s">
        <v>1151</v>
      </c>
      <c r="D683" t="s">
        <v>1158</v>
      </c>
      <c r="E683" t="s">
        <v>122</v>
      </c>
      <c r="F683" t="s">
        <v>7</v>
      </c>
      <c r="G683" s="1">
        <v>10237</v>
      </c>
      <c r="H683">
        <v>1372</v>
      </c>
      <c r="I683" t="s">
        <v>1122</v>
      </c>
      <c r="J683" t="s">
        <v>1134</v>
      </c>
      <c r="K683" t="s">
        <v>1146</v>
      </c>
    </row>
    <row r="684" spans="1:11" x14ac:dyDescent="0.45">
      <c r="A684" s="2">
        <v>44380</v>
      </c>
      <c r="B684">
        <v>2021</v>
      </c>
      <c r="C684" t="s">
        <v>1151</v>
      </c>
      <c r="D684" t="s">
        <v>1158</v>
      </c>
      <c r="E684" t="s">
        <v>668</v>
      </c>
      <c r="F684" t="s">
        <v>20</v>
      </c>
      <c r="G684" s="1">
        <v>6510</v>
      </c>
      <c r="H684" s="1">
        <v>2044</v>
      </c>
      <c r="I684" t="s">
        <v>1167</v>
      </c>
      <c r="J684" t="s">
        <v>1132</v>
      </c>
      <c r="K684" t="s">
        <v>1146</v>
      </c>
    </row>
    <row r="685" spans="1:11" x14ac:dyDescent="0.45">
      <c r="A685" s="2">
        <v>44380</v>
      </c>
      <c r="B685">
        <v>2021</v>
      </c>
      <c r="C685" t="s">
        <v>1151</v>
      </c>
      <c r="D685" t="s">
        <v>21</v>
      </c>
      <c r="E685" t="s">
        <v>175</v>
      </c>
      <c r="F685" t="s">
        <v>7</v>
      </c>
      <c r="G685" s="1">
        <v>3171</v>
      </c>
      <c r="H685">
        <v>615</v>
      </c>
      <c r="I685" t="s">
        <v>1167</v>
      </c>
      <c r="J685" t="s">
        <v>1134</v>
      </c>
      <c r="K685" t="s">
        <v>1143</v>
      </c>
    </row>
    <row r="686" spans="1:11" x14ac:dyDescent="0.45">
      <c r="A686" s="2">
        <v>44382</v>
      </c>
      <c r="B686">
        <v>2021</v>
      </c>
      <c r="C686" t="s">
        <v>1151</v>
      </c>
      <c r="D686" t="s">
        <v>1158</v>
      </c>
      <c r="E686" t="s">
        <v>255</v>
      </c>
      <c r="F686" t="s">
        <v>20</v>
      </c>
      <c r="G686" s="1">
        <v>5772</v>
      </c>
      <c r="H686">
        <v>1051</v>
      </c>
      <c r="I686" t="s">
        <v>1122</v>
      </c>
      <c r="J686" t="s">
        <v>1134</v>
      </c>
      <c r="K686" t="s">
        <v>1145</v>
      </c>
    </row>
    <row r="687" spans="1:11" x14ac:dyDescent="0.45">
      <c r="A687" s="2">
        <v>44382</v>
      </c>
      <c r="B687">
        <v>2021</v>
      </c>
      <c r="C687" t="s">
        <v>1151</v>
      </c>
      <c r="D687" t="s">
        <v>1158</v>
      </c>
      <c r="E687" t="s">
        <v>568</v>
      </c>
      <c r="F687" t="s">
        <v>20</v>
      </c>
      <c r="G687" s="1">
        <v>14303</v>
      </c>
      <c r="H687" s="1">
        <v>1931</v>
      </c>
      <c r="I687" t="s">
        <v>1122</v>
      </c>
      <c r="J687" t="s">
        <v>1135</v>
      </c>
      <c r="K687" t="s">
        <v>1145</v>
      </c>
    </row>
    <row r="688" spans="1:11" x14ac:dyDescent="0.45">
      <c r="A688" s="2">
        <v>44385</v>
      </c>
      <c r="B688">
        <v>2021</v>
      </c>
      <c r="C688" t="s">
        <v>1151</v>
      </c>
      <c r="D688" t="s">
        <v>1158</v>
      </c>
      <c r="E688" t="s">
        <v>952</v>
      </c>
      <c r="F688" t="s">
        <v>409</v>
      </c>
      <c r="G688" s="1">
        <v>7450</v>
      </c>
      <c r="H688" s="1">
        <v>3285</v>
      </c>
      <c r="I688" t="s">
        <v>1122</v>
      </c>
      <c r="J688" t="s">
        <v>1141</v>
      </c>
      <c r="K688" t="s">
        <v>1144</v>
      </c>
    </row>
    <row r="689" spans="1:11" x14ac:dyDescent="0.45">
      <c r="A689" s="2">
        <v>44387</v>
      </c>
      <c r="B689">
        <v>2021</v>
      </c>
      <c r="C689" t="s">
        <v>1151</v>
      </c>
      <c r="D689" t="s">
        <v>27</v>
      </c>
      <c r="E689" t="s">
        <v>726</v>
      </c>
      <c r="F689" t="s">
        <v>11</v>
      </c>
      <c r="G689" s="1">
        <v>3226</v>
      </c>
      <c r="H689" s="1">
        <v>848</v>
      </c>
      <c r="I689" t="s">
        <v>1122</v>
      </c>
      <c r="J689" t="s">
        <v>1140</v>
      </c>
      <c r="K689" t="s">
        <v>1145</v>
      </c>
    </row>
    <row r="690" spans="1:11" x14ac:dyDescent="0.45">
      <c r="A690" s="2">
        <v>44387</v>
      </c>
      <c r="B690">
        <v>2021</v>
      </c>
      <c r="C690" t="s">
        <v>1151</v>
      </c>
      <c r="D690" t="s">
        <v>5</v>
      </c>
      <c r="E690" t="s">
        <v>776</v>
      </c>
      <c r="F690" t="s">
        <v>13</v>
      </c>
      <c r="G690" s="1">
        <v>11742</v>
      </c>
      <c r="H690" s="1">
        <v>3593</v>
      </c>
      <c r="I690" t="s">
        <v>1122</v>
      </c>
      <c r="J690" t="s">
        <v>1140</v>
      </c>
      <c r="K690" t="s">
        <v>1144</v>
      </c>
    </row>
    <row r="691" spans="1:11" x14ac:dyDescent="0.45">
      <c r="A691" s="2">
        <v>44387</v>
      </c>
      <c r="B691">
        <v>2021</v>
      </c>
      <c r="C691" t="s">
        <v>1151</v>
      </c>
      <c r="D691" t="s">
        <v>27</v>
      </c>
      <c r="E691" t="s">
        <v>314</v>
      </c>
      <c r="F691" t="s">
        <v>7</v>
      </c>
      <c r="G691" s="1">
        <v>11497</v>
      </c>
      <c r="H691">
        <v>5047</v>
      </c>
      <c r="I691" t="s">
        <v>1122</v>
      </c>
      <c r="J691" t="s">
        <v>1138</v>
      </c>
      <c r="K691" t="s">
        <v>1145</v>
      </c>
    </row>
    <row r="692" spans="1:11" x14ac:dyDescent="0.45">
      <c r="A692" s="2">
        <v>44387</v>
      </c>
      <c r="B692">
        <v>2021</v>
      </c>
      <c r="C692" t="s">
        <v>1151</v>
      </c>
      <c r="D692" t="s">
        <v>1158</v>
      </c>
      <c r="E692" t="s">
        <v>1105</v>
      </c>
      <c r="F692" t="s">
        <v>11</v>
      </c>
      <c r="G692" s="1">
        <v>13863</v>
      </c>
      <c r="H692" s="1">
        <v>1580</v>
      </c>
      <c r="I692" t="s">
        <v>1122</v>
      </c>
      <c r="J692" t="s">
        <v>1134</v>
      </c>
      <c r="K692" t="s">
        <v>1143</v>
      </c>
    </row>
    <row r="693" spans="1:11" x14ac:dyDescent="0.45">
      <c r="A693" s="2">
        <v>44387</v>
      </c>
      <c r="B693">
        <v>2021</v>
      </c>
      <c r="C693" t="s">
        <v>1151</v>
      </c>
      <c r="D693" t="s">
        <v>5</v>
      </c>
      <c r="E693" t="s">
        <v>385</v>
      </c>
      <c r="F693" t="s">
        <v>7</v>
      </c>
      <c r="G693" s="1">
        <v>2423</v>
      </c>
      <c r="H693">
        <v>359</v>
      </c>
      <c r="I693" t="s">
        <v>1122</v>
      </c>
      <c r="J693" t="s">
        <v>1141</v>
      </c>
      <c r="K693" t="s">
        <v>1143</v>
      </c>
    </row>
    <row r="694" spans="1:11" x14ac:dyDescent="0.45">
      <c r="A694" s="2">
        <v>44388</v>
      </c>
      <c r="B694">
        <v>2021</v>
      </c>
      <c r="C694" t="s">
        <v>1151</v>
      </c>
      <c r="D694" t="s">
        <v>1158</v>
      </c>
      <c r="E694" t="s">
        <v>825</v>
      </c>
      <c r="F694" t="s">
        <v>20</v>
      </c>
      <c r="G694" s="1">
        <v>12023</v>
      </c>
      <c r="H694" s="1">
        <v>2837</v>
      </c>
      <c r="I694" t="s">
        <v>1122</v>
      </c>
      <c r="J694" t="s">
        <v>1136</v>
      </c>
      <c r="K694" t="s">
        <v>1144</v>
      </c>
    </row>
    <row r="695" spans="1:11" x14ac:dyDescent="0.45">
      <c r="A695" s="2">
        <v>44390</v>
      </c>
      <c r="B695">
        <v>2021</v>
      </c>
      <c r="C695" t="s">
        <v>1151</v>
      </c>
      <c r="D695" t="s">
        <v>54</v>
      </c>
      <c r="E695" t="s">
        <v>19</v>
      </c>
      <c r="F695" t="s">
        <v>20</v>
      </c>
      <c r="G695" s="1">
        <v>6688</v>
      </c>
      <c r="H695">
        <v>2635</v>
      </c>
      <c r="I695" t="s">
        <v>1122</v>
      </c>
      <c r="J695" t="s">
        <v>1140</v>
      </c>
      <c r="K695" t="s">
        <v>1146</v>
      </c>
    </row>
    <row r="696" spans="1:11" x14ac:dyDescent="0.45">
      <c r="A696" s="2">
        <v>44390</v>
      </c>
      <c r="B696">
        <v>2021</v>
      </c>
      <c r="C696" t="s">
        <v>1151</v>
      </c>
      <c r="D696" t="s">
        <v>1158</v>
      </c>
      <c r="E696" t="s">
        <v>24</v>
      </c>
      <c r="F696" t="s">
        <v>13</v>
      </c>
      <c r="G696" s="1">
        <v>6118</v>
      </c>
      <c r="H696">
        <v>2937</v>
      </c>
      <c r="I696" t="s">
        <v>1122</v>
      </c>
      <c r="J696" t="s">
        <v>1134</v>
      </c>
      <c r="K696" t="s">
        <v>1145</v>
      </c>
    </row>
    <row r="697" spans="1:11" x14ac:dyDescent="0.45">
      <c r="A697" s="2">
        <v>44390</v>
      </c>
      <c r="B697">
        <v>2021</v>
      </c>
      <c r="C697" t="s">
        <v>1151</v>
      </c>
      <c r="D697" t="s">
        <v>5</v>
      </c>
      <c r="E697" t="s">
        <v>723</v>
      </c>
      <c r="F697" t="s">
        <v>13</v>
      </c>
      <c r="G697" s="1">
        <v>9188</v>
      </c>
      <c r="H697" s="1">
        <v>2453</v>
      </c>
      <c r="I697" t="s">
        <v>1122</v>
      </c>
      <c r="J697" t="s">
        <v>1127</v>
      </c>
      <c r="K697" t="s">
        <v>1143</v>
      </c>
    </row>
    <row r="698" spans="1:11" x14ac:dyDescent="0.45">
      <c r="A698" s="2">
        <v>44391</v>
      </c>
      <c r="B698">
        <v>2021</v>
      </c>
      <c r="C698" t="s">
        <v>1151</v>
      </c>
      <c r="D698" t="s">
        <v>5</v>
      </c>
      <c r="E698" t="s">
        <v>917</v>
      </c>
      <c r="F698" t="s">
        <v>7</v>
      </c>
      <c r="G698" s="1">
        <v>13051</v>
      </c>
      <c r="H698" s="1">
        <v>4294</v>
      </c>
      <c r="I698" t="s">
        <v>1122</v>
      </c>
      <c r="J698" t="s">
        <v>1137</v>
      </c>
      <c r="K698" t="s">
        <v>1145</v>
      </c>
    </row>
    <row r="699" spans="1:11" x14ac:dyDescent="0.45">
      <c r="A699" s="2">
        <v>44392</v>
      </c>
      <c r="B699">
        <v>2021</v>
      </c>
      <c r="C699" t="s">
        <v>1151</v>
      </c>
      <c r="D699" t="s">
        <v>5</v>
      </c>
      <c r="E699" t="s">
        <v>126</v>
      </c>
      <c r="F699" t="s">
        <v>7</v>
      </c>
      <c r="G699" s="1">
        <v>4201</v>
      </c>
      <c r="H699">
        <v>1210</v>
      </c>
      <c r="I699" t="s">
        <v>1122</v>
      </c>
      <c r="J699" t="s">
        <v>1137</v>
      </c>
      <c r="K699" t="s">
        <v>1144</v>
      </c>
    </row>
    <row r="700" spans="1:11" x14ac:dyDescent="0.45">
      <c r="A700" s="2">
        <v>44393</v>
      </c>
      <c r="B700">
        <v>2021</v>
      </c>
      <c r="C700" t="s">
        <v>1151</v>
      </c>
      <c r="D700" t="s">
        <v>1158</v>
      </c>
      <c r="E700" t="s">
        <v>606</v>
      </c>
      <c r="F700" t="s">
        <v>20</v>
      </c>
      <c r="G700" s="1">
        <v>12819</v>
      </c>
      <c r="H700" s="1">
        <v>3602</v>
      </c>
      <c r="I700" t="s">
        <v>1122</v>
      </c>
      <c r="J700" t="s">
        <v>1132</v>
      </c>
      <c r="K700" t="s">
        <v>1146</v>
      </c>
    </row>
    <row r="701" spans="1:11" x14ac:dyDescent="0.45">
      <c r="A701" s="2">
        <v>44394</v>
      </c>
      <c r="B701">
        <v>2021</v>
      </c>
      <c r="C701" t="s">
        <v>1151</v>
      </c>
      <c r="D701" t="s">
        <v>1158</v>
      </c>
      <c r="E701" t="s">
        <v>547</v>
      </c>
      <c r="F701" t="s">
        <v>404</v>
      </c>
      <c r="G701" s="1">
        <v>3126</v>
      </c>
      <c r="H701">
        <v>435</v>
      </c>
      <c r="I701" t="s">
        <v>1122</v>
      </c>
      <c r="J701" t="s">
        <v>1133</v>
      </c>
      <c r="K701" t="s">
        <v>1144</v>
      </c>
    </row>
    <row r="702" spans="1:11" x14ac:dyDescent="0.45">
      <c r="A702" s="2">
        <v>44395</v>
      </c>
      <c r="B702">
        <v>2021</v>
      </c>
      <c r="C702" t="s">
        <v>1151</v>
      </c>
      <c r="D702" t="s">
        <v>5</v>
      </c>
      <c r="E702" t="s">
        <v>839</v>
      </c>
      <c r="F702" t="s">
        <v>20</v>
      </c>
      <c r="G702" s="1">
        <v>3939</v>
      </c>
      <c r="H702" s="1">
        <v>512</v>
      </c>
      <c r="I702" t="s">
        <v>1167</v>
      </c>
      <c r="J702" t="s">
        <v>1134</v>
      </c>
      <c r="K702" t="s">
        <v>1145</v>
      </c>
    </row>
    <row r="703" spans="1:11" x14ac:dyDescent="0.45">
      <c r="A703" s="2">
        <v>44395</v>
      </c>
      <c r="B703">
        <v>2021</v>
      </c>
      <c r="C703" t="s">
        <v>1151</v>
      </c>
      <c r="D703" t="s">
        <v>5</v>
      </c>
      <c r="E703" t="s">
        <v>353</v>
      </c>
      <c r="F703" t="s">
        <v>7</v>
      </c>
      <c r="G703" s="1">
        <v>9799</v>
      </c>
      <c r="H703">
        <v>4498</v>
      </c>
      <c r="I703" t="s">
        <v>1167</v>
      </c>
      <c r="J703" t="s">
        <v>1137</v>
      </c>
      <c r="K703" t="s">
        <v>1146</v>
      </c>
    </row>
    <row r="704" spans="1:11" x14ac:dyDescent="0.45">
      <c r="A704" s="2">
        <v>44396</v>
      </c>
      <c r="B704">
        <v>2021</v>
      </c>
      <c r="C704" t="s">
        <v>1151</v>
      </c>
      <c r="D704" t="s">
        <v>1158</v>
      </c>
      <c r="E704" t="s">
        <v>23</v>
      </c>
      <c r="F704" t="s">
        <v>20</v>
      </c>
      <c r="G704" s="1">
        <v>3613</v>
      </c>
      <c r="H704">
        <v>394</v>
      </c>
      <c r="I704" t="s">
        <v>1122</v>
      </c>
      <c r="J704" t="s">
        <v>1133</v>
      </c>
      <c r="K704" t="s">
        <v>1143</v>
      </c>
    </row>
    <row r="705" spans="1:11" x14ac:dyDescent="0.45">
      <c r="A705" s="2">
        <v>44396</v>
      </c>
      <c r="B705">
        <v>2021</v>
      </c>
      <c r="C705" t="s">
        <v>1151</v>
      </c>
      <c r="D705" t="s">
        <v>27</v>
      </c>
      <c r="E705" t="s">
        <v>180</v>
      </c>
      <c r="F705" t="s">
        <v>7</v>
      </c>
      <c r="G705" s="1">
        <v>2278</v>
      </c>
      <c r="H705">
        <v>374</v>
      </c>
      <c r="I705" t="s">
        <v>1122</v>
      </c>
      <c r="J705" t="s">
        <v>1136</v>
      </c>
      <c r="K705" t="s">
        <v>1145</v>
      </c>
    </row>
    <row r="706" spans="1:11" x14ac:dyDescent="0.45">
      <c r="A706" s="2">
        <v>44398</v>
      </c>
      <c r="B706">
        <v>2021</v>
      </c>
      <c r="C706" t="s">
        <v>1151</v>
      </c>
      <c r="D706" t="s">
        <v>1158</v>
      </c>
      <c r="E706" t="s">
        <v>1035</v>
      </c>
      <c r="F706" t="s">
        <v>419</v>
      </c>
      <c r="G706" s="1">
        <v>13018</v>
      </c>
      <c r="H706" s="1">
        <v>5311</v>
      </c>
      <c r="I706" t="s">
        <v>1122</v>
      </c>
      <c r="J706" t="s">
        <v>1127</v>
      </c>
      <c r="K706" t="s">
        <v>1143</v>
      </c>
    </row>
    <row r="707" spans="1:11" x14ac:dyDescent="0.45">
      <c r="A707" s="2">
        <v>44401</v>
      </c>
      <c r="B707">
        <v>2021</v>
      </c>
      <c r="C707" t="s">
        <v>1151</v>
      </c>
      <c r="D707" t="s">
        <v>1158</v>
      </c>
      <c r="E707" t="s">
        <v>34</v>
      </c>
      <c r="F707" t="s">
        <v>13</v>
      </c>
      <c r="G707" s="1">
        <v>9642</v>
      </c>
      <c r="H707">
        <v>3683</v>
      </c>
      <c r="I707" t="s">
        <v>1122</v>
      </c>
      <c r="J707" t="s">
        <v>1127</v>
      </c>
      <c r="K707" t="s">
        <v>1144</v>
      </c>
    </row>
    <row r="708" spans="1:11" x14ac:dyDescent="0.45">
      <c r="A708" s="2">
        <v>44402</v>
      </c>
      <c r="B708">
        <v>2021</v>
      </c>
      <c r="C708" t="s">
        <v>1151</v>
      </c>
      <c r="D708" t="s">
        <v>1158</v>
      </c>
      <c r="E708" t="s">
        <v>941</v>
      </c>
      <c r="F708" t="s">
        <v>11</v>
      </c>
      <c r="G708" s="1">
        <v>4616</v>
      </c>
      <c r="H708" s="1">
        <v>1288</v>
      </c>
      <c r="I708" t="s">
        <v>1122</v>
      </c>
      <c r="J708" t="s">
        <v>1137</v>
      </c>
      <c r="K708" t="s">
        <v>1143</v>
      </c>
    </row>
    <row r="709" spans="1:11" x14ac:dyDescent="0.45">
      <c r="A709" s="2">
        <v>44403</v>
      </c>
      <c r="B709">
        <v>2021</v>
      </c>
      <c r="C709" t="s">
        <v>1151</v>
      </c>
      <c r="D709" t="s">
        <v>54</v>
      </c>
      <c r="E709" t="s">
        <v>165</v>
      </c>
      <c r="F709" t="s">
        <v>11</v>
      </c>
      <c r="G709" s="1">
        <v>2872</v>
      </c>
      <c r="H709">
        <v>635</v>
      </c>
      <c r="I709" t="s">
        <v>1122</v>
      </c>
      <c r="J709" t="s">
        <v>1134</v>
      </c>
      <c r="K709" t="s">
        <v>1144</v>
      </c>
    </row>
    <row r="710" spans="1:11" x14ac:dyDescent="0.45">
      <c r="A710" s="2">
        <v>44404</v>
      </c>
      <c r="B710">
        <v>2021</v>
      </c>
      <c r="C710" t="s">
        <v>1151</v>
      </c>
      <c r="D710" t="s">
        <v>27</v>
      </c>
      <c r="E710" t="s">
        <v>1004</v>
      </c>
      <c r="F710" t="s">
        <v>404</v>
      </c>
      <c r="G710" s="1">
        <v>11661</v>
      </c>
      <c r="H710" s="1">
        <v>3160</v>
      </c>
      <c r="I710" t="s">
        <v>1167</v>
      </c>
      <c r="J710" t="s">
        <v>1132</v>
      </c>
      <c r="K710" t="s">
        <v>1143</v>
      </c>
    </row>
    <row r="711" spans="1:11" x14ac:dyDescent="0.45">
      <c r="A711" s="2">
        <v>44405</v>
      </c>
      <c r="B711">
        <v>2021</v>
      </c>
      <c r="C711" t="s">
        <v>1151</v>
      </c>
      <c r="D711" t="s">
        <v>27</v>
      </c>
      <c r="E711" t="s">
        <v>1075</v>
      </c>
      <c r="F711" t="s">
        <v>404</v>
      </c>
      <c r="G711" s="1">
        <v>3033</v>
      </c>
      <c r="H711" s="1">
        <v>637</v>
      </c>
      <c r="I711" t="s">
        <v>1122</v>
      </c>
      <c r="J711" t="s">
        <v>1140</v>
      </c>
      <c r="K711" t="s">
        <v>1143</v>
      </c>
    </row>
    <row r="712" spans="1:11" x14ac:dyDescent="0.45">
      <c r="A712" s="2">
        <v>44410</v>
      </c>
      <c r="B712">
        <v>2021</v>
      </c>
      <c r="C712" t="s">
        <v>1151</v>
      </c>
      <c r="D712" t="s">
        <v>1158</v>
      </c>
      <c r="E712" t="s">
        <v>194</v>
      </c>
      <c r="F712" t="s">
        <v>13</v>
      </c>
      <c r="G712" s="1">
        <v>14790</v>
      </c>
      <c r="H712">
        <v>1701</v>
      </c>
      <c r="I712" t="s">
        <v>1122</v>
      </c>
      <c r="J712" t="s">
        <v>1138</v>
      </c>
      <c r="K712" t="s">
        <v>1143</v>
      </c>
    </row>
    <row r="713" spans="1:11" x14ac:dyDescent="0.45">
      <c r="A713" s="2">
        <v>44410</v>
      </c>
      <c r="B713">
        <v>2021</v>
      </c>
      <c r="C713" t="s">
        <v>1151</v>
      </c>
      <c r="D713" t="s">
        <v>21</v>
      </c>
      <c r="E713" t="s">
        <v>633</v>
      </c>
      <c r="F713" t="s">
        <v>13</v>
      </c>
      <c r="G713" s="1">
        <v>10165</v>
      </c>
      <c r="H713" s="1">
        <v>3680</v>
      </c>
      <c r="I713" t="s">
        <v>1122</v>
      </c>
      <c r="J713" t="s">
        <v>1132</v>
      </c>
      <c r="K713" t="s">
        <v>1145</v>
      </c>
    </row>
    <row r="714" spans="1:11" x14ac:dyDescent="0.45">
      <c r="A714" s="2">
        <v>44412</v>
      </c>
      <c r="B714">
        <v>2021</v>
      </c>
      <c r="C714" t="s">
        <v>1151</v>
      </c>
      <c r="D714" t="s">
        <v>1158</v>
      </c>
      <c r="E714" t="s">
        <v>943</v>
      </c>
      <c r="F714" t="s">
        <v>7</v>
      </c>
      <c r="G714" s="1">
        <v>11055</v>
      </c>
      <c r="H714" s="1">
        <v>1106</v>
      </c>
      <c r="I714" t="s">
        <v>1122</v>
      </c>
      <c r="J714" t="s">
        <v>1133</v>
      </c>
      <c r="K714" t="s">
        <v>1145</v>
      </c>
    </row>
    <row r="715" spans="1:11" x14ac:dyDescent="0.45">
      <c r="A715" s="2">
        <v>44412</v>
      </c>
      <c r="B715">
        <v>2021</v>
      </c>
      <c r="C715" t="s">
        <v>1151</v>
      </c>
      <c r="D715" t="s">
        <v>21</v>
      </c>
      <c r="E715" t="s">
        <v>866</v>
      </c>
      <c r="F715" t="s">
        <v>13</v>
      </c>
      <c r="G715" s="1">
        <v>2204</v>
      </c>
      <c r="H715" s="1">
        <v>998</v>
      </c>
      <c r="I715" t="s">
        <v>1167</v>
      </c>
      <c r="J715" t="s">
        <v>1137</v>
      </c>
      <c r="K715" t="s">
        <v>1143</v>
      </c>
    </row>
    <row r="716" spans="1:11" x14ac:dyDescent="0.45">
      <c r="A716" s="2">
        <v>44413</v>
      </c>
      <c r="B716">
        <v>2021</v>
      </c>
      <c r="C716" t="s">
        <v>1151</v>
      </c>
      <c r="D716" t="s">
        <v>1158</v>
      </c>
      <c r="E716" t="s">
        <v>766</v>
      </c>
      <c r="F716" t="s">
        <v>11</v>
      </c>
      <c r="G716" s="1">
        <v>2920</v>
      </c>
      <c r="H716" s="1">
        <v>152</v>
      </c>
      <c r="I716" t="s">
        <v>1122</v>
      </c>
      <c r="J716" t="s">
        <v>1133</v>
      </c>
      <c r="K716" t="s">
        <v>1145</v>
      </c>
    </row>
    <row r="717" spans="1:11" x14ac:dyDescent="0.45">
      <c r="A717" s="2">
        <v>44413</v>
      </c>
      <c r="B717">
        <v>2021</v>
      </c>
      <c r="C717" t="s">
        <v>1151</v>
      </c>
      <c r="D717" t="s">
        <v>54</v>
      </c>
      <c r="E717" t="s">
        <v>674</v>
      </c>
      <c r="F717" t="s">
        <v>13</v>
      </c>
      <c r="G717" s="1">
        <v>11847</v>
      </c>
      <c r="H717" s="1">
        <v>5390</v>
      </c>
      <c r="I717" t="s">
        <v>1167</v>
      </c>
      <c r="J717" t="s">
        <v>1141</v>
      </c>
      <c r="K717" t="s">
        <v>1145</v>
      </c>
    </row>
    <row r="718" spans="1:11" x14ac:dyDescent="0.45">
      <c r="A718" s="2">
        <v>44414</v>
      </c>
      <c r="B718">
        <v>2021</v>
      </c>
      <c r="C718" t="s">
        <v>1151</v>
      </c>
      <c r="D718" t="s">
        <v>54</v>
      </c>
      <c r="E718" t="s">
        <v>707</v>
      </c>
      <c r="F718" t="s">
        <v>20</v>
      </c>
      <c r="G718" s="1">
        <v>8385</v>
      </c>
      <c r="H718" s="1">
        <v>495</v>
      </c>
      <c r="I718" t="s">
        <v>1122</v>
      </c>
      <c r="J718" t="s">
        <v>1140</v>
      </c>
      <c r="K718" t="s">
        <v>1143</v>
      </c>
    </row>
    <row r="719" spans="1:11" x14ac:dyDescent="0.45">
      <c r="A719" s="2">
        <v>44415</v>
      </c>
      <c r="B719">
        <v>2021</v>
      </c>
      <c r="C719" t="s">
        <v>1151</v>
      </c>
      <c r="D719" t="s">
        <v>1158</v>
      </c>
      <c r="E719" t="s">
        <v>1099</v>
      </c>
      <c r="F719" t="s">
        <v>20</v>
      </c>
      <c r="G719" s="1">
        <v>14288</v>
      </c>
      <c r="H719" s="1">
        <v>2643</v>
      </c>
      <c r="I719" t="s">
        <v>1167</v>
      </c>
      <c r="J719" t="s">
        <v>1137</v>
      </c>
      <c r="K719" t="s">
        <v>1143</v>
      </c>
    </row>
    <row r="720" spans="1:11" x14ac:dyDescent="0.45">
      <c r="A720" s="2">
        <v>44416</v>
      </c>
      <c r="B720">
        <v>2021</v>
      </c>
      <c r="C720" t="s">
        <v>1151</v>
      </c>
      <c r="D720" t="s">
        <v>5</v>
      </c>
      <c r="E720" t="s">
        <v>1049</v>
      </c>
      <c r="F720" t="s">
        <v>404</v>
      </c>
      <c r="G720" s="1">
        <v>2023</v>
      </c>
      <c r="H720" s="1">
        <v>876</v>
      </c>
      <c r="I720" t="s">
        <v>1122</v>
      </c>
      <c r="J720" t="s">
        <v>1136</v>
      </c>
      <c r="K720" t="s">
        <v>1145</v>
      </c>
    </row>
    <row r="721" spans="1:11" x14ac:dyDescent="0.45">
      <c r="A721" s="2">
        <v>44416</v>
      </c>
      <c r="B721">
        <v>2021</v>
      </c>
      <c r="C721" t="s">
        <v>1151</v>
      </c>
      <c r="D721" t="s">
        <v>1158</v>
      </c>
      <c r="E721" t="s">
        <v>377</v>
      </c>
      <c r="F721" t="s">
        <v>20</v>
      </c>
      <c r="G721" s="1">
        <v>8018</v>
      </c>
      <c r="H721">
        <v>1419</v>
      </c>
      <c r="I721" t="s">
        <v>1167</v>
      </c>
      <c r="J721" t="s">
        <v>1137</v>
      </c>
      <c r="K721" t="s">
        <v>1143</v>
      </c>
    </row>
    <row r="722" spans="1:11" x14ac:dyDescent="0.45">
      <c r="A722" s="2">
        <v>44417</v>
      </c>
      <c r="B722">
        <v>2021</v>
      </c>
      <c r="C722" t="s">
        <v>1151</v>
      </c>
      <c r="D722" t="s">
        <v>1158</v>
      </c>
      <c r="E722" t="s">
        <v>650</v>
      </c>
      <c r="F722" t="s">
        <v>7</v>
      </c>
      <c r="G722" s="1">
        <v>11507</v>
      </c>
      <c r="H722" s="1">
        <v>1070</v>
      </c>
      <c r="I722" t="s">
        <v>1122</v>
      </c>
      <c r="J722" t="s">
        <v>1136</v>
      </c>
      <c r="K722" t="s">
        <v>1143</v>
      </c>
    </row>
    <row r="723" spans="1:11" x14ac:dyDescent="0.45">
      <c r="A723" s="2">
        <v>44419</v>
      </c>
      <c r="B723">
        <v>2021</v>
      </c>
      <c r="C723" t="s">
        <v>1151</v>
      </c>
      <c r="D723" t="s">
        <v>1158</v>
      </c>
      <c r="E723" t="s">
        <v>593</v>
      </c>
      <c r="F723" t="s">
        <v>13</v>
      </c>
      <c r="G723" s="1">
        <v>11665</v>
      </c>
      <c r="H723" s="1">
        <v>2718</v>
      </c>
      <c r="I723" t="s">
        <v>1122</v>
      </c>
      <c r="J723" t="s">
        <v>1138</v>
      </c>
      <c r="K723" t="s">
        <v>1144</v>
      </c>
    </row>
    <row r="724" spans="1:11" x14ac:dyDescent="0.45">
      <c r="A724" s="2">
        <v>44424</v>
      </c>
      <c r="B724">
        <v>2021</v>
      </c>
      <c r="C724" t="s">
        <v>1151</v>
      </c>
      <c r="D724" t="s">
        <v>5</v>
      </c>
      <c r="E724" t="s">
        <v>18</v>
      </c>
      <c r="F724" t="s">
        <v>11</v>
      </c>
      <c r="G724" s="1">
        <v>4085</v>
      </c>
      <c r="H724">
        <v>1646</v>
      </c>
      <c r="I724" t="s">
        <v>1122</v>
      </c>
      <c r="J724" t="s">
        <v>1140</v>
      </c>
      <c r="K724" t="s">
        <v>1145</v>
      </c>
    </row>
    <row r="725" spans="1:11" x14ac:dyDescent="0.45">
      <c r="A725" s="2">
        <v>44424</v>
      </c>
      <c r="B725">
        <v>2021</v>
      </c>
      <c r="C725" t="s">
        <v>1151</v>
      </c>
      <c r="D725" t="s">
        <v>21</v>
      </c>
      <c r="E725" t="s">
        <v>790</v>
      </c>
      <c r="F725" t="s">
        <v>20</v>
      </c>
      <c r="G725" s="1">
        <v>3343</v>
      </c>
      <c r="H725" s="1">
        <v>772</v>
      </c>
      <c r="I725" t="s">
        <v>1167</v>
      </c>
      <c r="J725" t="s">
        <v>1137</v>
      </c>
      <c r="K725" t="s">
        <v>1145</v>
      </c>
    </row>
    <row r="726" spans="1:11" x14ac:dyDescent="0.45">
      <c r="A726" s="2">
        <v>44427</v>
      </c>
      <c r="B726">
        <v>2021</v>
      </c>
      <c r="C726" t="s">
        <v>1151</v>
      </c>
      <c r="D726" t="s">
        <v>21</v>
      </c>
      <c r="E726" t="s">
        <v>1018</v>
      </c>
      <c r="F726" t="s">
        <v>401</v>
      </c>
      <c r="G726" s="1">
        <v>11894</v>
      </c>
      <c r="H726" s="1">
        <v>2105</v>
      </c>
      <c r="I726" t="s">
        <v>1122</v>
      </c>
      <c r="J726" t="s">
        <v>1141</v>
      </c>
      <c r="K726" t="s">
        <v>1143</v>
      </c>
    </row>
    <row r="727" spans="1:11" x14ac:dyDescent="0.45">
      <c r="A727" s="2">
        <v>44429</v>
      </c>
      <c r="B727">
        <v>2021</v>
      </c>
      <c r="C727" t="s">
        <v>1151</v>
      </c>
      <c r="D727" t="s">
        <v>27</v>
      </c>
      <c r="E727" t="s">
        <v>646</v>
      </c>
      <c r="F727" t="s">
        <v>20</v>
      </c>
      <c r="G727" s="1">
        <v>9812</v>
      </c>
      <c r="H727" s="1">
        <v>2188</v>
      </c>
      <c r="I727" t="s">
        <v>1122</v>
      </c>
      <c r="J727" t="s">
        <v>1136</v>
      </c>
      <c r="K727" t="s">
        <v>1146</v>
      </c>
    </row>
    <row r="728" spans="1:11" x14ac:dyDescent="0.45">
      <c r="A728" s="2">
        <v>44430</v>
      </c>
      <c r="B728">
        <v>2021</v>
      </c>
      <c r="C728" t="s">
        <v>1151</v>
      </c>
      <c r="D728" t="s">
        <v>54</v>
      </c>
      <c r="E728" t="s">
        <v>702</v>
      </c>
      <c r="F728" t="s">
        <v>7</v>
      </c>
      <c r="G728" s="1">
        <v>8173</v>
      </c>
      <c r="H728" s="1">
        <v>2011</v>
      </c>
      <c r="I728" t="s">
        <v>1122</v>
      </c>
      <c r="J728" t="s">
        <v>1137</v>
      </c>
      <c r="K728" t="s">
        <v>1143</v>
      </c>
    </row>
    <row r="729" spans="1:11" x14ac:dyDescent="0.45">
      <c r="A729" s="2">
        <v>44431</v>
      </c>
      <c r="B729">
        <v>2021</v>
      </c>
      <c r="C729" t="s">
        <v>1151</v>
      </c>
      <c r="D729" t="s">
        <v>5</v>
      </c>
      <c r="E729" t="s">
        <v>289</v>
      </c>
      <c r="F729" t="s">
        <v>13</v>
      </c>
      <c r="G729" s="1">
        <v>12749</v>
      </c>
      <c r="H729">
        <v>5418</v>
      </c>
      <c r="I729" t="s">
        <v>1167</v>
      </c>
      <c r="J729" t="s">
        <v>1133</v>
      </c>
      <c r="K729" t="s">
        <v>1143</v>
      </c>
    </row>
    <row r="730" spans="1:11" x14ac:dyDescent="0.45">
      <c r="A730" s="2">
        <v>44431</v>
      </c>
      <c r="B730">
        <v>2021</v>
      </c>
      <c r="C730" t="s">
        <v>1151</v>
      </c>
      <c r="D730" t="s">
        <v>1158</v>
      </c>
      <c r="E730" t="s">
        <v>973</v>
      </c>
      <c r="F730" t="s">
        <v>419</v>
      </c>
      <c r="G730" s="1">
        <v>14249</v>
      </c>
      <c r="H730" s="1">
        <v>2109</v>
      </c>
      <c r="I730" t="s">
        <v>1122</v>
      </c>
      <c r="J730" t="s">
        <v>1127</v>
      </c>
      <c r="K730" t="s">
        <v>1143</v>
      </c>
    </row>
    <row r="731" spans="1:11" x14ac:dyDescent="0.45">
      <c r="A731" s="2">
        <v>44432</v>
      </c>
      <c r="B731">
        <v>2021</v>
      </c>
      <c r="C731" t="s">
        <v>1151</v>
      </c>
      <c r="D731" t="s">
        <v>5</v>
      </c>
      <c r="E731" t="s">
        <v>49</v>
      </c>
      <c r="F731" t="s">
        <v>13</v>
      </c>
      <c r="G731" s="1">
        <v>13822</v>
      </c>
      <c r="H731">
        <v>4838</v>
      </c>
      <c r="I731" t="s">
        <v>1122</v>
      </c>
      <c r="J731" t="s">
        <v>1137</v>
      </c>
      <c r="K731" t="s">
        <v>1145</v>
      </c>
    </row>
    <row r="732" spans="1:11" x14ac:dyDescent="0.45">
      <c r="A732" s="2">
        <v>44433</v>
      </c>
      <c r="B732">
        <v>2021</v>
      </c>
      <c r="C732" t="s">
        <v>1151</v>
      </c>
      <c r="D732" t="s">
        <v>21</v>
      </c>
      <c r="E732" t="s">
        <v>232</v>
      </c>
      <c r="F732" t="s">
        <v>20</v>
      </c>
      <c r="G732" s="1">
        <v>12707</v>
      </c>
      <c r="H732">
        <v>2872</v>
      </c>
      <c r="I732" t="s">
        <v>1122</v>
      </c>
      <c r="J732" t="s">
        <v>1137</v>
      </c>
      <c r="K732" t="s">
        <v>1143</v>
      </c>
    </row>
    <row r="733" spans="1:11" x14ac:dyDescent="0.45">
      <c r="A733" s="2">
        <v>44433</v>
      </c>
      <c r="B733">
        <v>2021</v>
      </c>
      <c r="C733" t="s">
        <v>1151</v>
      </c>
      <c r="D733" t="s">
        <v>1158</v>
      </c>
      <c r="E733" t="s">
        <v>934</v>
      </c>
      <c r="F733" t="s">
        <v>20</v>
      </c>
      <c r="G733" s="1">
        <v>13718</v>
      </c>
      <c r="H733" s="1">
        <v>5844</v>
      </c>
      <c r="I733" t="s">
        <v>1122</v>
      </c>
      <c r="J733" t="s">
        <v>1134</v>
      </c>
      <c r="K733" t="s">
        <v>1143</v>
      </c>
    </row>
    <row r="734" spans="1:11" x14ac:dyDescent="0.45">
      <c r="A734" s="2">
        <v>44434</v>
      </c>
      <c r="B734">
        <v>2021</v>
      </c>
      <c r="C734" t="s">
        <v>1151</v>
      </c>
      <c r="D734" t="s">
        <v>5</v>
      </c>
      <c r="E734" t="s">
        <v>461</v>
      </c>
      <c r="F734" t="s">
        <v>404</v>
      </c>
      <c r="G734" s="1">
        <v>7565</v>
      </c>
      <c r="H734">
        <v>3578</v>
      </c>
      <c r="I734" t="s">
        <v>1122</v>
      </c>
      <c r="J734" t="s">
        <v>1134</v>
      </c>
      <c r="K734" t="s">
        <v>1143</v>
      </c>
    </row>
    <row r="735" spans="1:11" x14ac:dyDescent="0.45">
      <c r="A735" s="2">
        <v>44436</v>
      </c>
      <c r="B735">
        <v>2021</v>
      </c>
      <c r="C735" t="s">
        <v>1151</v>
      </c>
      <c r="D735" t="s">
        <v>1158</v>
      </c>
      <c r="E735" t="s">
        <v>1058</v>
      </c>
      <c r="F735" t="s">
        <v>401</v>
      </c>
      <c r="G735" s="1">
        <v>14132</v>
      </c>
      <c r="H735" s="1">
        <v>4664</v>
      </c>
      <c r="I735" t="s">
        <v>1122</v>
      </c>
      <c r="J735" t="s">
        <v>1137</v>
      </c>
      <c r="K735" t="s">
        <v>1144</v>
      </c>
    </row>
    <row r="736" spans="1:11" x14ac:dyDescent="0.45">
      <c r="A736" s="2">
        <v>44442</v>
      </c>
      <c r="B736">
        <v>2021</v>
      </c>
      <c r="C736" t="s">
        <v>1151</v>
      </c>
      <c r="D736" t="s">
        <v>21</v>
      </c>
      <c r="E736" t="s">
        <v>474</v>
      </c>
      <c r="F736" t="s">
        <v>419</v>
      </c>
      <c r="G736" s="1">
        <v>3112</v>
      </c>
      <c r="H736">
        <v>370</v>
      </c>
      <c r="I736" t="s">
        <v>1122</v>
      </c>
      <c r="J736" t="s">
        <v>1136</v>
      </c>
      <c r="K736" t="s">
        <v>1144</v>
      </c>
    </row>
    <row r="737" spans="1:11" x14ac:dyDescent="0.45">
      <c r="A737" s="2">
        <v>44443</v>
      </c>
      <c r="B737">
        <v>2021</v>
      </c>
      <c r="C737" t="s">
        <v>1151</v>
      </c>
      <c r="D737" t="s">
        <v>5</v>
      </c>
      <c r="E737" t="s">
        <v>742</v>
      </c>
      <c r="F737" t="s">
        <v>7</v>
      </c>
      <c r="G737" s="1">
        <v>6263</v>
      </c>
      <c r="H737" s="1">
        <v>2493</v>
      </c>
      <c r="I737" t="s">
        <v>1122</v>
      </c>
      <c r="J737" t="s">
        <v>1133</v>
      </c>
      <c r="K737" t="s">
        <v>1143</v>
      </c>
    </row>
    <row r="738" spans="1:11" x14ac:dyDescent="0.45">
      <c r="A738" s="2">
        <v>44445</v>
      </c>
      <c r="B738">
        <v>2021</v>
      </c>
      <c r="C738" t="s">
        <v>1151</v>
      </c>
      <c r="D738" t="s">
        <v>1158</v>
      </c>
      <c r="E738" t="s">
        <v>623</v>
      </c>
      <c r="F738" t="s">
        <v>11</v>
      </c>
      <c r="G738" s="1">
        <v>823</v>
      </c>
      <c r="H738" s="1">
        <v>119</v>
      </c>
      <c r="I738" t="s">
        <v>1167</v>
      </c>
      <c r="J738" t="s">
        <v>1140</v>
      </c>
      <c r="K738" t="s">
        <v>1145</v>
      </c>
    </row>
    <row r="739" spans="1:11" x14ac:dyDescent="0.45">
      <c r="A739" s="2">
        <v>44445</v>
      </c>
      <c r="B739">
        <v>2021</v>
      </c>
      <c r="C739" t="s">
        <v>1151</v>
      </c>
      <c r="D739" t="s">
        <v>5</v>
      </c>
      <c r="E739" t="s">
        <v>884</v>
      </c>
      <c r="F739" t="s">
        <v>13</v>
      </c>
      <c r="G739" s="1">
        <v>9666</v>
      </c>
      <c r="H739" s="1">
        <v>667</v>
      </c>
      <c r="I739" t="s">
        <v>1122</v>
      </c>
      <c r="J739" t="s">
        <v>1136</v>
      </c>
      <c r="K739" t="s">
        <v>1143</v>
      </c>
    </row>
    <row r="740" spans="1:11" x14ac:dyDescent="0.45">
      <c r="A740" s="2">
        <v>44446</v>
      </c>
      <c r="B740">
        <v>2021</v>
      </c>
      <c r="C740" t="s">
        <v>1151</v>
      </c>
      <c r="D740" t="s">
        <v>5</v>
      </c>
      <c r="E740" t="s">
        <v>951</v>
      </c>
      <c r="F740" t="s">
        <v>409</v>
      </c>
      <c r="G740" s="1">
        <v>5363</v>
      </c>
      <c r="H740" s="1">
        <v>472</v>
      </c>
      <c r="I740" t="s">
        <v>1122</v>
      </c>
      <c r="J740" t="s">
        <v>1138</v>
      </c>
      <c r="K740" t="s">
        <v>1143</v>
      </c>
    </row>
    <row r="741" spans="1:11" x14ac:dyDescent="0.45">
      <c r="A741" s="2">
        <v>44446</v>
      </c>
      <c r="B741">
        <v>2021</v>
      </c>
      <c r="C741" t="s">
        <v>1151</v>
      </c>
      <c r="D741" t="s">
        <v>5</v>
      </c>
      <c r="E741" t="s">
        <v>426</v>
      </c>
      <c r="F741" t="s">
        <v>407</v>
      </c>
      <c r="G741" s="1">
        <v>3222</v>
      </c>
      <c r="H741">
        <v>1028</v>
      </c>
      <c r="I741" t="s">
        <v>1167</v>
      </c>
      <c r="J741" t="s">
        <v>1132</v>
      </c>
      <c r="K741" t="s">
        <v>1145</v>
      </c>
    </row>
    <row r="742" spans="1:11" x14ac:dyDescent="0.45">
      <c r="A742" s="2">
        <v>44446</v>
      </c>
      <c r="B742">
        <v>2021</v>
      </c>
      <c r="C742" t="s">
        <v>1151</v>
      </c>
      <c r="D742" t="s">
        <v>1158</v>
      </c>
      <c r="E742" t="s">
        <v>817</v>
      </c>
      <c r="F742" t="s">
        <v>11</v>
      </c>
      <c r="G742" s="1">
        <v>11779</v>
      </c>
      <c r="H742" s="1">
        <v>1720</v>
      </c>
      <c r="I742" t="s">
        <v>1122</v>
      </c>
      <c r="J742" t="s">
        <v>1134</v>
      </c>
      <c r="K742" t="s">
        <v>1143</v>
      </c>
    </row>
    <row r="743" spans="1:11" x14ac:dyDescent="0.45">
      <c r="A743" s="2">
        <v>44447</v>
      </c>
      <c r="B743">
        <v>2021</v>
      </c>
      <c r="C743" t="s">
        <v>1151</v>
      </c>
      <c r="D743" t="s">
        <v>21</v>
      </c>
      <c r="E743" t="s">
        <v>487</v>
      </c>
      <c r="F743" t="s">
        <v>407</v>
      </c>
      <c r="G743" s="1">
        <v>14623</v>
      </c>
      <c r="H743">
        <v>6478</v>
      </c>
      <c r="I743" t="s">
        <v>1122</v>
      </c>
      <c r="J743" t="s">
        <v>1139</v>
      </c>
      <c r="K743" t="s">
        <v>1146</v>
      </c>
    </row>
    <row r="744" spans="1:11" x14ac:dyDescent="0.45">
      <c r="A744" s="2">
        <v>44448</v>
      </c>
      <c r="B744">
        <v>2021</v>
      </c>
      <c r="C744" t="s">
        <v>1151</v>
      </c>
      <c r="D744" t="s">
        <v>5</v>
      </c>
      <c r="E744" t="s">
        <v>1023</v>
      </c>
      <c r="F744" t="s">
        <v>404</v>
      </c>
      <c r="G744" s="1">
        <v>7436</v>
      </c>
      <c r="H744" s="1">
        <v>2900</v>
      </c>
      <c r="I744" t="s">
        <v>1122</v>
      </c>
      <c r="J744" t="s">
        <v>1138</v>
      </c>
      <c r="K744" t="s">
        <v>1145</v>
      </c>
    </row>
    <row r="745" spans="1:11" x14ac:dyDescent="0.45">
      <c r="A745" s="2">
        <v>44450</v>
      </c>
      <c r="B745">
        <v>2021</v>
      </c>
      <c r="C745" t="s">
        <v>1151</v>
      </c>
      <c r="D745" t="s">
        <v>54</v>
      </c>
      <c r="E745" t="s">
        <v>607</v>
      </c>
      <c r="F745" t="s">
        <v>13</v>
      </c>
      <c r="G745" s="1">
        <v>12062</v>
      </c>
      <c r="H745" s="1">
        <v>2497</v>
      </c>
      <c r="I745" t="s">
        <v>1167</v>
      </c>
      <c r="J745" t="s">
        <v>1139</v>
      </c>
      <c r="K745" t="s">
        <v>1143</v>
      </c>
    </row>
    <row r="746" spans="1:11" x14ac:dyDescent="0.45">
      <c r="A746" s="2">
        <v>44451</v>
      </c>
      <c r="B746">
        <v>2021</v>
      </c>
      <c r="C746" t="s">
        <v>1151</v>
      </c>
      <c r="D746" t="s">
        <v>1158</v>
      </c>
      <c r="E746" t="s">
        <v>819</v>
      </c>
      <c r="F746" t="s">
        <v>11</v>
      </c>
      <c r="G746" s="1">
        <v>14944</v>
      </c>
      <c r="H746" s="1">
        <v>6366</v>
      </c>
      <c r="I746" t="s">
        <v>1122</v>
      </c>
      <c r="J746" t="s">
        <v>1134</v>
      </c>
      <c r="K746" t="s">
        <v>1143</v>
      </c>
    </row>
    <row r="747" spans="1:11" x14ac:dyDescent="0.45">
      <c r="A747" s="2">
        <v>44452</v>
      </c>
      <c r="B747">
        <v>2021</v>
      </c>
      <c r="C747" t="s">
        <v>1151</v>
      </c>
      <c r="D747" t="s">
        <v>27</v>
      </c>
      <c r="E747" t="s">
        <v>544</v>
      </c>
      <c r="F747" t="s">
        <v>407</v>
      </c>
      <c r="G747" s="1">
        <v>6072</v>
      </c>
      <c r="H747">
        <v>1864</v>
      </c>
      <c r="I747" t="s">
        <v>1122</v>
      </c>
      <c r="J747" t="s">
        <v>1137</v>
      </c>
      <c r="K747" t="s">
        <v>1145</v>
      </c>
    </row>
    <row r="748" spans="1:11" x14ac:dyDescent="0.45">
      <c r="A748" s="2">
        <v>44453</v>
      </c>
      <c r="B748">
        <v>2021</v>
      </c>
      <c r="C748" t="s">
        <v>1151</v>
      </c>
      <c r="D748" t="s">
        <v>21</v>
      </c>
      <c r="E748" t="s">
        <v>889</v>
      </c>
      <c r="F748" t="s">
        <v>7</v>
      </c>
      <c r="G748" s="1">
        <v>11101</v>
      </c>
      <c r="H748" s="1">
        <v>4596</v>
      </c>
      <c r="I748" t="s">
        <v>1122</v>
      </c>
      <c r="J748" t="s">
        <v>1139</v>
      </c>
      <c r="K748" t="s">
        <v>1145</v>
      </c>
    </row>
    <row r="749" spans="1:11" x14ac:dyDescent="0.45">
      <c r="A749" s="2">
        <v>44454</v>
      </c>
      <c r="B749">
        <v>2021</v>
      </c>
      <c r="C749" t="s">
        <v>1151</v>
      </c>
      <c r="D749" t="s">
        <v>21</v>
      </c>
      <c r="E749" t="s">
        <v>53</v>
      </c>
      <c r="F749" t="s">
        <v>7</v>
      </c>
      <c r="G749" s="1">
        <v>9412</v>
      </c>
      <c r="H749">
        <v>1045</v>
      </c>
      <c r="I749" t="s">
        <v>1122</v>
      </c>
      <c r="J749" t="s">
        <v>1133</v>
      </c>
      <c r="K749" t="s">
        <v>1145</v>
      </c>
    </row>
    <row r="750" spans="1:11" x14ac:dyDescent="0.45">
      <c r="A750" s="2">
        <v>44456</v>
      </c>
      <c r="B750">
        <v>2021</v>
      </c>
      <c r="C750" t="s">
        <v>1151</v>
      </c>
      <c r="D750" t="s">
        <v>1158</v>
      </c>
      <c r="E750" t="s">
        <v>740</v>
      </c>
      <c r="F750" t="s">
        <v>7</v>
      </c>
      <c r="G750" s="1">
        <v>13946</v>
      </c>
      <c r="H750" s="1">
        <v>2775</v>
      </c>
      <c r="I750" t="s">
        <v>1122</v>
      </c>
      <c r="J750" t="s">
        <v>1140</v>
      </c>
      <c r="K750" t="s">
        <v>1145</v>
      </c>
    </row>
    <row r="751" spans="1:11" x14ac:dyDescent="0.45">
      <c r="A751" s="2">
        <v>44458</v>
      </c>
      <c r="B751">
        <v>2021</v>
      </c>
      <c r="C751" t="s">
        <v>1151</v>
      </c>
      <c r="D751" t="s">
        <v>21</v>
      </c>
      <c r="E751" t="s">
        <v>434</v>
      </c>
      <c r="F751" t="s">
        <v>407</v>
      </c>
      <c r="G751" s="1">
        <v>6530</v>
      </c>
      <c r="H751">
        <v>3050</v>
      </c>
      <c r="I751" t="s">
        <v>1122</v>
      </c>
      <c r="J751" t="s">
        <v>1126</v>
      </c>
      <c r="K751" t="s">
        <v>1145</v>
      </c>
    </row>
    <row r="752" spans="1:11" x14ac:dyDescent="0.45">
      <c r="A752" s="2">
        <v>44459</v>
      </c>
      <c r="B752">
        <v>2021</v>
      </c>
      <c r="C752" t="s">
        <v>1151</v>
      </c>
      <c r="D752" t="s">
        <v>5</v>
      </c>
      <c r="E752" t="s">
        <v>549</v>
      </c>
      <c r="F752" t="s">
        <v>404</v>
      </c>
      <c r="G752" s="1">
        <v>3264</v>
      </c>
      <c r="H752">
        <v>388</v>
      </c>
      <c r="I752" t="s">
        <v>1122</v>
      </c>
      <c r="J752" t="s">
        <v>1137</v>
      </c>
      <c r="K752" t="s">
        <v>1146</v>
      </c>
    </row>
    <row r="753" spans="1:11" x14ac:dyDescent="0.45">
      <c r="A753" s="2">
        <v>44461</v>
      </c>
      <c r="B753">
        <v>2021</v>
      </c>
      <c r="C753" t="s">
        <v>1151</v>
      </c>
      <c r="D753" t="s">
        <v>27</v>
      </c>
      <c r="E753" t="s">
        <v>904</v>
      </c>
      <c r="F753" t="s">
        <v>11</v>
      </c>
      <c r="G753" s="1">
        <v>9755</v>
      </c>
      <c r="H753" s="1">
        <v>1258</v>
      </c>
      <c r="I753" t="s">
        <v>1167</v>
      </c>
      <c r="J753" t="s">
        <v>1141</v>
      </c>
      <c r="K753" t="s">
        <v>1144</v>
      </c>
    </row>
    <row r="754" spans="1:11" x14ac:dyDescent="0.45">
      <c r="A754" s="2">
        <v>44461</v>
      </c>
      <c r="B754">
        <v>2021</v>
      </c>
      <c r="C754" t="s">
        <v>1151</v>
      </c>
      <c r="D754" t="s">
        <v>21</v>
      </c>
      <c r="E754" t="s">
        <v>594</v>
      </c>
      <c r="F754" t="s">
        <v>11</v>
      </c>
      <c r="G754" s="1">
        <v>5341</v>
      </c>
      <c r="H754" s="1">
        <v>283</v>
      </c>
      <c r="I754" t="s">
        <v>1167</v>
      </c>
      <c r="J754" t="s">
        <v>1129</v>
      </c>
      <c r="K754" t="s">
        <v>1146</v>
      </c>
    </row>
    <row r="755" spans="1:11" x14ac:dyDescent="0.45">
      <c r="A755" s="2">
        <v>44465</v>
      </c>
      <c r="B755">
        <v>2021</v>
      </c>
      <c r="C755" t="s">
        <v>1151</v>
      </c>
      <c r="D755" t="s">
        <v>1158</v>
      </c>
      <c r="E755" t="s">
        <v>393</v>
      </c>
      <c r="F755" t="s">
        <v>13</v>
      </c>
      <c r="G755" s="1">
        <v>11522</v>
      </c>
      <c r="H755">
        <v>3975</v>
      </c>
      <c r="I755" t="s">
        <v>1167</v>
      </c>
      <c r="J755" t="s">
        <v>1137</v>
      </c>
      <c r="K755" t="s">
        <v>1144</v>
      </c>
    </row>
    <row r="756" spans="1:11" x14ac:dyDescent="0.45">
      <c r="A756" s="2">
        <v>44465</v>
      </c>
      <c r="B756">
        <v>2021</v>
      </c>
      <c r="C756" t="s">
        <v>1151</v>
      </c>
      <c r="D756" t="s">
        <v>5</v>
      </c>
      <c r="E756" t="s">
        <v>1019</v>
      </c>
      <c r="F756" t="s">
        <v>419</v>
      </c>
      <c r="G756" s="1">
        <v>9149</v>
      </c>
      <c r="H756" s="1">
        <v>668</v>
      </c>
      <c r="I756" t="s">
        <v>1167</v>
      </c>
      <c r="J756" t="s">
        <v>1141</v>
      </c>
      <c r="K756" t="s">
        <v>1146</v>
      </c>
    </row>
    <row r="757" spans="1:11" x14ac:dyDescent="0.45">
      <c r="A757" s="2">
        <v>44465</v>
      </c>
      <c r="B757">
        <v>2021</v>
      </c>
      <c r="C757" t="s">
        <v>1151</v>
      </c>
      <c r="D757" t="s">
        <v>1158</v>
      </c>
      <c r="E757" t="s">
        <v>57</v>
      </c>
      <c r="F757" t="s">
        <v>13</v>
      </c>
      <c r="G757" s="1">
        <v>1658</v>
      </c>
      <c r="H757">
        <v>375</v>
      </c>
      <c r="I757" t="s">
        <v>1122</v>
      </c>
      <c r="J757" t="s">
        <v>1134</v>
      </c>
      <c r="K757" t="s">
        <v>1145</v>
      </c>
    </row>
    <row r="758" spans="1:11" x14ac:dyDescent="0.45">
      <c r="A758" s="2">
        <v>44467</v>
      </c>
      <c r="B758">
        <v>2021</v>
      </c>
      <c r="C758" t="s">
        <v>1151</v>
      </c>
      <c r="D758" t="s">
        <v>27</v>
      </c>
      <c r="E758" t="s">
        <v>813</v>
      </c>
      <c r="F758" t="s">
        <v>20</v>
      </c>
      <c r="G758" s="1">
        <v>10198</v>
      </c>
      <c r="H758" s="1">
        <v>2692</v>
      </c>
      <c r="I758" t="s">
        <v>1167</v>
      </c>
      <c r="J758" t="s">
        <v>1126</v>
      </c>
      <c r="K758" t="s">
        <v>1145</v>
      </c>
    </row>
    <row r="759" spans="1:11" x14ac:dyDescent="0.45">
      <c r="A759" s="2">
        <v>44474</v>
      </c>
      <c r="B759">
        <v>2021</v>
      </c>
      <c r="C759" t="s">
        <v>1152</v>
      </c>
      <c r="D759" t="s">
        <v>5</v>
      </c>
      <c r="E759" t="s">
        <v>373</v>
      </c>
      <c r="F759" t="s">
        <v>20</v>
      </c>
      <c r="G759" s="1">
        <v>3345</v>
      </c>
      <c r="H759">
        <v>766</v>
      </c>
      <c r="I759" t="s">
        <v>1122</v>
      </c>
      <c r="J759" t="s">
        <v>1138</v>
      </c>
      <c r="K759" t="s">
        <v>1143</v>
      </c>
    </row>
    <row r="760" spans="1:11" x14ac:dyDescent="0.45">
      <c r="A760" s="2">
        <v>44475</v>
      </c>
      <c r="B760">
        <v>2021</v>
      </c>
      <c r="C760" t="s">
        <v>1152</v>
      </c>
      <c r="D760" t="s">
        <v>1158</v>
      </c>
      <c r="E760" t="s">
        <v>746</v>
      </c>
      <c r="F760" t="s">
        <v>20</v>
      </c>
      <c r="G760" s="1">
        <v>3412</v>
      </c>
      <c r="H760" s="1">
        <v>290</v>
      </c>
      <c r="I760" t="s">
        <v>1122</v>
      </c>
      <c r="J760" t="s">
        <v>1138</v>
      </c>
      <c r="K760" t="s">
        <v>1143</v>
      </c>
    </row>
    <row r="761" spans="1:11" x14ac:dyDescent="0.45">
      <c r="A761" s="2">
        <v>44478</v>
      </c>
      <c r="B761">
        <v>2021</v>
      </c>
      <c r="C761" t="s">
        <v>1152</v>
      </c>
      <c r="D761" t="s">
        <v>54</v>
      </c>
      <c r="E761" t="s">
        <v>59</v>
      </c>
      <c r="F761" t="s">
        <v>7</v>
      </c>
      <c r="G761" s="1">
        <v>7004</v>
      </c>
      <c r="H761">
        <v>406</v>
      </c>
      <c r="I761" t="s">
        <v>1167</v>
      </c>
      <c r="J761" t="s">
        <v>1140</v>
      </c>
      <c r="K761" t="s">
        <v>1145</v>
      </c>
    </row>
    <row r="762" spans="1:11" x14ac:dyDescent="0.45">
      <c r="A762" s="2">
        <v>44478</v>
      </c>
      <c r="B762">
        <v>2021</v>
      </c>
      <c r="C762" t="s">
        <v>1152</v>
      </c>
      <c r="D762" t="s">
        <v>1158</v>
      </c>
      <c r="E762" t="s">
        <v>785</v>
      </c>
      <c r="F762" t="s">
        <v>7</v>
      </c>
      <c r="G762" s="1">
        <v>6362</v>
      </c>
      <c r="H762" s="1">
        <v>1781</v>
      </c>
      <c r="I762" t="s">
        <v>1122</v>
      </c>
      <c r="J762" t="s">
        <v>1134</v>
      </c>
      <c r="K762" t="s">
        <v>1144</v>
      </c>
    </row>
    <row r="763" spans="1:11" x14ac:dyDescent="0.45">
      <c r="A763" s="2">
        <v>44478</v>
      </c>
      <c r="B763">
        <v>2021</v>
      </c>
      <c r="C763" t="s">
        <v>1152</v>
      </c>
      <c r="D763" t="s">
        <v>1158</v>
      </c>
      <c r="E763" t="s">
        <v>1117</v>
      </c>
      <c r="F763" t="s">
        <v>20</v>
      </c>
      <c r="G763" s="1">
        <v>9415</v>
      </c>
      <c r="H763" s="1">
        <v>1205</v>
      </c>
      <c r="I763" t="s">
        <v>1122</v>
      </c>
      <c r="J763" t="s">
        <v>1140</v>
      </c>
      <c r="K763" t="s">
        <v>1146</v>
      </c>
    </row>
    <row r="764" spans="1:11" x14ac:dyDescent="0.45">
      <c r="A764" s="2">
        <v>44480</v>
      </c>
      <c r="B764">
        <v>2021</v>
      </c>
      <c r="C764" t="s">
        <v>1152</v>
      </c>
      <c r="D764" t="s">
        <v>54</v>
      </c>
      <c r="E764" t="s">
        <v>638</v>
      </c>
      <c r="F764" t="s">
        <v>20</v>
      </c>
      <c r="G764" s="1">
        <v>10032</v>
      </c>
      <c r="H764" s="1">
        <v>3642</v>
      </c>
      <c r="I764" t="s">
        <v>1122</v>
      </c>
      <c r="J764" t="s">
        <v>1135</v>
      </c>
      <c r="K764" t="s">
        <v>1145</v>
      </c>
    </row>
    <row r="765" spans="1:11" x14ac:dyDescent="0.45">
      <c r="A765" s="2">
        <v>44483</v>
      </c>
      <c r="B765">
        <v>2021</v>
      </c>
      <c r="C765" t="s">
        <v>1152</v>
      </c>
      <c r="D765" t="s">
        <v>1158</v>
      </c>
      <c r="E765" t="s">
        <v>792</v>
      </c>
      <c r="F765" t="s">
        <v>20</v>
      </c>
      <c r="G765" s="1">
        <v>3843</v>
      </c>
      <c r="H765" s="1">
        <v>757</v>
      </c>
      <c r="I765" t="s">
        <v>1122</v>
      </c>
      <c r="J765" t="s">
        <v>1136</v>
      </c>
      <c r="K765" t="s">
        <v>1145</v>
      </c>
    </row>
    <row r="766" spans="1:11" x14ac:dyDescent="0.45">
      <c r="A766" s="2">
        <v>44486</v>
      </c>
      <c r="B766">
        <v>2021</v>
      </c>
      <c r="C766" t="s">
        <v>1152</v>
      </c>
      <c r="D766" t="s">
        <v>21</v>
      </c>
      <c r="E766" t="s">
        <v>108</v>
      </c>
      <c r="F766" t="s">
        <v>13</v>
      </c>
      <c r="G766" s="1">
        <v>4563</v>
      </c>
      <c r="H766">
        <v>703</v>
      </c>
      <c r="I766" t="s">
        <v>1122</v>
      </c>
      <c r="J766" t="s">
        <v>1139</v>
      </c>
      <c r="K766" t="s">
        <v>1143</v>
      </c>
    </row>
    <row r="767" spans="1:11" x14ac:dyDescent="0.45">
      <c r="A767" s="2">
        <v>44487</v>
      </c>
      <c r="B767">
        <v>2021</v>
      </c>
      <c r="C767" t="s">
        <v>1152</v>
      </c>
      <c r="D767" t="s">
        <v>21</v>
      </c>
      <c r="E767" t="s">
        <v>750</v>
      </c>
      <c r="F767" t="s">
        <v>13</v>
      </c>
      <c r="G767" s="1">
        <v>6737</v>
      </c>
      <c r="H767" s="1">
        <v>795</v>
      </c>
      <c r="I767" t="s">
        <v>1167</v>
      </c>
      <c r="J767" t="s">
        <v>1140</v>
      </c>
      <c r="K767" t="s">
        <v>1143</v>
      </c>
    </row>
    <row r="768" spans="1:11" x14ac:dyDescent="0.45">
      <c r="A768" s="2">
        <v>44488</v>
      </c>
      <c r="B768">
        <v>2021</v>
      </c>
      <c r="C768" t="s">
        <v>1152</v>
      </c>
      <c r="D768" t="s">
        <v>21</v>
      </c>
      <c r="E768" t="s">
        <v>219</v>
      </c>
      <c r="F768" t="s">
        <v>13</v>
      </c>
      <c r="G768" s="1">
        <v>701</v>
      </c>
      <c r="H768">
        <v>212</v>
      </c>
      <c r="I768" t="s">
        <v>1167</v>
      </c>
      <c r="J768" t="s">
        <v>1137</v>
      </c>
      <c r="K768" t="s">
        <v>1145</v>
      </c>
    </row>
    <row r="769" spans="1:11" x14ac:dyDescent="0.45">
      <c r="A769" s="2">
        <v>44488</v>
      </c>
      <c r="B769">
        <v>2021</v>
      </c>
      <c r="C769" t="s">
        <v>1152</v>
      </c>
      <c r="D769" t="s">
        <v>5</v>
      </c>
      <c r="E769" t="s">
        <v>808</v>
      </c>
      <c r="F769" t="s">
        <v>20</v>
      </c>
      <c r="G769" s="1">
        <v>8465</v>
      </c>
      <c r="H769" s="1">
        <v>4080</v>
      </c>
      <c r="I769" t="s">
        <v>1122</v>
      </c>
      <c r="J769" t="s">
        <v>1132</v>
      </c>
      <c r="K769" t="s">
        <v>1145</v>
      </c>
    </row>
    <row r="770" spans="1:11" x14ac:dyDescent="0.45">
      <c r="A770" s="2">
        <v>44491</v>
      </c>
      <c r="B770">
        <v>2021</v>
      </c>
      <c r="C770" t="s">
        <v>1152</v>
      </c>
      <c r="D770" t="s">
        <v>1158</v>
      </c>
      <c r="E770" t="s">
        <v>560</v>
      </c>
      <c r="F770" t="s">
        <v>7</v>
      </c>
      <c r="G770" s="1">
        <v>11512</v>
      </c>
      <c r="H770" s="1">
        <v>1969</v>
      </c>
      <c r="I770" t="s">
        <v>1167</v>
      </c>
      <c r="J770" t="s">
        <v>1132</v>
      </c>
      <c r="K770" t="s">
        <v>1143</v>
      </c>
    </row>
    <row r="771" spans="1:11" x14ac:dyDescent="0.45">
      <c r="A771" s="2">
        <v>44491</v>
      </c>
      <c r="B771">
        <v>2021</v>
      </c>
      <c r="C771" t="s">
        <v>1152</v>
      </c>
      <c r="D771" t="s">
        <v>54</v>
      </c>
      <c r="E771" t="s">
        <v>579</v>
      </c>
      <c r="F771" t="s">
        <v>11</v>
      </c>
      <c r="G771" s="1">
        <v>3388</v>
      </c>
      <c r="H771" s="1">
        <v>1606</v>
      </c>
      <c r="I771" t="s">
        <v>1122</v>
      </c>
      <c r="J771" t="s">
        <v>1140</v>
      </c>
      <c r="K771" t="s">
        <v>1143</v>
      </c>
    </row>
    <row r="772" spans="1:11" x14ac:dyDescent="0.45">
      <c r="A772" s="2">
        <v>44493</v>
      </c>
      <c r="B772">
        <v>2021</v>
      </c>
      <c r="C772" t="s">
        <v>1152</v>
      </c>
      <c r="D772" t="s">
        <v>5</v>
      </c>
      <c r="E772" t="s">
        <v>744</v>
      </c>
      <c r="F772" t="s">
        <v>7</v>
      </c>
      <c r="G772" s="1">
        <v>6127</v>
      </c>
      <c r="H772" s="1">
        <v>2831</v>
      </c>
      <c r="I772" t="s">
        <v>1167</v>
      </c>
      <c r="J772" t="s">
        <v>1132</v>
      </c>
      <c r="K772" t="s">
        <v>1145</v>
      </c>
    </row>
    <row r="773" spans="1:11" x14ac:dyDescent="0.45">
      <c r="A773" s="2">
        <v>44494</v>
      </c>
      <c r="B773">
        <v>2021</v>
      </c>
      <c r="C773" t="s">
        <v>1152</v>
      </c>
      <c r="D773" t="s">
        <v>1158</v>
      </c>
      <c r="E773" t="s">
        <v>160</v>
      </c>
      <c r="F773" t="s">
        <v>7</v>
      </c>
      <c r="G773" s="1">
        <v>7055</v>
      </c>
      <c r="H773">
        <v>2885</v>
      </c>
      <c r="I773" t="s">
        <v>1122</v>
      </c>
      <c r="J773" t="s">
        <v>1125</v>
      </c>
      <c r="K773" t="s">
        <v>1143</v>
      </c>
    </row>
    <row r="774" spans="1:11" x14ac:dyDescent="0.45">
      <c r="A774" s="2">
        <v>44495</v>
      </c>
      <c r="B774">
        <v>2021</v>
      </c>
      <c r="C774" t="s">
        <v>1152</v>
      </c>
      <c r="D774" t="s">
        <v>54</v>
      </c>
      <c r="E774" t="s">
        <v>111</v>
      </c>
      <c r="F774" t="s">
        <v>13</v>
      </c>
      <c r="G774" s="1">
        <v>9632</v>
      </c>
      <c r="H774">
        <v>2803</v>
      </c>
      <c r="I774" t="s">
        <v>1122</v>
      </c>
      <c r="J774" t="s">
        <v>1126</v>
      </c>
      <c r="K774" t="s">
        <v>1146</v>
      </c>
    </row>
    <row r="775" spans="1:11" x14ac:dyDescent="0.45">
      <c r="A775" s="2">
        <v>44497</v>
      </c>
      <c r="B775">
        <v>2021</v>
      </c>
      <c r="C775" t="s">
        <v>1152</v>
      </c>
      <c r="D775" t="s">
        <v>21</v>
      </c>
      <c r="E775" t="s">
        <v>870</v>
      </c>
      <c r="F775" t="s">
        <v>11</v>
      </c>
      <c r="G775" s="1">
        <v>14843</v>
      </c>
      <c r="H775" s="1">
        <v>4112</v>
      </c>
      <c r="I775" t="s">
        <v>1167</v>
      </c>
      <c r="J775" t="s">
        <v>1137</v>
      </c>
      <c r="K775" t="s">
        <v>1146</v>
      </c>
    </row>
    <row r="776" spans="1:11" x14ac:dyDescent="0.45">
      <c r="A776" s="2">
        <v>44501</v>
      </c>
      <c r="B776">
        <v>2021</v>
      </c>
      <c r="C776" t="s">
        <v>1152</v>
      </c>
      <c r="D776" t="s">
        <v>21</v>
      </c>
      <c r="E776" t="s">
        <v>1112</v>
      </c>
      <c r="F776" t="s">
        <v>13</v>
      </c>
      <c r="G776" s="1">
        <v>12144</v>
      </c>
      <c r="H776" s="1">
        <v>3510</v>
      </c>
      <c r="I776" t="s">
        <v>1122</v>
      </c>
      <c r="J776" t="s">
        <v>1140</v>
      </c>
      <c r="K776" t="s">
        <v>1145</v>
      </c>
    </row>
    <row r="777" spans="1:11" x14ac:dyDescent="0.45">
      <c r="A777" s="2">
        <v>44502</v>
      </c>
      <c r="B777">
        <v>2021</v>
      </c>
      <c r="C777" t="s">
        <v>1152</v>
      </c>
      <c r="D777" t="s">
        <v>1158</v>
      </c>
      <c r="E777" t="s">
        <v>846</v>
      </c>
      <c r="F777" t="s">
        <v>20</v>
      </c>
      <c r="G777" s="1">
        <v>5914</v>
      </c>
      <c r="H777" s="1">
        <v>2301</v>
      </c>
      <c r="I777" t="s">
        <v>1167</v>
      </c>
      <c r="J777" t="s">
        <v>1140</v>
      </c>
      <c r="K777" t="s">
        <v>1143</v>
      </c>
    </row>
    <row r="778" spans="1:11" x14ac:dyDescent="0.45">
      <c r="A778" s="2">
        <v>44502</v>
      </c>
      <c r="B778">
        <v>2021</v>
      </c>
      <c r="C778" t="s">
        <v>1152</v>
      </c>
      <c r="D778" t="s">
        <v>21</v>
      </c>
      <c r="E778" t="s">
        <v>877</v>
      </c>
      <c r="F778" t="s">
        <v>7</v>
      </c>
      <c r="G778" s="1">
        <v>5955</v>
      </c>
      <c r="H778" s="1">
        <v>322</v>
      </c>
      <c r="I778" t="s">
        <v>1122</v>
      </c>
      <c r="J778" t="s">
        <v>1139</v>
      </c>
      <c r="K778" t="s">
        <v>1143</v>
      </c>
    </row>
    <row r="779" spans="1:11" x14ac:dyDescent="0.45">
      <c r="A779" s="2">
        <v>44502</v>
      </c>
      <c r="B779">
        <v>2021</v>
      </c>
      <c r="C779" t="s">
        <v>1152</v>
      </c>
      <c r="D779" t="s">
        <v>1158</v>
      </c>
      <c r="E779" t="s">
        <v>256</v>
      </c>
      <c r="F779" t="s">
        <v>7</v>
      </c>
      <c r="G779" s="1">
        <v>14855</v>
      </c>
      <c r="H779">
        <v>6566</v>
      </c>
      <c r="I779" t="s">
        <v>1122</v>
      </c>
      <c r="J779" t="s">
        <v>1140</v>
      </c>
      <c r="K779" t="s">
        <v>1143</v>
      </c>
    </row>
    <row r="780" spans="1:11" x14ac:dyDescent="0.45">
      <c r="A780" s="2">
        <v>44505</v>
      </c>
      <c r="B780">
        <v>2021</v>
      </c>
      <c r="C780" t="s">
        <v>1152</v>
      </c>
      <c r="D780" t="s">
        <v>1158</v>
      </c>
      <c r="E780" t="s">
        <v>286</v>
      </c>
      <c r="F780" t="s">
        <v>7</v>
      </c>
      <c r="G780" s="1">
        <v>4994</v>
      </c>
      <c r="H780">
        <v>1758</v>
      </c>
      <c r="I780" t="s">
        <v>1122</v>
      </c>
      <c r="J780" t="s">
        <v>1129</v>
      </c>
      <c r="K780" t="s">
        <v>1145</v>
      </c>
    </row>
    <row r="781" spans="1:11" x14ac:dyDescent="0.45">
      <c r="A781" s="2">
        <v>44505</v>
      </c>
      <c r="B781">
        <v>2021</v>
      </c>
      <c r="C781" t="s">
        <v>1152</v>
      </c>
      <c r="D781" t="s">
        <v>21</v>
      </c>
      <c r="E781" t="s">
        <v>280</v>
      </c>
      <c r="F781" t="s">
        <v>20</v>
      </c>
      <c r="G781" s="1">
        <v>817</v>
      </c>
      <c r="H781">
        <v>54</v>
      </c>
      <c r="I781" t="s">
        <v>1167</v>
      </c>
      <c r="J781" t="s">
        <v>1140</v>
      </c>
      <c r="K781" t="s">
        <v>1144</v>
      </c>
    </row>
    <row r="782" spans="1:11" x14ac:dyDescent="0.45">
      <c r="A782" s="2">
        <v>44507</v>
      </c>
      <c r="B782">
        <v>2021</v>
      </c>
      <c r="C782" t="s">
        <v>1152</v>
      </c>
      <c r="D782" t="s">
        <v>5</v>
      </c>
      <c r="E782" t="s">
        <v>938</v>
      </c>
      <c r="F782" t="s">
        <v>13</v>
      </c>
      <c r="G782" s="1">
        <v>12634</v>
      </c>
      <c r="H782" s="1">
        <v>3386</v>
      </c>
      <c r="I782" t="s">
        <v>1122</v>
      </c>
      <c r="J782" t="s">
        <v>1126</v>
      </c>
      <c r="K782" t="s">
        <v>1145</v>
      </c>
    </row>
    <row r="783" spans="1:11" x14ac:dyDescent="0.45">
      <c r="A783" s="2">
        <v>44507</v>
      </c>
      <c r="B783">
        <v>2021</v>
      </c>
      <c r="C783" t="s">
        <v>1152</v>
      </c>
      <c r="D783" t="s">
        <v>1158</v>
      </c>
      <c r="E783" t="s">
        <v>848</v>
      </c>
      <c r="F783" t="s">
        <v>20</v>
      </c>
      <c r="G783" s="1">
        <v>11820</v>
      </c>
      <c r="H783" s="1">
        <v>2813</v>
      </c>
      <c r="I783" t="s">
        <v>1167</v>
      </c>
      <c r="J783" t="s">
        <v>1134</v>
      </c>
      <c r="K783" t="s">
        <v>1143</v>
      </c>
    </row>
    <row r="784" spans="1:11" x14ac:dyDescent="0.45">
      <c r="A784" s="2">
        <v>44507</v>
      </c>
      <c r="B784">
        <v>2021</v>
      </c>
      <c r="C784" t="s">
        <v>1152</v>
      </c>
      <c r="D784" t="s">
        <v>54</v>
      </c>
      <c r="E784" t="s">
        <v>501</v>
      </c>
      <c r="F784" t="s">
        <v>419</v>
      </c>
      <c r="G784" s="1">
        <v>11285</v>
      </c>
      <c r="H784">
        <v>4063</v>
      </c>
      <c r="I784" t="s">
        <v>1122</v>
      </c>
      <c r="J784" t="s">
        <v>1134</v>
      </c>
      <c r="K784" t="s">
        <v>1143</v>
      </c>
    </row>
    <row r="785" spans="1:11" x14ac:dyDescent="0.45">
      <c r="A785" s="2">
        <v>44510</v>
      </c>
      <c r="B785">
        <v>2021</v>
      </c>
      <c r="C785" t="s">
        <v>1152</v>
      </c>
      <c r="D785" t="s">
        <v>1158</v>
      </c>
      <c r="E785" t="s">
        <v>113</v>
      </c>
      <c r="F785" t="s">
        <v>13</v>
      </c>
      <c r="G785" s="1">
        <v>2475</v>
      </c>
      <c r="H785">
        <v>797</v>
      </c>
      <c r="I785" t="s">
        <v>1122</v>
      </c>
      <c r="J785" t="s">
        <v>1130</v>
      </c>
      <c r="K785" t="s">
        <v>1146</v>
      </c>
    </row>
    <row r="786" spans="1:11" x14ac:dyDescent="0.45">
      <c r="A786" s="2">
        <v>44511</v>
      </c>
      <c r="B786">
        <v>2021</v>
      </c>
      <c r="C786" t="s">
        <v>1152</v>
      </c>
      <c r="D786" t="s">
        <v>5</v>
      </c>
      <c r="E786" t="s">
        <v>218</v>
      </c>
      <c r="F786" t="s">
        <v>11</v>
      </c>
      <c r="G786" s="1">
        <v>12079</v>
      </c>
      <c r="H786">
        <v>5037</v>
      </c>
      <c r="I786" t="s">
        <v>1122</v>
      </c>
      <c r="J786" t="s">
        <v>1133</v>
      </c>
      <c r="K786" t="s">
        <v>1143</v>
      </c>
    </row>
    <row r="787" spans="1:11" x14ac:dyDescent="0.45">
      <c r="A787" s="2">
        <v>44511</v>
      </c>
      <c r="B787">
        <v>2021</v>
      </c>
      <c r="C787" t="s">
        <v>1152</v>
      </c>
      <c r="D787" t="s">
        <v>27</v>
      </c>
      <c r="E787" t="s">
        <v>648</v>
      </c>
      <c r="F787" t="s">
        <v>11</v>
      </c>
      <c r="G787" s="1">
        <v>4450</v>
      </c>
      <c r="H787" s="1">
        <v>1366</v>
      </c>
      <c r="I787" t="s">
        <v>1122</v>
      </c>
      <c r="J787" t="s">
        <v>1139</v>
      </c>
      <c r="K787" t="s">
        <v>1145</v>
      </c>
    </row>
    <row r="788" spans="1:11" x14ac:dyDescent="0.45">
      <c r="A788" s="2">
        <v>44514</v>
      </c>
      <c r="B788">
        <v>2021</v>
      </c>
      <c r="C788" t="s">
        <v>1152</v>
      </c>
      <c r="D788" t="s">
        <v>5</v>
      </c>
      <c r="E788" t="s">
        <v>444</v>
      </c>
      <c r="F788" t="s">
        <v>404</v>
      </c>
      <c r="G788" s="1">
        <v>1314</v>
      </c>
      <c r="H788">
        <v>286</v>
      </c>
      <c r="I788" t="s">
        <v>1167</v>
      </c>
      <c r="J788" t="s">
        <v>1136</v>
      </c>
      <c r="K788" t="s">
        <v>1146</v>
      </c>
    </row>
    <row r="789" spans="1:11" x14ac:dyDescent="0.45">
      <c r="A789" s="2">
        <v>44515</v>
      </c>
      <c r="B789">
        <v>2021</v>
      </c>
      <c r="C789" t="s">
        <v>1152</v>
      </c>
      <c r="D789" t="s">
        <v>1158</v>
      </c>
      <c r="E789" t="s">
        <v>208</v>
      </c>
      <c r="F789" t="s">
        <v>20</v>
      </c>
      <c r="G789" s="1">
        <v>5199</v>
      </c>
      <c r="H789">
        <v>2048</v>
      </c>
      <c r="I789" t="s">
        <v>1167</v>
      </c>
      <c r="J789" t="s">
        <v>1133</v>
      </c>
      <c r="K789" t="s">
        <v>1143</v>
      </c>
    </row>
    <row r="790" spans="1:11" x14ac:dyDescent="0.45">
      <c r="A790" s="2">
        <v>44516</v>
      </c>
      <c r="B790">
        <v>2021</v>
      </c>
      <c r="C790" t="s">
        <v>1152</v>
      </c>
      <c r="D790" t="s">
        <v>5</v>
      </c>
      <c r="E790" t="s">
        <v>701</v>
      </c>
      <c r="F790" t="s">
        <v>13</v>
      </c>
      <c r="G790" s="1">
        <v>11961</v>
      </c>
      <c r="H790" s="1">
        <v>813</v>
      </c>
      <c r="I790" t="s">
        <v>1122</v>
      </c>
      <c r="J790" t="s">
        <v>1137</v>
      </c>
      <c r="K790" t="s">
        <v>1144</v>
      </c>
    </row>
    <row r="791" spans="1:11" x14ac:dyDescent="0.45">
      <c r="A791" s="2">
        <v>44518</v>
      </c>
      <c r="B791">
        <v>2021</v>
      </c>
      <c r="C791" t="s">
        <v>1152</v>
      </c>
      <c r="D791" t="s">
        <v>1158</v>
      </c>
      <c r="E791" t="s">
        <v>79</v>
      </c>
      <c r="F791" t="s">
        <v>13</v>
      </c>
      <c r="G791" s="1">
        <v>11283</v>
      </c>
      <c r="H791">
        <v>2494</v>
      </c>
      <c r="I791" t="s">
        <v>1122</v>
      </c>
      <c r="J791" t="s">
        <v>1140</v>
      </c>
      <c r="K791" t="s">
        <v>1145</v>
      </c>
    </row>
    <row r="792" spans="1:11" x14ac:dyDescent="0.45">
      <c r="A792" s="2">
        <v>44518</v>
      </c>
      <c r="B792">
        <v>2021</v>
      </c>
      <c r="C792" t="s">
        <v>1152</v>
      </c>
      <c r="D792" t="s">
        <v>5</v>
      </c>
      <c r="E792" t="s">
        <v>234</v>
      </c>
      <c r="F792" t="s">
        <v>11</v>
      </c>
      <c r="G792" s="1">
        <v>1614</v>
      </c>
      <c r="H792">
        <v>160</v>
      </c>
      <c r="I792" t="s">
        <v>1122</v>
      </c>
      <c r="J792" t="s">
        <v>1133</v>
      </c>
      <c r="K792" t="s">
        <v>1145</v>
      </c>
    </row>
    <row r="793" spans="1:11" x14ac:dyDescent="0.45">
      <c r="A793" s="2">
        <v>44520</v>
      </c>
      <c r="B793">
        <v>2021</v>
      </c>
      <c r="C793" t="s">
        <v>1152</v>
      </c>
      <c r="D793" t="s">
        <v>5</v>
      </c>
      <c r="E793" t="s">
        <v>801</v>
      </c>
      <c r="F793" t="s">
        <v>7</v>
      </c>
      <c r="G793" s="1">
        <v>4097</v>
      </c>
      <c r="H793" s="1">
        <v>533</v>
      </c>
      <c r="I793" t="s">
        <v>1122</v>
      </c>
      <c r="J793" t="s">
        <v>1138</v>
      </c>
      <c r="K793" t="s">
        <v>1145</v>
      </c>
    </row>
    <row r="794" spans="1:11" x14ac:dyDescent="0.45">
      <c r="A794" s="2">
        <v>44521</v>
      </c>
      <c r="B794">
        <v>2021</v>
      </c>
      <c r="C794" t="s">
        <v>1152</v>
      </c>
      <c r="D794" t="s">
        <v>54</v>
      </c>
      <c r="E794" t="s">
        <v>511</v>
      </c>
      <c r="F794" t="s">
        <v>404</v>
      </c>
      <c r="G794" s="1">
        <v>5651</v>
      </c>
      <c r="H794">
        <v>661</v>
      </c>
      <c r="I794" t="s">
        <v>1167</v>
      </c>
      <c r="J794" t="s">
        <v>1134</v>
      </c>
      <c r="K794" t="s">
        <v>1143</v>
      </c>
    </row>
    <row r="795" spans="1:11" x14ac:dyDescent="0.45">
      <c r="A795" s="2">
        <v>44522</v>
      </c>
      <c r="B795">
        <v>2021</v>
      </c>
      <c r="C795" t="s">
        <v>1152</v>
      </c>
      <c r="D795" t="s">
        <v>21</v>
      </c>
      <c r="E795" t="s">
        <v>1033</v>
      </c>
      <c r="F795" t="s">
        <v>409</v>
      </c>
      <c r="G795" s="1">
        <v>6859</v>
      </c>
      <c r="H795" s="1">
        <v>2030</v>
      </c>
      <c r="I795" t="s">
        <v>1122</v>
      </c>
      <c r="J795" t="s">
        <v>1133</v>
      </c>
      <c r="K795" t="s">
        <v>1144</v>
      </c>
    </row>
    <row r="796" spans="1:11" x14ac:dyDescent="0.45">
      <c r="A796" s="2">
        <v>44524</v>
      </c>
      <c r="B796">
        <v>2021</v>
      </c>
      <c r="C796" t="s">
        <v>1152</v>
      </c>
      <c r="D796" t="s">
        <v>1158</v>
      </c>
      <c r="E796" t="s">
        <v>463</v>
      </c>
      <c r="F796" t="s">
        <v>409</v>
      </c>
      <c r="G796" s="1">
        <v>2805</v>
      </c>
      <c r="H796">
        <v>785</v>
      </c>
      <c r="I796" t="s">
        <v>1167</v>
      </c>
      <c r="J796" t="s">
        <v>1136</v>
      </c>
      <c r="K796" t="s">
        <v>1146</v>
      </c>
    </row>
    <row r="797" spans="1:11" x14ac:dyDescent="0.45">
      <c r="A797" s="2">
        <v>44525</v>
      </c>
      <c r="B797">
        <v>2021</v>
      </c>
      <c r="C797" t="s">
        <v>1152</v>
      </c>
      <c r="D797" t="s">
        <v>27</v>
      </c>
      <c r="E797" t="s">
        <v>780</v>
      </c>
      <c r="F797" t="s">
        <v>20</v>
      </c>
      <c r="G797" s="1">
        <v>10623</v>
      </c>
      <c r="H797" s="1">
        <v>2815</v>
      </c>
      <c r="I797" t="s">
        <v>1122</v>
      </c>
      <c r="J797" t="s">
        <v>1137</v>
      </c>
      <c r="K797" t="s">
        <v>1145</v>
      </c>
    </row>
    <row r="798" spans="1:11" x14ac:dyDescent="0.45">
      <c r="A798" s="2">
        <v>44526</v>
      </c>
      <c r="B798">
        <v>2021</v>
      </c>
      <c r="C798" t="s">
        <v>1152</v>
      </c>
      <c r="D798" t="s">
        <v>1158</v>
      </c>
      <c r="E798" t="s">
        <v>765</v>
      </c>
      <c r="F798" t="s">
        <v>11</v>
      </c>
      <c r="G798" s="1">
        <v>8145</v>
      </c>
      <c r="H798" s="1">
        <v>1466</v>
      </c>
      <c r="I798" t="s">
        <v>1122</v>
      </c>
      <c r="J798" t="s">
        <v>1137</v>
      </c>
      <c r="K798" t="s">
        <v>1145</v>
      </c>
    </row>
    <row r="799" spans="1:11" x14ac:dyDescent="0.45">
      <c r="A799" s="2">
        <v>44527</v>
      </c>
      <c r="B799">
        <v>2021</v>
      </c>
      <c r="C799" t="s">
        <v>1152</v>
      </c>
      <c r="D799" t="s">
        <v>27</v>
      </c>
      <c r="E799" t="s">
        <v>722</v>
      </c>
      <c r="F799" t="s">
        <v>20</v>
      </c>
      <c r="G799" s="1">
        <v>3004</v>
      </c>
      <c r="H799" s="1">
        <v>724</v>
      </c>
      <c r="I799" t="s">
        <v>1167</v>
      </c>
      <c r="J799" t="s">
        <v>1130</v>
      </c>
      <c r="K799" t="s">
        <v>1144</v>
      </c>
    </row>
    <row r="800" spans="1:11" x14ac:dyDescent="0.45">
      <c r="A800" s="2">
        <v>44532</v>
      </c>
      <c r="B800">
        <v>2021</v>
      </c>
      <c r="C800" t="s">
        <v>1152</v>
      </c>
      <c r="D800" t="s">
        <v>54</v>
      </c>
      <c r="E800" t="s">
        <v>994</v>
      </c>
      <c r="F800" t="s">
        <v>401</v>
      </c>
      <c r="G800" s="1">
        <v>10902</v>
      </c>
      <c r="H800" s="1">
        <v>785</v>
      </c>
      <c r="I800" t="s">
        <v>1122</v>
      </c>
      <c r="J800" t="s">
        <v>1139</v>
      </c>
      <c r="K800" t="s">
        <v>1145</v>
      </c>
    </row>
    <row r="801" spans="1:11" x14ac:dyDescent="0.45">
      <c r="A801" s="2">
        <v>44532</v>
      </c>
      <c r="B801">
        <v>2021</v>
      </c>
      <c r="C801" t="s">
        <v>1152</v>
      </c>
      <c r="D801" t="s">
        <v>5</v>
      </c>
      <c r="E801" t="s">
        <v>417</v>
      </c>
      <c r="F801" t="s">
        <v>409</v>
      </c>
      <c r="G801" s="1">
        <v>3779</v>
      </c>
      <c r="H801">
        <v>495</v>
      </c>
      <c r="I801" t="s">
        <v>1122</v>
      </c>
      <c r="J801" t="s">
        <v>1139</v>
      </c>
      <c r="K801" t="s">
        <v>1145</v>
      </c>
    </row>
    <row r="802" spans="1:11" x14ac:dyDescent="0.45">
      <c r="A802" s="2">
        <v>44534</v>
      </c>
      <c r="B802">
        <v>2021</v>
      </c>
      <c r="C802" t="s">
        <v>1152</v>
      </c>
      <c r="D802" t="s">
        <v>1158</v>
      </c>
      <c r="E802" t="s">
        <v>451</v>
      </c>
      <c r="F802" t="s">
        <v>419</v>
      </c>
      <c r="G802" s="1">
        <v>11084</v>
      </c>
      <c r="H802">
        <v>2017</v>
      </c>
      <c r="I802" t="s">
        <v>1122</v>
      </c>
      <c r="J802" t="s">
        <v>1137</v>
      </c>
      <c r="K802" t="s">
        <v>1145</v>
      </c>
    </row>
    <row r="803" spans="1:11" x14ac:dyDescent="0.45">
      <c r="A803" s="2">
        <v>44536</v>
      </c>
      <c r="B803">
        <v>2021</v>
      </c>
      <c r="C803" t="s">
        <v>1152</v>
      </c>
      <c r="D803" t="s">
        <v>1158</v>
      </c>
      <c r="E803" t="s">
        <v>296</v>
      </c>
      <c r="F803" t="s">
        <v>20</v>
      </c>
      <c r="G803" s="1">
        <v>1800</v>
      </c>
      <c r="H803">
        <v>763</v>
      </c>
      <c r="I803" t="s">
        <v>1122</v>
      </c>
      <c r="J803" t="s">
        <v>1128</v>
      </c>
      <c r="K803" t="s">
        <v>1143</v>
      </c>
    </row>
    <row r="804" spans="1:11" x14ac:dyDescent="0.45">
      <c r="A804" s="2">
        <v>44536</v>
      </c>
      <c r="B804">
        <v>2021</v>
      </c>
      <c r="C804" t="s">
        <v>1152</v>
      </c>
      <c r="D804" t="s">
        <v>1158</v>
      </c>
      <c r="E804" t="s">
        <v>495</v>
      </c>
      <c r="F804" t="s">
        <v>419</v>
      </c>
      <c r="G804" s="1">
        <v>9468</v>
      </c>
      <c r="H804">
        <v>2253</v>
      </c>
      <c r="I804" t="s">
        <v>1122</v>
      </c>
      <c r="J804" t="s">
        <v>1140</v>
      </c>
      <c r="K804" t="s">
        <v>1143</v>
      </c>
    </row>
    <row r="805" spans="1:11" x14ac:dyDescent="0.45">
      <c r="A805" s="2">
        <v>44537</v>
      </c>
      <c r="B805">
        <v>2021</v>
      </c>
      <c r="C805" t="s">
        <v>1152</v>
      </c>
      <c r="D805" t="s">
        <v>5</v>
      </c>
      <c r="E805" t="s">
        <v>297</v>
      </c>
      <c r="F805" t="s">
        <v>13</v>
      </c>
      <c r="G805" s="1">
        <v>11276</v>
      </c>
      <c r="H805">
        <v>1285</v>
      </c>
      <c r="I805" t="s">
        <v>1167</v>
      </c>
      <c r="J805" t="s">
        <v>1139</v>
      </c>
      <c r="K805" t="s">
        <v>1144</v>
      </c>
    </row>
    <row r="806" spans="1:11" x14ac:dyDescent="0.45">
      <c r="A806" s="2">
        <v>44539</v>
      </c>
      <c r="B806">
        <v>2021</v>
      </c>
      <c r="C806" t="s">
        <v>1152</v>
      </c>
      <c r="D806" t="s">
        <v>1158</v>
      </c>
      <c r="E806" t="s">
        <v>947</v>
      </c>
      <c r="F806" t="s">
        <v>401</v>
      </c>
      <c r="G806" s="1">
        <v>10557</v>
      </c>
      <c r="H806" s="1">
        <v>591</v>
      </c>
      <c r="I806" t="s">
        <v>1122</v>
      </c>
      <c r="J806" t="s">
        <v>1130</v>
      </c>
      <c r="K806" t="s">
        <v>1145</v>
      </c>
    </row>
    <row r="807" spans="1:11" x14ac:dyDescent="0.45">
      <c r="A807" s="2">
        <v>44539</v>
      </c>
      <c r="B807">
        <v>2021</v>
      </c>
      <c r="C807" t="s">
        <v>1152</v>
      </c>
      <c r="D807" t="s">
        <v>5</v>
      </c>
      <c r="E807" t="s">
        <v>966</v>
      </c>
      <c r="F807" t="s">
        <v>407</v>
      </c>
      <c r="G807" s="1">
        <v>7857</v>
      </c>
      <c r="H807" s="1">
        <v>1438</v>
      </c>
      <c r="I807" t="s">
        <v>1122</v>
      </c>
      <c r="J807" t="s">
        <v>1134</v>
      </c>
      <c r="K807" t="s">
        <v>1143</v>
      </c>
    </row>
    <row r="808" spans="1:11" x14ac:dyDescent="0.45">
      <c r="A808" s="2">
        <v>44542</v>
      </c>
      <c r="B808">
        <v>2021</v>
      </c>
      <c r="C808" t="s">
        <v>1152</v>
      </c>
      <c r="D808" t="s">
        <v>1158</v>
      </c>
      <c r="E808" t="s">
        <v>1069</v>
      </c>
      <c r="F808" t="s">
        <v>419</v>
      </c>
      <c r="G808" s="1">
        <v>14586</v>
      </c>
      <c r="H808" s="1">
        <v>2480</v>
      </c>
      <c r="I808" t="s">
        <v>1167</v>
      </c>
      <c r="J808" t="s">
        <v>1130</v>
      </c>
      <c r="K808" t="s">
        <v>1144</v>
      </c>
    </row>
    <row r="809" spans="1:11" x14ac:dyDescent="0.45">
      <c r="A809" s="2">
        <v>44542</v>
      </c>
      <c r="B809">
        <v>2021</v>
      </c>
      <c r="C809" t="s">
        <v>1152</v>
      </c>
      <c r="D809" t="s">
        <v>21</v>
      </c>
      <c r="E809" t="s">
        <v>31</v>
      </c>
      <c r="F809" t="s">
        <v>13</v>
      </c>
      <c r="G809" s="1">
        <v>1307</v>
      </c>
      <c r="H809">
        <v>115</v>
      </c>
      <c r="I809" t="s">
        <v>1167</v>
      </c>
      <c r="J809" t="s">
        <v>1140</v>
      </c>
      <c r="K809" t="s">
        <v>1145</v>
      </c>
    </row>
    <row r="810" spans="1:11" x14ac:dyDescent="0.45">
      <c r="A810" s="2">
        <v>44543</v>
      </c>
      <c r="B810">
        <v>2021</v>
      </c>
      <c r="C810" t="s">
        <v>1152</v>
      </c>
      <c r="D810" t="s">
        <v>1158</v>
      </c>
      <c r="E810" t="s">
        <v>826</v>
      </c>
      <c r="F810" t="s">
        <v>11</v>
      </c>
      <c r="G810" s="1">
        <v>14064</v>
      </c>
      <c r="H810" s="1">
        <v>2574</v>
      </c>
      <c r="I810" t="s">
        <v>1122</v>
      </c>
      <c r="J810" t="s">
        <v>1136</v>
      </c>
      <c r="K810" t="s">
        <v>1145</v>
      </c>
    </row>
    <row r="811" spans="1:11" x14ac:dyDescent="0.45">
      <c r="A811" s="2">
        <v>44544</v>
      </c>
      <c r="B811">
        <v>2021</v>
      </c>
      <c r="C811" t="s">
        <v>1152</v>
      </c>
      <c r="D811" t="s">
        <v>5</v>
      </c>
      <c r="E811" t="s">
        <v>415</v>
      </c>
      <c r="F811" t="s">
        <v>407</v>
      </c>
      <c r="G811" s="1">
        <v>4600</v>
      </c>
      <c r="H811">
        <v>1789</v>
      </c>
      <c r="I811" t="s">
        <v>1122</v>
      </c>
      <c r="J811" t="s">
        <v>1137</v>
      </c>
      <c r="K811" t="s">
        <v>1144</v>
      </c>
    </row>
    <row r="812" spans="1:11" x14ac:dyDescent="0.45">
      <c r="A812" s="2">
        <v>44546</v>
      </c>
      <c r="B812">
        <v>2021</v>
      </c>
      <c r="C812" t="s">
        <v>1152</v>
      </c>
      <c r="D812" t="s">
        <v>21</v>
      </c>
      <c r="E812" t="s">
        <v>462</v>
      </c>
      <c r="F812" t="s">
        <v>419</v>
      </c>
      <c r="G812" s="1">
        <v>6663</v>
      </c>
      <c r="H812">
        <v>1066</v>
      </c>
      <c r="I812" t="s">
        <v>1167</v>
      </c>
      <c r="J812" t="s">
        <v>1134</v>
      </c>
      <c r="K812" t="s">
        <v>1145</v>
      </c>
    </row>
    <row r="813" spans="1:11" x14ac:dyDescent="0.45">
      <c r="A813" s="2">
        <v>44547</v>
      </c>
      <c r="B813">
        <v>2021</v>
      </c>
      <c r="C813" t="s">
        <v>1152</v>
      </c>
      <c r="D813" t="s">
        <v>5</v>
      </c>
      <c r="E813" t="s">
        <v>517</v>
      </c>
      <c r="F813" t="s">
        <v>401</v>
      </c>
      <c r="G813" s="1">
        <v>12111</v>
      </c>
      <c r="H813">
        <v>5607</v>
      </c>
      <c r="I813" t="s">
        <v>1167</v>
      </c>
      <c r="J813" t="s">
        <v>1141</v>
      </c>
      <c r="K813" t="s">
        <v>1144</v>
      </c>
    </row>
    <row r="814" spans="1:11" x14ac:dyDescent="0.45">
      <c r="A814" s="2">
        <v>44547</v>
      </c>
      <c r="B814">
        <v>2021</v>
      </c>
      <c r="C814" t="s">
        <v>1152</v>
      </c>
      <c r="D814" t="s">
        <v>27</v>
      </c>
      <c r="E814" t="s">
        <v>6</v>
      </c>
      <c r="F814" t="s">
        <v>7</v>
      </c>
      <c r="G814" s="1">
        <v>1484</v>
      </c>
      <c r="H814">
        <v>410</v>
      </c>
      <c r="I814" t="s">
        <v>1122</v>
      </c>
      <c r="J814" t="s">
        <v>1137</v>
      </c>
      <c r="K814" t="s">
        <v>1145</v>
      </c>
    </row>
    <row r="815" spans="1:11" x14ac:dyDescent="0.45">
      <c r="A815" s="2">
        <v>44553</v>
      </c>
      <c r="B815">
        <v>2021</v>
      </c>
      <c r="C815" t="s">
        <v>1152</v>
      </c>
      <c r="D815" t="s">
        <v>21</v>
      </c>
      <c r="E815" t="s">
        <v>721</v>
      </c>
      <c r="F815" t="s">
        <v>7</v>
      </c>
      <c r="G815" s="1">
        <v>12792</v>
      </c>
      <c r="H815" s="1">
        <v>4784</v>
      </c>
      <c r="I815" t="s">
        <v>1122</v>
      </c>
      <c r="J815" t="s">
        <v>1129</v>
      </c>
      <c r="K815" t="s">
        <v>1143</v>
      </c>
    </row>
    <row r="816" spans="1:11" x14ac:dyDescent="0.45">
      <c r="A816" s="2">
        <v>44553</v>
      </c>
      <c r="B816">
        <v>2021</v>
      </c>
      <c r="C816" t="s">
        <v>1152</v>
      </c>
      <c r="D816" t="s">
        <v>1158</v>
      </c>
      <c r="E816" t="s">
        <v>589</v>
      </c>
      <c r="F816" t="s">
        <v>7</v>
      </c>
      <c r="G816" s="1">
        <v>8161</v>
      </c>
      <c r="H816" s="1">
        <v>3828</v>
      </c>
      <c r="I816" t="s">
        <v>1122</v>
      </c>
      <c r="J816" t="s">
        <v>1124</v>
      </c>
      <c r="K816" t="s">
        <v>1143</v>
      </c>
    </row>
    <row r="817" spans="1:11" x14ac:dyDescent="0.45">
      <c r="A817" s="2">
        <v>44558</v>
      </c>
      <c r="B817">
        <v>2021</v>
      </c>
      <c r="C817" t="s">
        <v>1152</v>
      </c>
      <c r="D817" t="s">
        <v>27</v>
      </c>
      <c r="E817" t="s">
        <v>900</v>
      </c>
      <c r="F817" t="s">
        <v>7</v>
      </c>
      <c r="G817" s="1">
        <v>5851</v>
      </c>
      <c r="H817" s="1">
        <v>2855</v>
      </c>
      <c r="I817" t="s">
        <v>1167</v>
      </c>
      <c r="J817" t="s">
        <v>1139</v>
      </c>
      <c r="K817" t="s">
        <v>1143</v>
      </c>
    </row>
    <row r="818" spans="1:11" x14ac:dyDescent="0.45">
      <c r="A818" s="2">
        <v>44558</v>
      </c>
      <c r="B818">
        <v>2021</v>
      </c>
      <c r="C818" t="s">
        <v>1152</v>
      </c>
      <c r="D818" t="s">
        <v>54</v>
      </c>
      <c r="E818" t="s">
        <v>466</v>
      </c>
      <c r="F818" t="s">
        <v>407</v>
      </c>
      <c r="G818" s="1">
        <v>8062</v>
      </c>
      <c r="H818">
        <v>403</v>
      </c>
      <c r="I818" t="s">
        <v>1122</v>
      </c>
      <c r="J818" t="s">
        <v>1141</v>
      </c>
      <c r="K818" t="s">
        <v>1145</v>
      </c>
    </row>
    <row r="819" spans="1:11" x14ac:dyDescent="0.45">
      <c r="A819" s="2">
        <v>44558</v>
      </c>
      <c r="B819">
        <v>2021</v>
      </c>
      <c r="C819" t="s">
        <v>1152</v>
      </c>
      <c r="D819" t="s">
        <v>1158</v>
      </c>
      <c r="E819" t="s">
        <v>215</v>
      </c>
      <c r="F819" t="s">
        <v>7</v>
      </c>
      <c r="G819" s="1">
        <v>1165</v>
      </c>
      <c r="H819">
        <v>128</v>
      </c>
      <c r="I819" t="s">
        <v>1167</v>
      </c>
      <c r="J819" t="s">
        <v>1133</v>
      </c>
      <c r="K819" t="s">
        <v>1144</v>
      </c>
    </row>
    <row r="820" spans="1:11" x14ac:dyDescent="0.45">
      <c r="A820" s="2">
        <v>44562</v>
      </c>
      <c r="B820">
        <v>2022</v>
      </c>
      <c r="C820" t="s">
        <v>1149</v>
      </c>
      <c r="D820" t="s">
        <v>5</v>
      </c>
      <c r="E820" t="s">
        <v>708</v>
      </c>
      <c r="F820" t="s">
        <v>11</v>
      </c>
      <c r="G820" s="1">
        <v>12473</v>
      </c>
      <c r="H820" s="1">
        <v>4715</v>
      </c>
      <c r="I820" t="s">
        <v>1167</v>
      </c>
      <c r="J820" t="s">
        <v>1135</v>
      </c>
      <c r="K820" t="s">
        <v>1144</v>
      </c>
    </row>
    <row r="821" spans="1:11" x14ac:dyDescent="0.45">
      <c r="A821" s="2">
        <v>44566</v>
      </c>
      <c r="B821">
        <v>2022</v>
      </c>
      <c r="C821" t="s">
        <v>1149</v>
      </c>
      <c r="D821" t="s">
        <v>1158</v>
      </c>
      <c r="E821" t="s">
        <v>69</v>
      </c>
      <c r="F821" t="s">
        <v>20</v>
      </c>
      <c r="G821" s="1">
        <v>13759</v>
      </c>
      <c r="H821">
        <v>5985</v>
      </c>
      <c r="I821" t="s">
        <v>1122</v>
      </c>
      <c r="J821" t="s">
        <v>1139</v>
      </c>
      <c r="K821" t="s">
        <v>1145</v>
      </c>
    </row>
    <row r="822" spans="1:11" x14ac:dyDescent="0.45">
      <c r="A822" s="2">
        <v>44568</v>
      </c>
      <c r="B822">
        <v>2022</v>
      </c>
      <c r="C822" t="s">
        <v>1149</v>
      </c>
      <c r="D822" t="s">
        <v>21</v>
      </c>
      <c r="E822" t="s">
        <v>964</v>
      </c>
      <c r="F822" t="s">
        <v>404</v>
      </c>
      <c r="G822" s="1">
        <v>14592</v>
      </c>
      <c r="H822" s="1">
        <v>1999</v>
      </c>
      <c r="I822" t="s">
        <v>1122</v>
      </c>
      <c r="J822" t="s">
        <v>1134</v>
      </c>
      <c r="K822" t="s">
        <v>1145</v>
      </c>
    </row>
    <row r="823" spans="1:11" x14ac:dyDescent="0.45">
      <c r="A823" s="2">
        <v>44570</v>
      </c>
      <c r="B823">
        <v>2022</v>
      </c>
      <c r="C823" t="s">
        <v>1149</v>
      </c>
      <c r="D823" t="s">
        <v>5</v>
      </c>
      <c r="E823" t="s">
        <v>486</v>
      </c>
      <c r="F823" t="s">
        <v>404</v>
      </c>
      <c r="G823" s="1">
        <v>587</v>
      </c>
      <c r="H823">
        <v>139</v>
      </c>
      <c r="I823" t="s">
        <v>1167</v>
      </c>
      <c r="J823" t="s">
        <v>1137</v>
      </c>
      <c r="K823" t="s">
        <v>1143</v>
      </c>
    </row>
    <row r="824" spans="1:11" x14ac:dyDescent="0.45">
      <c r="A824" s="2">
        <v>44571</v>
      </c>
      <c r="B824">
        <v>2022</v>
      </c>
      <c r="C824" t="s">
        <v>1149</v>
      </c>
      <c r="D824" t="s">
        <v>21</v>
      </c>
      <c r="E824" t="s">
        <v>326</v>
      </c>
      <c r="F824" t="s">
        <v>20</v>
      </c>
      <c r="G824" s="1">
        <v>966</v>
      </c>
      <c r="H824">
        <v>469</v>
      </c>
      <c r="I824" t="s">
        <v>1167</v>
      </c>
      <c r="J824" t="s">
        <v>1136</v>
      </c>
      <c r="K824" t="s">
        <v>1145</v>
      </c>
    </row>
    <row r="825" spans="1:11" x14ac:dyDescent="0.45">
      <c r="A825" s="2">
        <v>44572</v>
      </c>
      <c r="B825">
        <v>2022</v>
      </c>
      <c r="C825" t="s">
        <v>1149</v>
      </c>
      <c r="D825" t="s">
        <v>5</v>
      </c>
      <c r="E825" t="s">
        <v>43</v>
      </c>
      <c r="F825" t="s">
        <v>7</v>
      </c>
      <c r="G825" s="1">
        <v>10205</v>
      </c>
      <c r="H825">
        <v>1602</v>
      </c>
      <c r="I825" t="s">
        <v>1122</v>
      </c>
      <c r="J825" t="s">
        <v>1137</v>
      </c>
      <c r="K825" t="s">
        <v>1144</v>
      </c>
    </row>
    <row r="826" spans="1:11" x14ac:dyDescent="0.45">
      <c r="A826" s="2">
        <v>44583</v>
      </c>
      <c r="B826">
        <v>2022</v>
      </c>
      <c r="C826" t="s">
        <v>1149</v>
      </c>
      <c r="D826" t="s">
        <v>1158</v>
      </c>
      <c r="E826" t="s">
        <v>858</v>
      </c>
      <c r="F826" t="s">
        <v>11</v>
      </c>
      <c r="G826" s="1">
        <v>13689</v>
      </c>
      <c r="H826" s="1">
        <v>4558</v>
      </c>
      <c r="I826" t="s">
        <v>1122</v>
      </c>
      <c r="J826" t="s">
        <v>1124</v>
      </c>
      <c r="K826" t="s">
        <v>1144</v>
      </c>
    </row>
    <row r="827" spans="1:11" x14ac:dyDescent="0.45">
      <c r="A827" s="2">
        <v>44584</v>
      </c>
      <c r="B827">
        <v>2022</v>
      </c>
      <c r="C827" t="s">
        <v>1149</v>
      </c>
      <c r="D827" t="s">
        <v>5</v>
      </c>
      <c r="E827" t="s">
        <v>131</v>
      </c>
      <c r="F827" t="s">
        <v>13</v>
      </c>
      <c r="G827" s="1">
        <v>10226</v>
      </c>
      <c r="H827">
        <v>941</v>
      </c>
      <c r="I827" t="s">
        <v>1122</v>
      </c>
      <c r="J827" t="s">
        <v>1139</v>
      </c>
      <c r="K827" t="s">
        <v>1144</v>
      </c>
    </row>
    <row r="828" spans="1:11" x14ac:dyDescent="0.45">
      <c r="A828" s="2">
        <v>44585</v>
      </c>
      <c r="B828">
        <v>2022</v>
      </c>
      <c r="C828" t="s">
        <v>1149</v>
      </c>
      <c r="D828" t="s">
        <v>21</v>
      </c>
      <c r="E828" t="s">
        <v>590</v>
      </c>
      <c r="F828" t="s">
        <v>11</v>
      </c>
      <c r="G828" s="1">
        <v>14277</v>
      </c>
      <c r="H828" s="1">
        <v>1085</v>
      </c>
      <c r="I828" t="s">
        <v>1122</v>
      </c>
      <c r="J828" t="s">
        <v>1137</v>
      </c>
      <c r="K828" t="s">
        <v>1145</v>
      </c>
    </row>
    <row r="829" spans="1:11" x14ac:dyDescent="0.45">
      <c r="A829" s="2">
        <v>44586</v>
      </c>
      <c r="B829">
        <v>2022</v>
      </c>
      <c r="C829" t="s">
        <v>1149</v>
      </c>
      <c r="D829" t="s">
        <v>5</v>
      </c>
      <c r="E829" t="s">
        <v>298</v>
      </c>
      <c r="F829" t="s">
        <v>11</v>
      </c>
      <c r="G829" s="1">
        <v>14986</v>
      </c>
      <c r="H829">
        <v>1574</v>
      </c>
      <c r="I829" t="s">
        <v>1167</v>
      </c>
      <c r="J829" t="s">
        <v>1134</v>
      </c>
      <c r="K829" t="s">
        <v>1144</v>
      </c>
    </row>
    <row r="830" spans="1:11" x14ac:dyDescent="0.45">
      <c r="A830" s="2">
        <v>44587</v>
      </c>
      <c r="B830">
        <v>2022</v>
      </c>
      <c r="C830" t="s">
        <v>1149</v>
      </c>
      <c r="D830" t="s">
        <v>5</v>
      </c>
      <c r="E830" t="s">
        <v>689</v>
      </c>
      <c r="F830" t="s">
        <v>13</v>
      </c>
      <c r="G830" s="1">
        <v>5735</v>
      </c>
      <c r="H830" s="1">
        <v>2650</v>
      </c>
      <c r="I830" t="s">
        <v>1122</v>
      </c>
      <c r="J830" t="s">
        <v>1129</v>
      </c>
      <c r="K830" t="s">
        <v>1143</v>
      </c>
    </row>
    <row r="831" spans="1:11" x14ac:dyDescent="0.45">
      <c r="A831" s="2">
        <v>44588</v>
      </c>
      <c r="B831">
        <v>2022</v>
      </c>
      <c r="C831" t="s">
        <v>1149</v>
      </c>
      <c r="D831" t="s">
        <v>5</v>
      </c>
      <c r="E831" t="s">
        <v>525</v>
      </c>
      <c r="F831" t="s">
        <v>404</v>
      </c>
      <c r="G831" s="1">
        <v>12859</v>
      </c>
      <c r="H831">
        <v>3819</v>
      </c>
      <c r="I831" t="s">
        <v>1167</v>
      </c>
      <c r="J831" t="s">
        <v>1133</v>
      </c>
      <c r="K831" t="s">
        <v>1145</v>
      </c>
    </row>
    <row r="832" spans="1:11" x14ac:dyDescent="0.45">
      <c r="A832" s="2">
        <v>44588</v>
      </c>
      <c r="B832">
        <v>2022</v>
      </c>
      <c r="C832" t="s">
        <v>1149</v>
      </c>
      <c r="D832" t="s">
        <v>21</v>
      </c>
      <c r="E832" t="s">
        <v>979</v>
      </c>
      <c r="F832" t="s">
        <v>404</v>
      </c>
      <c r="G832" s="1">
        <v>13248</v>
      </c>
      <c r="H832" s="1">
        <v>5591</v>
      </c>
      <c r="I832" t="s">
        <v>1122</v>
      </c>
      <c r="J832" t="s">
        <v>1124</v>
      </c>
      <c r="K832" t="s">
        <v>1146</v>
      </c>
    </row>
    <row r="833" spans="1:11" x14ac:dyDescent="0.45">
      <c r="A833" s="2">
        <v>44594</v>
      </c>
      <c r="B833">
        <v>2022</v>
      </c>
      <c r="C833" t="s">
        <v>1149</v>
      </c>
      <c r="D833" t="s">
        <v>1158</v>
      </c>
      <c r="E833" t="s">
        <v>919</v>
      </c>
      <c r="F833" t="s">
        <v>7</v>
      </c>
      <c r="G833" s="1">
        <v>8982</v>
      </c>
      <c r="H833" s="1">
        <v>3332</v>
      </c>
      <c r="I833" t="s">
        <v>1122</v>
      </c>
      <c r="J833" t="s">
        <v>1134</v>
      </c>
      <c r="K833" t="s">
        <v>1145</v>
      </c>
    </row>
    <row r="834" spans="1:11" x14ac:dyDescent="0.45">
      <c r="A834" s="2">
        <v>44594</v>
      </c>
      <c r="B834">
        <v>2022</v>
      </c>
      <c r="C834" t="s">
        <v>1149</v>
      </c>
      <c r="D834" t="s">
        <v>21</v>
      </c>
      <c r="E834" t="s">
        <v>372</v>
      </c>
      <c r="F834" t="s">
        <v>7</v>
      </c>
      <c r="G834" s="1">
        <v>13676</v>
      </c>
      <c r="H834">
        <v>5170</v>
      </c>
      <c r="I834" t="s">
        <v>1122</v>
      </c>
      <c r="J834" t="s">
        <v>1137</v>
      </c>
      <c r="K834" t="s">
        <v>1144</v>
      </c>
    </row>
    <row r="835" spans="1:11" x14ac:dyDescent="0.45">
      <c r="A835" s="2">
        <v>44595</v>
      </c>
      <c r="B835">
        <v>2022</v>
      </c>
      <c r="C835" t="s">
        <v>1149</v>
      </c>
      <c r="D835" t="s">
        <v>21</v>
      </c>
      <c r="E835" t="s">
        <v>971</v>
      </c>
      <c r="F835" t="s">
        <v>404</v>
      </c>
      <c r="G835" s="1">
        <v>12055</v>
      </c>
      <c r="H835" s="1">
        <v>2592</v>
      </c>
      <c r="I835" t="s">
        <v>1122</v>
      </c>
      <c r="J835" t="s">
        <v>1139</v>
      </c>
      <c r="K835" t="s">
        <v>1144</v>
      </c>
    </row>
    <row r="836" spans="1:11" x14ac:dyDescent="0.45">
      <c r="A836" s="2">
        <v>44595</v>
      </c>
      <c r="B836">
        <v>2022</v>
      </c>
      <c r="C836" t="s">
        <v>1149</v>
      </c>
      <c r="D836" t="s">
        <v>5</v>
      </c>
      <c r="E836" t="s">
        <v>949</v>
      </c>
      <c r="F836" t="s">
        <v>407</v>
      </c>
      <c r="G836" s="1">
        <v>4759</v>
      </c>
      <c r="H836" s="1">
        <v>1071</v>
      </c>
      <c r="I836" t="s">
        <v>1122</v>
      </c>
      <c r="J836" t="s">
        <v>1132</v>
      </c>
      <c r="K836" t="s">
        <v>1145</v>
      </c>
    </row>
    <row r="837" spans="1:11" x14ac:dyDescent="0.45">
      <c r="A837" s="2">
        <v>44596</v>
      </c>
      <c r="B837">
        <v>2022</v>
      </c>
      <c r="C837" t="s">
        <v>1149</v>
      </c>
      <c r="D837" t="s">
        <v>21</v>
      </c>
      <c r="E837" t="s">
        <v>885</v>
      </c>
      <c r="F837" t="s">
        <v>7</v>
      </c>
      <c r="G837" s="1">
        <v>1675</v>
      </c>
      <c r="H837" s="1">
        <v>647</v>
      </c>
      <c r="I837" t="s">
        <v>1167</v>
      </c>
      <c r="J837" t="s">
        <v>1136</v>
      </c>
      <c r="K837" t="s">
        <v>1143</v>
      </c>
    </row>
    <row r="838" spans="1:11" x14ac:dyDescent="0.45">
      <c r="A838" s="2">
        <v>44596</v>
      </c>
      <c r="B838">
        <v>2022</v>
      </c>
      <c r="C838" t="s">
        <v>1149</v>
      </c>
      <c r="D838" t="s">
        <v>1158</v>
      </c>
      <c r="E838" t="s">
        <v>911</v>
      </c>
      <c r="F838" t="s">
        <v>11</v>
      </c>
      <c r="G838" s="1">
        <v>4677</v>
      </c>
      <c r="H838" s="1">
        <v>692</v>
      </c>
      <c r="I838" t="s">
        <v>1122</v>
      </c>
      <c r="J838" t="s">
        <v>1139</v>
      </c>
      <c r="K838" t="s">
        <v>1145</v>
      </c>
    </row>
    <row r="839" spans="1:11" x14ac:dyDescent="0.45">
      <c r="A839" s="2">
        <v>44599</v>
      </c>
      <c r="B839">
        <v>2022</v>
      </c>
      <c r="C839" t="s">
        <v>1149</v>
      </c>
      <c r="D839" t="s">
        <v>5</v>
      </c>
      <c r="E839" t="s">
        <v>903</v>
      </c>
      <c r="F839" t="s">
        <v>20</v>
      </c>
      <c r="G839" s="1">
        <v>1658</v>
      </c>
      <c r="H839" s="1">
        <v>255</v>
      </c>
      <c r="I839" t="s">
        <v>1122</v>
      </c>
      <c r="J839" t="s">
        <v>1132</v>
      </c>
      <c r="K839" t="s">
        <v>1143</v>
      </c>
    </row>
    <row r="840" spans="1:11" x14ac:dyDescent="0.45">
      <c r="A840" s="2">
        <v>44600</v>
      </c>
      <c r="B840">
        <v>2022</v>
      </c>
      <c r="C840" t="s">
        <v>1149</v>
      </c>
      <c r="D840" t="s">
        <v>54</v>
      </c>
      <c r="E840" t="s">
        <v>457</v>
      </c>
      <c r="F840" t="s">
        <v>404</v>
      </c>
      <c r="G840" s="1">
        <v>11273</v>
      </c>
      <c r="H840">
        <v>1161</v>
      </c>
      <c r="I840" t="s">
        <v>1167</v>
      </c>
      <c r="J840" t="s">
        <v>1137</v>
      </c>
      <c r="K840" t="s">
        <v>1143</v>
      </c>
    </row>
    <row r="841" spans="1:11" x14ac:dyDescent="0.45">
      <c r="A841" s="2">
        <v>44602</v>
      </c>
      <c r="B841">
        <v>2022</v>
      </c>
      <c r="C841" t="s">
        <v>1149</v>
      </c>
      <c r="D841" t="s">
        <v>5</v>
      </c>
      <c r="E841" t="s">
        <v>950</v>
      </c>
      <c r="F841" t="s">
        <v>404</v>
      </c>
      <c r="G841" s="1">
        <v>1570</v>
      </c>
      <c r="H841" s="1">
        <v>374</v>
      </c>
      <c r="I841" t="s">
        <v>1122</v>
      </c>
      <c r="J841" t="s">
        <v>1134</v>
      </c>
      <c r="K841" t="s">
        <v>1145</v>
      </c>
    </row>
    <row r="842" spans="1:11" x14ac:dyDescent="0.45">
      <c r="A842" s="2">
        <v>44604</v>
      </c>
      <c r="B842">
        <v>2022</v>
      </c>
      <c r="C842" t="s">
        <v>1149</v>
      </c>
      <c r="D842" t="s">
        <v>5</v>
      </c>
      <c r="E842" t="s">
        <v>932</v>
      </c>
      <c r="F842" t="s">
        <v>11</v>
      </c>
      <c r="G842" s="1">
        <v>10460</v>
      </c>
      <c r="H842" s="1">
        <v>659</v>
      </c>
      <c r="I842" t="s">
        <v>1122</v>
      </c>
      <c r="J842" t="s">
        <v>1137</v>
      </c>
      <c r="K842" t="s">
        <v>1145</v>
      </c>
    </row>
    <row r="843" spans="1:11" x14ac:dyDescent="0.45">
      <c r="A843" s="2">
        <v>44610</v>
      </c>
      <c r="B843">
        <v>2022</v>
      </c>
      <c r="C843" t="s">
        <v>1149</v>
      </c>
      <c r="D843" t="s">
        <v>54</v>
      </c>
      <c r="E843" t="s">
        <v>1013</v>
      </c>
      <c r="F843" t="s">
        <v>401</v>
      </c>
      <c r="G843" s="1">
        <v>8294</v>
      </c>
      <c r="H843" s="1">
        <v>1568</v>
      </c>
      <c r="I843" t="s">
        <v>1122</v>
      </c>
      <c r="J843" t="s">
        <v>1140</v>
      </c>
      <c r="K843" t="s">
        <v>1143</v>
      </c>
    </row>
    <row r="844" spans="1:11" x14ac:dyDescent="0.45">
      <c r="A844" s="2">
        <v>44611</v>
      </c>
      <c r="B844">
        <v>2022</v>
      </c>
      <c r="C844" t="s">
        <v>1149</v>
      </c>
      <c r="D844" t="s">
        <v>1158</v>
      </c>
      <c r="E844" t="s">
        <v>675</v>
      </c>
      <c r="F844" t="s">
        <v>7</v>
      </c>
      <c r="G844" s="1">
        <v>12364</v>
      </c>
      <c r="H844" s="1">
        <v>5242</v>
      </c>
      <c r="I844" t="s">
        <v>1167</v>
      </c>
      <c r="J844" t="s">
        <v>1124</v>
      </c>
      <c r="K844" t="s">
        <v>1145</v>
      </c>
    </row>
    <row r="845" spans="1:11" x14ac:dyDescent="0.45">
      <c r="A845" s="2">
        <v>44614</v>
      </c>
      <c r="B845">
        <v>2022</v>
      </c>
      <c r="C845" t="s">
        <v>1149</v>
      </c>
      <c r="D845" t="s">
        <v>1158</v>
      </c>
      <c r="E845" t="s">
        <v>73</v>
      </c>
      <c r="F845" t="s">
        <v>13</v>
      </c>
      <c r="G845" s="1">
        <v>14764</v>
      </c>
      <c r="H845">
        <v>3883</v>
      </c>
      <c r="I845" t="s">
        <v>1122</v>
      </c>
      <c r="J845" t="s">
        <v>1137</v>
      </c>
      <c r="K845" t="s">
        <v>1145</v>
      </c>
    </row>
    <row r="846" spans="1:11" x14ac:dyDescent="0.45">
      <c r="A846" s="2">
        <v>44614</v>
      </c>
      <c r="B846">
        <v>2022</v>
      </c>
      <c r="C846" t="s">
        <v>1149</v>
      </c>
      <c r="D846" t="s">
        <v>21</v>
      </c>
      <c r="E846" t="s">
        <v>316</v>
      </c>
      <c r="F846" t="s">
        <v>20</v>
      </c>
      <c r="G846" s="1">
        <v>13084</v>
      </c>
      <c r="H846">
        <v>4972</v>
      </c>
      <c r="I846" t="s">
        <v>1167</v>
      </c>
      <c r="J846" t="s">
        <v>1141</v>
      </c>
      <c r="K846" t="s">
        <v>1143</v>
      </c>
    </row>
    <row r="847" spans="1:11" x14ac:dyDescent="0.45">
      <c r="A847" s="2">
        <v>44617</v>
      </c>
      <c r="B847">
        <v>2022</v>
      </c>
      <c r="C847" t="s">
        <v>1149</v>
      </c>
      <c r="D847" t="s">
        <v>21</v>
      </c>
      <c r="E847" t="s">
        <v>970</v>
      </c>
      <c r="F847" t="s">
        <v>409</v>
      </c>
      <c r="G847" s="1">
        <v>13423</v>
      </c>
      <c r="H847" s="1">
        <v>5128</v>
      </c>
      <c r="I847" t="s">
        <v>1122</v>
      </c>
      <c r="J847" t="s">
        <v>1136</v>
      </c>
      <c r="K847" t="s">
        <v>1144</v>
      </c>
    </row>
    <row r="848" spans="1:11" x14ac:dyDescent="0.45">
      <c r="A848" s="2">
        <v>44622</v>
      </c>
      <c r="B848">
        <v>2022</v>
      </c>
      <c r="C848" t="s">
        <v>1149</v>
      </c>
      <c r="D848" t="s">
        <v>1158</v>
      </c>
      <c r="E848" t="s">
        <v>144</v>
      </c>
      <c r="F848" t="s">
        <v>13</v>
      </c>
      <c r="G848" s="1">
        <v>10365</v>
      </c>
      <c r="H848">
        <v>4198</v>
      </c>
      <c r="I848" t="s">
        <v>1167</v>
      </c>
      <c r="J848" t="s">
        <v>1140</v>
      </c>
      <c r="K848" t="s">
        <v>1145</v>
      </c>
    </row>
    <row r="849" spans="1:11" x14ac:dyDescent="0.45">
      <c r="A849" s="2">
        <v>44623</v>
      </c>
      <c r="B849">
        <v>2022</v>
      </c>
      <c r="C849" t="s">
        <v>1149</v>
      </c>
      <c r="D849" t="s">
        <v>1158</v>
      </c>
      <c r="E849" t="s">
        <v>976</v>
      </c>
      <c r="F849" t="s">
        <v>401</v>
      </c>
      <c r="G849" s="1">
        <v>12083</v>
      </c>
      <c r="H849" s="1">
        <v>3262</v>
      </c>
      <c r="I849" t="s">
        <v>1122</v>
      </c>
      <c r="J849" t="s">
        <v>1134</v>
      </c>
      <c r="K849" t="s">
        <v>1146</v>
      </c>
    </row>
    <row r="850" spans="1:11" x14ac:dyDescent="0.45">
      <c r="A850" s="2">
        <v>44624</v>
      </c>
      <c r="B850">
        <v>2022</v>
      </c>
      <c r="C850" t="s">
        <v>1149</v>
      </c>
      <c r="D850" t="s">
        <v>5</v>
      </c>
      <c r="E850" t="s">
        <v>471</v>
      </c>
      <c r="F850" t="s">
        <v>401</v>
      </c>
      <c r="G850" s="1">
        <v>727</v>
      </c>
      <c r="H850">
        <v>178</v>
      </c>
      <c r="I850" t="s">
        <v>1167</v>
      </c>
      <c r="J850" t="s">
        <v>1132</v>
      </c>
      <c r="K850" t="s">
        <v>1146</v>
      </c>
    </row>
    <row r="851" spans="1:11" x14ac:dyDescent="0.45">
      <c r="A851" s="2">
        <v>44626</v>
      </c>
      <c r="B851">
        <v>2022</v>
      </c>
      <c r="C851" t="s">
        <v>1149</v>
      </c>
      <c r="D851" t="s">
        <v>21</v>
      </c>
      <c r="E851" t="s">
        <v>596</v>
      </c>
      <c r="F851" t="s">
        <v>11</v>
      </c>
      <c r="G851" s="1">
        <v>3005</v>
      </c>
      <c r="H851" s="1">
        <v>676</v>
      </c>
      <c r="I851" t="s">
        <v>1122</v>
      </c>
      <c r="J851" t="s">
        <v>1141</v>
      </c>
      <c r="K851" t="s">
        <v>1145</v>
      </c>
    </row>
    <row r="852" spans="1:11" x14ac:dyDescent="0.45">
      <c r="A852" s="2">
        <v>44627</v>
      </c>
      <c r="B852">
        <v>2022</v>
      </c>
      <c r="C852" t="s">
        <v>1149</v>
      </c>
      <c r="D852" t="s">
        <v>5</v>
      </c>
      <c r="E852" t="s">
        <v>923</v>
      </c>
      <c r="F852" t="s">
        <v>13</v>
      </c>
      <c r="G852" s="1">
        <v>13779</v>
      </c>
      <c r="H852" s="1">
        <v>6862</v>
      </c>
      <c r="I852" t="s">
        <v>1167</v>
      </c>
      <c r="J852" t="s">
        <v>1133</v>
      </c>
      <c r="K852" t="s">
        <v>1144</v>
      </c>
    </row>
    <row r="853" spans="1:11" x14ac:dyDescent="0.45">
      <c r="A853" s="2">
        <v>44629</v>
      </c>
      <c r="B853">
        <v>2022</v>
      </c>
      <c r="C853" t="s">
        <v>1149</v>
      </c>
      <c r="D853" t="s">
        <v>21</v>
      </c>
      <c r="E853" t="s">
        <v>202</v>
      </c>
      <c r="F853" t="s">
        <v>7</v>
      </c>
      <c r="G853" s="1">
        <v>12269</v>
      </c>
      <c r="H853">
        <v>4589</v>
      </c>
      <c r="I853" t="s">
        <v>1122</v>
      </c>
      <c r="J853" t="s">
        <v>1139</v>
      </c>
      <c r="K853" t="s">
        <v>1145</v>
      </c>
    </row>
    <row r="854" spans="1:11" x14ac:dyDescent="0.45">
      <c r="A854" s="2">
        <v>44632</v>
      </c>
      <c r="B854">
        <v>2022</v>
      </c>
      <c r="C854" t="s">
        <v>1149</v>
      </c>
      <c r="D854" t="s">
        <v>21</v>
      </c>
      <c r="E854" t="s">
        <v>309</v>
      </c>
      <c r="F854" t="s">
        <v>7</v>
      </c>
      <c r="G854" s="1">
        <v>9019</v>
      </c>
      <c r="H854">
        <v>4437</v>
      </c>
      <c r="I854" t="s">
        <v>1122</v>
      </c>
      <c r="J854" t="s">
        <v>1134</v>
      </c>
      <c r="K854" t="s">
        <v>1145</v>
      </c>
    </row>
    <row r="855" spans="1:11" x14ac:dyDescent="0.45">
      <c r="A855" s="2">
        <v>44641</v>
      </c>
      <c r="B855">
        <v>2022</v>
      </c>
      <c r="C855" t="s">
        <v>1149</v>
      </c>
      <c r="D855" t="s">
        <v>1158</v>
      </c>
      <c r="E855" t="s">
        <v>265</v>
      </c>
      <c r="F855" t="s">
        <v>13</v>
      </c>
      <c r="G855" s="1">
        <v>5060</v>
      </c>
      <c r="H855">
        <v>1058</v>
      </c>
      <c r="I855" t="s">
        <v>1122</v>
      </c>
      <c r="J855" t="s">
        <v>1136</v>
      </c>
      <c r="K855" t="s">
        <v>1143</v>
      </c>
    </row>
    <row r="856" spans="1:11" x14ac:dyDescent="0.45">
      <c r="A856" s="2">
        <v>44641</v>
      </c>
      <c r="B856">
        <v>2022</v>
      </c>
      <c r="C856" t="s">
        <v>1149</v>
      </c>
      <c r="D856" t="s">
        <v>1158</v>
      </c>
      <c r="E856" t="s">
        <v>786</v>
      </c>
      <c r="F856" t="s">
        <v>13</v>
      </c>
      <c r="G856" s="1">
        <v>11493</v>
      </c>
      <c r="H856" s="1">
        <v>4333</v>
      </c>
      <c r="I856" t="s">
        <v>1122</v>
      </c>
      <c r="J856" t="s">
        <v>1133</v>
      </c>
      <c r="K856" t="s">
        <v>1146</v>
      </c>
    </row>
    <row r="857" spans="1:11" x14ac:dyDescent="0.45">
      <c r="A857" s="2">
        <v>44652</v>
      </c>
      <c r="B857">
        <v>2022</v>
      </c>
      <c r="C857" t="s">
        <v>1150</v>
      </c>
      <c r="D857" t="s">
        <v>5</v>
      </c>
      <c r="E857" t="s">
        <v>394</v>
      </c>
      <c r="F857" t="s">
        <v>7</v>
      </c>
      <c r="G857" s="1">
        <v>3948</v>
      </c>
      <c r="H857">
        <v>221</v>
      </c>
      <c r="I857" t="s">
        <v>1122</v>
      </c>
      <c r="J857" t="s">
        <v>1137</v>
      </c>
      <c r="K857" t="s">
        <v>1146</v>
      </c>
    </row>
    <row r="858" spans="1:11" x14ac:dyDescent="0.45">
      <c r="A858" s="2">
        <v>44653</v>
      </c>
      <c r="B858">
        <v>2022</v>
      </c>
      <c r="C858" t="s">
        <v>1150</v>
      </c>
      <c r="D858" t="s">
        <v>5</v>
      </c>
      <c r="E858" t="s">
        <v>369</v>
      </c>
      <c r="F858" t="s">
        <v>13</v>
      </c>
      <c r="G858" s="1">
        <v>7822</v>
      </c>
      <c r="H858">
        <v>2918</v>
      </c>
      <c r="I858" t="s">
        <v>1122</v>
      </c>
      <c r="J858" t="s">
        <v>1134</v>
      </c>
      <c r="K858" t="s">
        <v>1143</v>
      </c>
    </row>
    <row r="859" spans="1:11" x14ac:dyDescent="0.45">
      <c r="A859" s="2">
        <v>44653</v>
      </c>
      <c r="B859">
        <v>2022</v>
      </c>
      <c r="C859" t="s">
        <v>1150</v>
      </c>
      <c r="D859" t="s">
        <v>21</v>
      </c>
      <c r="E859" t="s">
        <v>295</v>
      </c>
      <c r="F859" t="s">
        <v>13</v>
      </c>
      <c r="G859" s="1">
        <v>7183</v>
      </c>
      <c r="H859">
        <v>2902</v>
      </c>
      <c r="I859" t="s">
        <v>1167</v>
      </c>
      <c r="J859" t="s">
        <v>1132</v>
      </c>
      <c r="K859" t="s">
        <v>1145</v>
      </c>
    </row>
    <row r="860" spans="1:11" x14ac:dyDescent="0.45">
      <c r="A860" s="2">
        <v>44653</v>
      </c>
      <c r="B860">
        <v>2022</v>
      </c>
      <c r="C860" t="s">
        <v>1150</v>
      </c>
      <c r="D860" t="s">
        <v>27</v>
      </c>
      <c r="E860" t="s">
        <v>1119</v>
      </c>
      <c r="F860" t="s">
        <v>13</v>
      </c>
      <c r="G860" s="1">
        <v>9631</v>
      </c>
      <c r="H860" s="1">
        <v>4710</v>
      </c>
      <c r="I860" t="s">
        <v>1167</v>
      </c>
      <c r="J860" t="s">
        <v>1137</v>
      </c>
      <c r="K860" t="s">
        <v>1144</v>
      </c>
    </row>
    <row r="861" spans="1:11" x14ac:dyDescent="0.45">
      <c r="A861" s="2">
        <v>44653</v>
      </c>
      <c r="B861">
        <v>2022</v>
      </c>
      <c r="C861" t="s">
        <v>1150</v>
      </c>
      <c r="D861" t="s">
        <v>1158</v>
      </c>
      <c r="E861" t="s">
        <v>915</v>
      </c>
      <c r="F861" t="s">
        <v>13</v>
      </c>
      <c r="G861" s="1">
        <v>10992</v>
      </c>
      <c r="H861" s="1">
        <v>2451</v>
      </c>
      <c r="I861" t="s">
        <v>1122</v>
      </c>
      <c r="J861" t="s">
        <v>1124</v>
      </c>
      <c r="K861" t="s">
        <v>1143</v>
      </c>
    </row>
    <row r="862" spans="1:11" x14ac:dyDescent="0.45">
      <c r="A862" s="2">
        <v>44654</v>
      </c>
      <c r="B862">
        <v>2022</v>
      </c>
      <c r="C862" t="s">
        <v>1150</v>
      </c>
      <c r="D862" t="s">
        <v>21</v>
      </c>
      <c r="E862" t="s">
        <v>1020</v>
      </c>
      <c r="F862" t="s">
        <v>409</v>
      </c>
      <c r="G862" s="1">
        <v>6054</v>
      </c>
      <c r="H862" s="1">
        <v>424</v>
      </c>
      <c r="I862" t="s">
        <v>1122</v>
      </c>
      <c r="J862" t="s">
        <v>1136</v>
      </c>
      <c r="K862" t="s">
        <v>1143</v>
      </c>
    </row>
    <row r="863" spans="1:11" x14ac:dyDescent="0.45">
      <c r="A863" s="2">
        <v>44655</v>
      </c>
      <c r="B863">
        <v>2022</v>
      </c>
      <c r="C863" t="s">
        <v>1150</v>
      </c>
      <c r="D863" t="s">
        <v>1158</v>
      </c>
      <c r="E863" t="s">
        <v>1096</v>
      </c>
      <c r="F863" t="s">
        <v>401</v>
      </c>
      <c r="G863" s="1">
        <v>13448</v>
      </c>
      <c r="H863" s="1">
        <v>5931</v>
      </c>
      <c r="I863" t="s">
        <v>1122</v>
      </c>
      <c r="J863" t="s">
        <v>1139</v>
      </c>
      <c r="K863" t="s">
        <v>1145</v>
      </c>
    </row>
    <row r="864" spans="1:11" x14ac:dyDescent="0.45">
      <c r="A864" s="2">
        <v>44656</v>
      </c>
      <c r="B864">
        <v>2022</v>
      </c>
      <c r="C864" t="s">
        <v>1150</v>
      </c>
      <c r="D864" t="s">
        <v>1158</v>
      </c>
      <c r="E864" t="s">
        <v>916</v>
      </c>
      <c r="F864" t="s">
        <v>7</v>
      </c>
      <c r="G864" s="1">
        <v>10443</v>
      </c>
      <c r="H864" s="1">
        <v>2245</v>
      </c>
      <c r="I864" t="s">
        <v>1122</v>
      </c>
      <c r="J864" t="s">
        <v>1124</v>
      </c>
      <c r="K864" t="s">
        <v>1145</v>
      </c>
    </row>
    <row r="865" spans="1:11" x14ac:dyDescent="0.45">
      <c r="A865" s="2">
        <v>44657</v>
      </c>
      <c r="B865">
        <v>2022</v>
      </c>
      <c r="C865" t="s">
        <v>1150</v>
      </c>
      <c r="D865" t="s">
        <v>21</v>
      </c>
      <c r="E865" t="s">
        <v>641</v>
      </c>
      <c r="F865" t="s">
        <v>13</v>
      </c>
      <c r="G865" s="1">
        <v>4583</v>
      </c>
      <c r="H865" s="1">
        <v>243</v>
      </c>
      <c r="I865" t="s">
        <v>1122</v>
      </c>
      <c r="J865" t="s">
        <v>1132</v>
      </c>
      <c r="K865" t="s">
        <v>1143</v>
      </c>
    </row>
    <row r="866" spans="1:11" x14ac:dyDescent="0.45">
      <c r="A866" s="2">
        <v>44664</v>
      </c>
      <c r="B866">
        <v>2022</v>
      </c>
      <c r="C866" t="s">
        <v>1150</v>
      </c>
      <c r="D866" t="s">
        <v>27</v>
      </c>
      <c r="E866" t="s">
        <v>437</v>
      </c>
      <c r="F866" t="s">
        <v>419</v>
      </c>
      <c r="G866" s="1">
        <v>3668</v>
      </c>
      <c r="H866">
        <v>910</v>
      </c>
      <c r="I866" t="s">
        <v>1122</v>
      </c>
      <c r="J866" t="s">
        <v>1136</v>
      </c>
      <c r="K866" t="s">
        <v>1145</v>
      </c>
    </row>
    <row r="867" spans="1:11" x14ac:dyDescent="0.45">
      <c r="A867" s="2">
        <v>44664</v>
      </c>
      <c r="B867">
        <v>2022</v>
      </c>
      <c r="C867" t="s">
        <v>1150</v>
      </c>
      <c r="D867" t="s">
        <v>5</v>
      </c>
      <c r="E867" t="s">
        <v>910</v>
      </c>
      <c r="F867" t="s">
        <v>11</v>
      </c>
      <c r="G867" s="1">
        <v>2367</v>
      </c>
      <c r="H867" s="1">
        <v>431</v>
      </c>
      <c r="I867" t="s">
        <v>1122</v>
      </c>
      <c r="J867" t="s">
        <v>1140</v>
      </c>
      <c r="K867" t="s">
        <v>1145</v>
      </c>
    </row>
    <row r="868" spans="1:11" x14ac:dyDescent="0.45">
      <c r="A868" s="2">
        <v>44667</v>
      </c>
      <c r="B868">
        <v>2022</v>
      </c>
      <c r="C868" t="s">
        <v>1150</v>
      </c>
      <c r="D868" t="s">
        <v>27</v>
      </c>
      <c r="E868" t="s">
        <v>734</v>
      </c>
      <c r="F868" t="s">
        <v>11</v>
      </c>
      <c r="G868" s="1">
        <v>5110</v>
      </c>
      <c r="H868" s="1">
        <v>1840</v>
      </c>
      <c r="I868" t="s">
        <v>1122</v>
      </c>
      <c r="J868" t="s">
        <v>1132</v>
      </c>
      <c r="K868" t="s">
        <v>1144</v>
      </c>
    </row>
    <row r="869" spans="1:11" x14ac:dyDescent="0.45">
      <c r="A869" s="2">
        <v>44667</v>
      </c>
      <c r="B869">
        <v>2022</v>
      </c>
      <c r="C869" t="s">
        <v>1150</v>
      </c>
      <c r="D869" t="s">
        <v>1158</v>
      </c>
      <c r="E869" t="s">
        <v>282</v>
      </c>
      <c r="F869" t="s">
        <v>7</v>
      </c>
      <c r="G869" s="1">
        <v>10975</v>
      </c>
      <c r="H869">
        <v>3479</v>
      </c>
      <c r="I869" t="s">
        <v>1122</v>
      </c>
      <c r="J869" t="s">
        <v>1141</v>
      </c>
      <c r="K869" t="s">
        <v>1144</v>
      </c>
    </row>
    <row r="870" spans="1:11" x14ac:dyDescent="0.45">
      <c r="A870" s="2">
        <v>44667</v>
      </c>
      <c r="B870">
        <v>2022</v>
      </c>
      <c r="C870" t="s">
        <v>1150</v>
      </c>
      <c r="D870" t="s">
        <v>54</v>
      </c>
      <c r="E870" t="s">
        <v>601</v>
      </c>
      <c r="F870" t="s">
        <v>7</v>
      </c>
      <c r="G870" s="1">
        <v>1948</v>
      </c>
      <c r="H870" s="1">
        <v>483</v>
      </c>
      <c r="I870" t="s">
        <v>1122</v>
      </c>
      <c r="J870" t="s">
        <v>1137</v>
      </c>
      <c r="K870" t="s">
        <v>1143</v>
      </c>
    </row>
    <row r="871" spans="1:11" x14ac:dyDescent="0.45">
      <c r="A871" s="2">
        <v>44669</v>
      </c>
      <c r="B871">
        <v>2022</v>
      </c>
      <c r="C871" t="s">
        <v>1150</v>
      </c>
      <c r="D871" t="s">
        <v>5</v>
      </c>
      <c r="E871" t="s">
        <v>221</v>
      </c>
      <c r="F871" t="s">
        <v>11</v>
      </c>
      <c r="G871" s="1">
        <v>9015</v>
      </c>
      <c r="H871">
        <v>3768</v>
      </c>
      <c r="I871" t="s">
        <v>1122</v>
      </c>
      <c r="J871" t="s">
        <v>1138</v>
      </c>
      <c r="K871" t="s">
        <v>1143</v>
      </c>
    </row>
    <row r="872" spans="1:11" x14ac:dyDescent="0.45">
      <c r="A872" s="2">
        <v>44674</v>
      </c>
      <c r="B872">
        <v>2022</v>
      </c>
      <c r="C872" t="s">
        <v>1150</v>
      </c>
      <c r="D872" t="s">
        <v>1158</v>
      </c>
      <c r="E872" t="s">
        <v>636</v>
      </c>
      <c r="F872" t="s">
        <v>13</v>
      </c>
      <c r="G872" s="1">
        <v>4166</v>
      </c>
      <c r="H872" s="1">
        <v>1496</v>
      </c>
      <c r="I872" t="s">
        <v>1122</v>
      </c>
      <c r="J872" t="s">
        <v>1132</v>
      </c>
      <c r="K872" t="s">
        <v>1144</v>
      </c>
    </row>
    <row r="873" spans="1:11" x14ac:dyDescent="0.45">
      <c r="A873" s="2">
        <v>44679</v>
      </c>
      <c r="B873">
        <v>2022</v>
      </c>
      <c r="C873" t="s">
        <v>1150</v>
      </c>
      <c r="D873" t="s">
        <v>21</v>
      </c>
      <c r="E873" t="s">
        <v>347</v>
      </c>
      <c r="F873" t="s">
        <v>13</v>
      </c>
      <c r="G873" s="1">
        <v>8751</v>
      </c>
      <c r="H873">
        <v>2030</v>
      </c>
      <c r="I873" t="s">
        <v>1122</v>
      </c>
      <c r="J873" t="s">
        <v>1137</v>
      </c>
      <c r="K873" t="s">
        <v>1143</v>
      </c>
    </row>
    <row r="874" spans="1:11" x14ac:dyDescent="0.45">
      <c r="A874" s="2">
        <v>44679</v>
      </c>
      <c r="B874">
        <v>2022</v>
      </c>
      <c r="C874" t="s">
        <v>1150</v>
      </c>
      <c r="D874" t="s">
        <v>5</v>
      </c>
      <c r="E874" t="s">
        <v>55</v>
      </c>
      <c r="F874" t="s">
        <v>11</v>
      </c>
      <c r="G874" s="1">
        <v>14159</v>
      </c>
      <c r="H874">
        <v>2577</v>
      </c>
      <c r="I874" t="s">
        <v>1122</v>
      </c>
      <c r="J874" t="s">
        <v>1137</v>
      </c>
      <c r="K874" t="s">
        <v>1144</v>
      </c>
    </row>
    <row r="875" spans="1:11" x14ac:dyDescent="0.45">
      <c r="A875" s="2">
        <v>44683</v>
      </c>
      <c r="B875">
        <v>2022</v>
      </c>
      <c r="C875" t="s">
        <v>1150</v>
      </c>
      <c r="D875" t="s">
        <v>1158</v>
      </c>
      <c r="E875" t="s">
        <v>1080</v>
      </c>
      <c r="F875" t="s">
        <v>404</v>
      </c>
      <c r="G875" s="1">
        <v>5490</v>
      </c>
      <c r="H875" s="1">
        <v>505</v>
      </c>
      <c r="I875" t="s">
        <v>1122</v>
      </c>
      <c r="J875" t="s">
        <v>1134</v>
      </c>
      <c r="K875" t="s">
        <v>1143</v>
      </c>
    </row>
    <row r="876" spans="1:11" x14ac:dyDescent="0.45">
      <c r="A876" s="2">
        <v>44684</v>
      </c>
      <c r="B876">
        <v>2022</v>
      </c>
      <c r="C876" t="s">
        <v>1150</v>
      </c>
      <c r="D876" t="s">
        <v>21</v>
      </c>
      <c r="E876" t="s">
        <v>403</v>
      </c>
      <c r="F876" t="s">
        <v>401</v>
      </c>
      <c r="G876" s="1">
        <v>5138</v>
      </c>
      <c r="H876">
        <v>1300</v>
      </c>
      <c r="I876" t="s">
        <v>1122</v>
      </c>
      <c r="J876" t="s">
        <v>1135</v>
      </c>
      <c r="K876" t="s">
        <v>1145</v>
      </c>
    </row>
    <row r="877" spans="1:11" x14ac:dyDescent="0.45">
      <c r="A877" s="2">
        <v>44684</v>
      </c>
      <c r="B877">
        <v>2022</v>
      </c>
      <c r="C877" t="s">
        <v>1150</v>
      </c>
      <c r="D877" t="s">
        <v>21</v>
      </c>
      <c r="E877" t="s">
        <v>439</v>
      </c>
      <c r="F877" t="s">
        <v>404</v>
      </c>
      <c r="G877" s="1">
        <v>11341</v>
      </c>
      <c r="H877">
        <v>953</v>
      </c>
      <c r="I877" t="s">
        <v>1167</v>
      </c>
      <c r="J877" t="s">
        <v>1138</v>
      </c>
      <c r="K877" t="s">
        <v>1146</v>
      </c>
    </row>
    <row r="878" spans="1:11" x14ac:dyDescent="0.45">
      <c r="A878" s="2">
        <v>44686</v>
      </c>
      <c r="B878">
        <v>2022</v>
      </c>
      <c r="C878" t="s">
        <v>1150</v>
      </c>
      <c r="D878" t="s">
        <v>54</v>
      </c>
      <c r="E878" t="s">
        <v>433</v>
      </c>
      <c r="F878" t="s">
        <v>419</v>
      </c>
      <c r="G878" s="1">
        <v>1135</v>
      </c>
      <c r="H878">
        <v>259</v>
      </c>
      <c r="I878" t="s">
        <v>1167</v>
      </c>
      <c r="J878" t="s">
        <v>1138</v>
      </c>
      <c r="K878" t="s">
        <v>1143</v>
      </c>
    </row>
    <row r="879" spans="1:11" x14ac:dyDescent="0.45">
      <c r="A879" s="2">
        <v>44686</v>
      </c>
      <c r="B879">
        <v>2022</v>
      </c>
      <c r="C879" t="s">
        <v>1150</v>
      </c>
      <c r="D879" t="s">
        <v>1158</v>
      </c>
      <c r="E879" t="s">
        <v>17</v>
      </c>
      <c r="F879" t="s">
        <v>13</v>
      </c>
      <c r="G879" s="1">
        <v>572</v>
      </c>
      <c r="H879">
        <v>92</v>
      </c>
      <c r="I879" t="s">
        <v>1122</v>
      </c>
      <c r="J879" t="s">
        <v>1140</v>
      </c>
      <c r="K879" t="s">
        <v>1143</v>
      </c>
    </row>
    <row r="880" spans="1:11" x14ac:dyDescent="0.45">
      <c r="A880" s="2">
        <v>44688</v>
      </c>
      <c r="B880">
        <v>2022</v>
      </c>
      <c r="C880" t="s">
        <v>1150</v>
      </c>
      <c r="D880" t="s">
        <v>21</v>
      </c>
      <c r="E880" t="s">
        <v>852</v>
      </c>
      <c r="F880" t="s">
        <v>20</v>
      </c>
      <c r="G880" s="1">
        <v>4358</v>
      </c>
      <c r="H880" s="1">
        <v>2109</v>
      </c>
      <c r="I880" t="s">
        <v>1122</v>
      </c>
      <c r="J880" t="s">
        <v>1140</v>
      </c>
      <c r="K880" t="s">
        <v>1144</v>
      </c>
    </row>
    <row r="881" spans="1:11" x14ac:dyDescent="0.45">
      <c r="A881" s="2">
        <v>44688</v>
      </c>
      <c r="B881">
        <v>2022</v>
      </c>
      <c r="C881" t="s">
        <v>1150</v>
      </c>
      <c r="D881" t="s">
        <v>1158</v>
      </c>
      <c r="E881" t="s">
        <v>427</v>
      </c>
      <c r="F881" t="s">
        <v>404</v>
      </c>
      <c r="G881" s="1">
        <v>10275</v>
      </c>
      <c r="H881">
        <v>2281</v>
      </c>
      <c r="I881" t="s">
        <v>1122</v>
      </c>
      <c r="J881" t="s">
        <v>1133</v>
      </c>
      <c r="K881" t="s">
        <v>1145</v>
      </c>
    </row>
    <row r="882" spans="1:11" x14ac:dyDescent="0.45">
      <c r="A882" s="2">
        <v>44690</v>
      </c>
      <c r="B882">
        <v>2022</v>
      </c>
      <c r="C882" t="s">
        <v>1150</v>
      </c>
      <c r="D882" t="s">
        <v>21</v>
      </c>
      <c r="E882" t="s">
        <v>395</v>
      </c>
      <c r="F882" t="s">
        <v>20</v>
      </c>
      <c r="G882" s="1">
        <v>3051</v>
      </c>
      <c r="H882">
        <v>1080</v>
      </c>
      <c r="I882" t="s">
        <v>1122</v>
      </c>
      <c r="J882" t="s">
        <v>1134</v>
      </c>
      <c r="K882" t="s">
        <v>1145</v>
      </c>
    </row>
    <row r="883" spans="1:11" x14ac:dyDescent="0.45">
      <c r="A883" s="2">
        <v>44691</v>
      </c>
      <c r="B883">
        <v>2022</v>
      </c>
      <c r="C883" t="s">
        <v>1150</v>
      </c>
      <c r="D883" t="s">
        <v>1158</v>
      </c>
      <c r="E883" t="s">
        <v>29</v>
      </c>
      <c r="F883" t="s">
        <v>13</v>
      </c>
      <c r="G883" s="1">
        <v>511</v>
      </c>
      <c r="H883">
        <v>70</v>
      </c>
      <c r="I883" t="s">
        <v>1122</v>
      </c>
      <c r="J883" t="s">
        <v>1140</v>
      </c>
      <c r="K883" t="s">
        <v>1145</v>
      </c>
    </row>
    <row r="884" spans="1:11" x14ac:dyDescent="0.45">
      <c r="A884" s="2">
        <v>44694</v>
      </c>
      <c r="B884">
        <v>2022</v>
      </c>
      <c r="C884" t="s">
        <v>1150</v>
      </c>
      <c r="D884" t="s">
        <v>21</v>
      </c>
      <c r="E884" t="s">
        <v>362</v>
      </c>
      <c r="F884" t="s">
        <v>13</v>
      </c>
      <c r="G884" s="1">
        <v>3278</v>
      </c>
      <c r="H884">
        <v>1029</v>
      </c>
      <c r="I884" t="s">
        <v>1122</v>
      </c>
      <c r="J884" t="s">
        <v>1134</v>
      </c>
      <c r="K884" t="s">
        <v>1145</v>
      </c>
    </row>
    <row r="885" spans="1:11" x14ac:dyDescent="0.45">
      <c r="A885" s="2">
        <v>44696</v>
      </c>
      <c r="B885">
        <v>2022</v>
      </c>
      <c r="C885" t="s">
        <v>1150</v>
      </c>
      <c r="D885" t="s">
        <v>21</v>
      </c>
      <c r="E885" t="s">
        <v>238</v>
      </c>
      <c r="F885" t="s">
        <v>7</v>
      </c>
      <c r="G885" s="1">
        <v>8221</v>
      </c>
      <c r="H885">
        <v>1669</v>
      </c>
      <c r="I885" t="s">
        <v>1167</v>
      </c>
      <c r="J885" t="s">
        <v>1133</v>
      </c>
      <c r="K885" t="s">
        <v>1145</v>
      </c>
    </row>
    <row r="886" spans="1:11" x14ac:dyDescent="0.45">
      <c r="A886" s="2">
        <v>44696</v>
      </c>
      <c r="B886">
        <v>2022</v>
      </c>
      <c r="C886" t="s">
        <v>1150</v>
      </c>
      <c r="D886" t="s">
        <v>1158</v>
      </c>
      <c r="E886" t="s">
        <v>757</v>
      </c>
      <c r="F886" t="s">
        <v>11</v>
      </c>
      <c r="G886" s="1">
        <v>8280</v>
      </c>
      <c r="H886" s="1">
        <v>3743</v>
      </c>
      <c r="I886" t="s">
        <v>1122</v>
      </c>
      <c r="J886" t="s">
        <v>1138</v>
      </c>
      <c r="K886" t="s">
        <v>1145</v>
      </c>
    </row>
    <row r="887" spans="1:11" x14ac:dyDescent="0.45">
      <c r="A887" s="2">
        <v>44696</v>
      </c>
      <c r="B887">
        <v>2022</v>
      </c>
      <c r="C887" t="s">
        <v>1150</v>
      </c>
      <c r="D887" t="s">
        <v>5</v>
      </c>
      <c r="E887" t="s">
        <v>575</v>
      </c>
      <c r="F887" t="s">
        <v>13</v>
      </c>
      <c r="G887" s="1">
        <v>1922</v>
      </c>
      <c r="H887" s="1">
        <v>613</v>
      </c>
      <c r="I887" t="s">
        <v>1122</v>
      </c>
      <c r="J887" t="s">
        <v>1138</v>
      </c>
      <c r="K887" t="s">
        <v>1144</v>
      </c>
    </row>
    <row r="888" spans="1:11" x14ac:dyDescent="0.45">
      <c r="A888" s="2">
        <v>44699</v>
      </c>
      <c r="B888">
        <v>2022</v>
      </c>
      <c r="C888" t="s">
        <v>1150</v>
      </c>
      <c r="D888" t="s">
        <v>1158</v>
      </c>
      <c r="E888" t="s">
        <v>65</v>
      </c>
      <c r="F888" t="s">
        <v>7</v>
      </c>
      <c r="G888" s="1">
        <v>10468</v>
      </c>
      <c r="H888">
        <v>618</v>
      </c>
      <c r="I888" t="s">
        <v>1122</v>
      </c>
      <c r="J888" t="s">
        <v>1136</v>
      </c>
      <c r="K888" t="s">
        <v>1145</v>
      </c>
    </row>
    <row r="889" spans="1:11" x14ac:dyDescent="0.45">
      <c r="A889" s="2">
        <v>44699</v>
      </c>
      <c r="B889">
        <v>2022</v>
      </c>
      <c r="C889" t="s">
        <v>1150</v>
      </c>
      <c r="D889" t="s">
        <v>27</v>
      </c>
      <c r="E889" t="s">
        <v>787</v>
      </c>
      <c r="F889" t="s">
        <v>11</v>
      </c>
      <c r="G889" s="1">
        <v>4608</v>
      </c>
      <c r="H889" s="1">
        <v>622</v>
      </c>
      <c r="I889" t="s">
        <v>1122</v>
      </c>
      <c r="J889" t="s">
        <v>1136</v>
      </c>
      <c r="K889" t="s">
        <v>1146</v>
      </c>
    </row>
    <row r="890" spans="1:11" x14ac:dyDescent="0.45">
      <c r="A890" s="2">
        <v>44699</v>
      </c>
      <c r="B890">
        <v>2022</v>
      </c>
      <c r="C890" t="s">
        <v>1150</v>
      </c>
      <c r="D890" t="s">
        <v>27</v>
      </c>
      <c r="E890" t="s">
        <v>535</v>
      </c>
      <c r="F890" t="s">
        <v>404</v>
      </c>
      <c r="G890" s="1">
        <v>1464</v>
      </c>
      <c r="H890">
        <v>297</v>
      </c>
      <c r="I890" t="s">
        <v>1167</v>
      </c>
      <c r="J890" t="s">
        <v>1136</v>
      </c>
      <c r="K890" t="s">
        <v>1143</v>
      </c>
    </row>
    <row r="891" spans="1:11" x14ac:dyDescent="0.45">
      <c r="A891" s="2">
        <v>44700</v>
      </c>
      <c r="B891">
        <v>2022</v>
      </c>
      <c r="C891" t="s">
        <v>1150</v>
      </c>
      <c r="D891" t="s">
        <v>1158</v>
      </c>
      <c r="E891" t="s">
        <v>688</v>
      </c>
      <c r="F891" t="s">
        <v>11</v>
      </c>
      <c r="G891" s="1">
        <v>6727</v>
      </c>
      <c r="H891" s="1">
        <v>2872</v>
      </c>
      <c r="I891" t="s">
        <v>1122</v>
      </c>
      <c r="J891" t="s">
        <v>1133</v>
      </c>
      <c r="K891" t="s">
        <v>1145</v>
      </c>
    </row>
    <row r="892" spans="1:11" x14ac:dyDescent="0.45">
      <c r="A892" s="2">
        <v>44702</v>
      </c>
      <c r="B892">
        <v>2022</v>
      </c>
      <c r="C892" t="s">
        <v>1150</v>
      </c>
      <c r="D892" t="s">
        <v>27</v>
      </c>
      <c r="E892" t="s">
        <v>177</v>
      </c>
      <c r="F892" t="s">
        <v>20</v>
      </c>
      <c r="G892" s="1">
        <v>1552</v>
      </c>
      <c r="H892">
        <v>562</v>
      </c>
      <c r="I892" t="s">
        <v>1122</v>
      </c>
      <c r="J892" t="s">
        <v>1133</v>
      </c>
      <c r="K892" t="s">
        <v>1144</v>
      </c>
    </row>
    <row r="893" spans="1:11" x14ac:dyDescent="0.45">
      <c r="A893" s="2">
        <v>44703</v>
      </c>
      <c r="B893">
        <v>2022</v>
      </c>
      <c r="C893" t="s">
        <v>1150</v>
      </c>
      <c r="D893" t="s">
        <v>1158</v>
      </c>
      <c r="E893" t="s">
        <v>484</v>
      </c>
      <c r="F893" t="s">
        <v>404</v>
      </c>
      <c r="G893" s="1">
        <v>6903</v>
      </c>
      <c r="H893">
        <v>3369</v>
      </c>
      <c r="I893" t="s">
        <v>1122</v>
      </c>
      <c r="J893" t="s">
        <v>1129</v>
      </c>
      <c r="K893" t="s">
        <v>1143</v>
      </c>
    </row>
    <row r="894" spans="1:11" x14ac:dyDescent="0.45">
      <c r="A894" s="2">
        <v>44703</v>
      </c>
      <c r="B894">
        <v>2022</v>
      </c>
      <c r="C894" t="s">
        <v>1150</v>
      </c>
      <c r="D894" t="s">
        <v>21</v>
      </c>
      <c r="E894" t="s">
        <v>865</v>
      </c>
      <c r="F894" t="s">
        <v>11</v>
      </c>
      <c r="G894" s="1">
        <v>3248</v>
      </c>
      <c r="H894" s="1">
        <v>799</v>
      </c>
      <c r="I894" t="s">
        <v>1122</v>
      </c>
      <c r="J894" t="s">
        <v>1132</v>
      </c>
      <c r="K894" t="s">
        <v>1145</v>
      </c>
    </row>
    <row r="895" spans="1:11" x14ac:dyDescent="0.45">
      <c r="A895" s="2">
        <v>44704</v>
      </c>
      <c r="B895">
        <v>2022</v>
      </c>
      <c r="C895" t="s">
        <v>1150</v>
      </c>
      <c r="D895" t="s">
        <v>1158</v>
      </c>
      <c r="E895" t="s">
        <v>664</v>
      </c>
      <c r="F895" t="s">
        <v>7</v>
      </c>
      <c r="G895" s="1">
        <v>3871</v>
      </c>
      <c r="H895" s="1">
        <v>1107</v>
      </c>
      <c r="I895" t="s">
        <v>1167</v>
      </c>
      <c r="J895" t="s">
        <v>1133</v>
      </c>
      <c r="K895" t="s">
        <v>1143</v>
      </c>
    </row>
    <row r="896" spans="1:11" x14ac:dyDescent="0.45">
      <c r="A896" s="2">
        <v>44704</v>
      </c>
      <c r="B896">
        <v>2022</v>
      </c>
      <c r="C896" t="s">
        <v>1150</v>
      </c>
      <c r="D896" t="s">
        <v>1158</v>
      </c>
      <c r="E896" t="s">
        <v>874</v>
      </c>
      <c r="F896" t="s">
        <v>13</v>
      </c>
      <c r="G896" s="1">
        <v>10028</v>
      </c>
      <c r="H896" s="1">
        <v>1584</v>
      </c>
      <c r="I896" t="s">
        <v>1167</v>
      </c>
      <c r="J896" t="s">
        <v>1138</v>
      </c>
      <c r="K896" t="s">
        <v>1143</v>
      </c>
    </row>
    <row r="897" spans="1:11" x14ac:dyDescent="0.45">
      <c r="A897" s="2">
        <v>44706</v>
      </c>
      <c r="B897">
        <v>2022</v>
      </c>
      <c r="C897" t="s">
        <v>1150</v>
      </c>
      <c r="D897" t="s">
        <v>5</v>
      </c>
      <c r="E897" t="s">
        <v>747</v>
      </c>
      <c r="F897" t="s">
        <v>7</v>
      </c>
      <c r="G897" s="1">
        <v>11028</v>
      </c>
      <c r="H897" s="1">
        <v>2503</v>
      </c>
      <c r="I897" t="s">
        <v>1167</v>
      </c>
      <c r="J897" t="s">
        <v>1135</v>
      </c>
      <c r="K897" t="s">
        <v>1144</v>
      </c>
    </row>
    <row r="898" spans="1:11" x14ac:dyDescent="0.45">
      <c r="A898" s="2">
        <v>44709</v>
      </c>
      <c r="B898">
        <v>2022</v>
      </c>
      <c r="C898" t="s">
        <v>1150</v>
      </c>
      <c r="D898" t="s">
        <v>1158</v>
      </c>
      <c r="E898" t="s">
        <v>532</v>
      </c>
      <c r="F898" t="s">
        <v>407</v>
      </c>
      <c r="G898" s="1">
        <v>2251</v>
      </c>
      <c r="H898">
        <v>232</v>
      </c>
      <c r="I898" t="s">
        <v>1122</v>
      </c>
      <c r="J898" t="s">
        <v>1138</v>
      </c>
      <c r="K898" t="s">
        <v>1145</v>
      </c>
    </row>
    <row r="899" spans="1:11" x14ac:dyDescent="0.45">
      <c r="A899" s="2">
        <v>44709</v>
      </c>
      <c r="B899">
        <v>2022</v>
      </c>
      <c r="C899" t="s">
        <v>1150</v>
      </c>
      <c r="D899" t="s">
        <v>27</v>
      </c>
      <c r="E899" t="s">
        <v>1046</v>
      </c>
      <c r="F899" t="s">
        <v>401</v>
      </c>
      <c r="G899" s="1">
        <v>10741</v>
      </c>
      <c r="H899" s="1">
        <v>2728</v>
      </c>
      <c r="I899" t="s">
        <v>1167</v>
      </c>
      <c r="J899" t="s">
        <v>1138</v>
      </c>
      <c r="K899" t="s">
        <v>1143</v>
      </c>
    </row>
    <row r="900" spans="1:11" x14ac:dyDescent="0.45">
      <c r="A900" s="2">
        <v>44709</v>
      </c>
      <c r="B900">
        <v>2022</v>
      </c>
      <c r="C900" t="s">
        <v>1150</v>
      </c>
      <c r="D900" t="s">
        <v>1158</v>
      </c>
      <c r="E900" t="s">
        <v>1116</v>
      </c>
      <c r="F900" t="s">
        <v>20</v>
      </c>
      <c r="G900" s="1">
        <v>13394</v>
      </c>
      <c r="H900" s="1">
        <v>3402</v>
      </c>
      <c r="I900" t="s">
        <v>1122</v>
      </c>
      <c r="J900" t="s">
        <v>1129</v>
      </c>
      <c r="K900" t="s">
        <v>1143</v>
      </c>
    </row>
    <row r="901" spans="1:11" x14ac:dyDescent="0.45">
      <c r="A901" s="2">
        <v>44713</v>
      </c>
      <c r="B901">
        <v>2022</v>
      </c>
      <c r="C901" t="s">
        <v>1150</v>
      </c>
      <c r="D901" t="s">
        <v>27</v>
      </c>
      <c r="E901" t="s">
        <v>1009</v>
      </c>
      <c r="F901" t="s">
        <v>409</v>
      </c>
      <c r="G901" s="1">
        <v>11049</v>
      </c>
      <c r="H901" s="1">
        <v>1690</v>
      </c>
      <c r="I901" t="s">
        <v>1122</v>
      </c>
      <c r="J901" t="s">
        <v>1134</v>
      </c>
      <c r="K901" t="s">
        <v>1144</v>
      </c>
    </row>
    <row r="902" spans="1:11" x14ac:dyDescent="0.45">
      <c r="A902" s="2">
        <v>44713</v>
      </c>
      <c r="B902">
        <v>2022</v>
      </c>
      <c r="C902" t="s">
        <v>1150</v>
      </c>
      <c r="D902" t="s">
        <v>5</v>
      </c>
      <c r="E902" t="s">
        <v>533</v>
      </c>
      <c r="F902" t="s">
        <v>401</v>
      </c>
      <c r="G902" s="1">
        <v>9673</v>
      </c>
      <c r="H902">
        <v>3840</v>
      </c>
      <c r="I902" t="s">
        <v>1167</v>
      </c>
      <c r="J902" t="s">
        <v>1139</v>
      </c>
      <c r="K902" t="s">
        <v>1145</v>
      </c>
    </row>
    <row r="903" spans="1:11" x14ac:dyDescent="0.45">
      <c r="A903" s="2">
        <v>44714</v>
      </c>
      <c r="B903">
        <v>2022</v>
      </c>
      <c r="C903" t="s">
        <v>1150</v>
      </c>
      <c r="D903" t="s">
        <v>27</v>
      </c>
      <c r="E903" t="s">
        <v>1038</v>
      </c>
      <c r="F903" t="s">
        <v>419</v>
      </c>
      <c r="G903" s="1">
        <v>14318</v>
      </c>
      <c r="H903" s="1">
        <v>3336</v>
      </c>
      <c r="I903" t="s">
        <v>1167</v>
      </c>
      <c r="J903" t="s">
        <v>1136</v>
      </c>
      <c r="K903" t="s">
        <v>1144</v>
      </c>
    </row>
    <row r="904" spans="1:11" x14ac:dyDescent="0.45">
      <c r="A904" s="2">
        <v>44718</v>
      </c>
      <c r="B904">
        <v>2022</v>
      </c>
      <c r="C904" t="s">
        <v>1150</v>
      </c>
      <c r="D904" t="s">
        <v>54</v>
      </c>
      <c r="E904" t="s">
        <v>384</v>
      </c>
      <c r="F904" t="s">
        <v>11</v>
      </c>
      <c r="G904" s="1">
        <v>11522</v>
      </c>
      <c r="H904">
        <v>3975</v>
      </c>
      <c r="I904" t="s">
        <v>1122</v>
      </c>
      <c r="J904" t="s">
        <v>1139</v>
      </c>
      <c r="K904" t="s">
        <v>1143</v>
      </c>
    </row>
    <row r="905" spans="1:11" x14ac:dyDescent="0.45">
      <c r="A905" s="2">
        <v>44719</v>
      </c>
      <c r="B905">
        <v>2022</v>
      </c>
      <c r="C905" t="s">
        <v>1150</v>
      </c>
      <c r="D905" t="s">
        <v>5</v>
      </c>
      <c r="E905" t="s">
        <v>211</v>
      </c>
      <c r="F905" t="s">
        <v>7</v>
      </c>
      <c r="G905" s="1">
        <v>6103</v>
      </c>
      <c r="H905">
        <v>2911</v>
      </c>
      <c r="I905" t="s">
        <v>1122</v>
      </c>
      <c r="J905" t="s">
        <v>1141</v>
      </c>
      <c r="K905" t="s">
        <v>1146</v>
      </c>
    </row>
    <row r="906" spans="1:11" x14ac:dyDescent="0.45">
      <c r="A906" s="2">
        <v>44721</v>
      </c>
      <c r="B906">
        <v>2022</v>
      </c>
      <c r="C906" t="s">
        <v>1150</v>
      </c>
      <c r="D906" t="s">
        <v>21</v>
      </c>
      <c r="E906" t="s">
        <v>106</v>
      </c>
      <c r="F906" t="s">
        <v>20</v>
      </c>
      <c r="G906" s="1">
        <v>10885</v>
      </c>
      <c r="H906">
        <v>2982</v>
      </c>
      <c r="I906" t="s">
        <v>1167</v>
      </c>
      <c r="J906" t="s">
        <v>1132</v>
      </c>
      <c r="K906" t="s">
        <v>1143</v>
      </c>
    </row>
    <row r="907" spans="1:11" x14ac:dyDescent="0.45">
      <c r="A907" s="2">
        <v>44722</v>
      </c>
      <c r="B907">
        <v>2022</v>
      </c>
      <c r="C907" t="s">
        <v>1150</v>
      </c>
      <c r="D907" t="s">
        <v>21</v>
      </c>
      <c r="E907" t="s">
        <v>572</v>
      </c>
      <c r="F907" t="s">
        <v>13</v>
      </c>
      <c r="G907" s="1">
        <v>5111</v>
      </c>
      <c r="H907" s="1">
        <v>1927</v>
      </c>
      <c r="I907" t="s">
        <v>1167</v>
      </c>
      <c r="J907" t="s">
        <v>1137</v>
      </c>
      <c r="K907" t="s">
        <v>1143</v>
      </c>
    </row>
    <row r="908" spans="1:11" x14ac:dyDescent="0.45">
      <c r="A908" s="2">
        <v>44722</v>
      </c>
      <c r="B908">
        <v>2022</v>
      </c>
      <c r="C908" t="s">
        <v>1150</v>
      </c>
      <c r="D908" t="s">
        <v>5</v>
      </c>
      <c r="E908" t="s">
        <v>1087</v>
      </c>
      <c r="F908" t="s">
        <v>404</v>
      </c>
      <c r="G908" s="1">
        <v>11612</v>
      </c>
      <c r="H908" s="1">
        <v>3135</v>
      </c>
      <c r="I908" t="s">
        <v>1122</v>
      </c>
      <c r="J908" t="s">
        <v>1128</v>
      </c>
      <c r="K908" t="s">
        <v>1145</v>
      </c>
    </row>
    <row r="909" spans="1:11" x14ac:dyDescent="0.45">
      <c r="A909" s="2">
        <v>44723</v>
      </c>
      <c r="B909">
        <v>2022</v>
      </c>
      <c r="C909" t="s">
        <v>1150</v>
      </c>
      <c r="D909" t="s">
        <v>1158</v>
      </c>
      <c r="E909" t="s">
        <v>1015</v>
      </c>
      <c r="F909" t="s">
        <v>409</v>
      </c>
      <c r="G909" s="1">
        <v>7579</v>
      </c>
      <c r="H909" s="1">
        <v>2069</v>
      </c>
      <c r="I909" t="s">
        <v>1122</v>
      </c>
      <c r="J909" t="s">
        <v>1136</v>
      </c>
      <c r="K909" t="s">
        <v>1143</v>
      </c>
    </row>
    <row r="910" spans="1:11" x14ac:dyDescent="0.45">
      <c r="A910" s="2">
        <v>44726</v>
      </c>
      <c r="B910">
        <v>2022</v>
      </c>
      <c r="C910" t="s">
        <v>1150</v>
      </c>
      <c r="D910" t="s">
        <v>21</v>
      </c>
      <c r="E910" t="s">
        <v>559</v>
      </c>
      <c r="F910" t="s">
        <v>7</v>
      </c>
      <c r="G910" s="1">
        <v>13700</v>
      </c>
      <c r="H910" s="1">
        <v>1123</v>
      </c>
      <c r="I910" t="s">
        <v>1122</v>
      </c>
      <c r="J910" t="s">
        <v>1127</v>
      </c>
      <c r="K910" t="s">
        <v>1144</v>
      </c>
    </row>
    <row r="911" spans="1:11" x14ac:dyDescent="0.45">
      <c r="A911" s="2">
        <v>44726</v>
      </c>
      <c r="B911">
        <v>2022</v>
      </c>
      <c r="C911" t="s">
        <v>1150</v>
      </c>
      <c r="D911" t="s">
        <v>1158</v>
      </c>
      <c r="E911" t="s">
        <v>179</v>
      </c>
      <c r="F911" t="s">
        <v>7</v>
      </c>
      <c r="G911" s="1">
        <v>13553</v>
      </c>
      <c r="H911">
        <v>4960</v>
      </c>
      <c r="I911" t="s">
        <v>1122</v>
      </c>
      <c r="J911" t="s">
        <v>1133</v>
      </c>
      <c r="K911" t="s">
        <v>1145</v>
      </c>
    </row>
    <row r="912" spans="1:11" x14ac:dyDescent="0.45">
      <c r="A912" s="2">
        <v>44728</v>
      </c>
      <c r="B912">
        <v>2022</v>
      </c>
      <c r="C912" t="s">
        <v>1150</v>
      </c>
      <c r="D912" t="s">
        <v>1158</v>
      </c>
      <c r="E912" t="s">
        <v>725</v>
      </c>
      <c r="F912" t="s">
        <v>7</v>
      </c>
      <c r="G912" s="1">
        <v>7034</v>
      </c>
      <c r="H912" s="1">
        <v>2715</v>
      </c>
      <c r="I912" t="s">
        <v>1122</v>
      </c>
      <c r="J912" t="s">
        <v>1134</v>
      </c>
      <c r="K912" t="s">
        <v>1143</v>
      </c>
    </row>
    <row r="913" spans="1:11" x14ac:dyDescent="0.45">
      <c r="A913" s="2">
        <v>44729</v>
      </c>
      <c r="B913">
        <v>2022</v>
      </c>
      <c r="C913" t="s">
        <v>1150</v>
      </c>
      <c r="D913" t="s">
        <v>21</v>
      </c>
      <c r="E913" t="s">
        <v>573</v>
      </c>
      <c r="F913" t="s">
        <v>13</v>
      </c>
      <c r="G913" s="1">
        <v>11081</v>
      </c>
      <c r="H913" s="1">
        <v>4931</v>
      </c>
      <c r="I913" t="s">
        <v>1122</v>
      </c>
      <c r="J913" t="s">
        <v>1126</v>
      </c>
      <c r="K913" t="s">
        <v>1144</v>
      </c>
    </row>
    <row r="914" spans="1:11" x14ac:dyDescent="0.45">
      <c r="A914" s="2">
        <v>44729</v>
      </c>
      <c r="B914">
        <v>2022</v>
      </c>
      <c r="C914" t="s">
        <v>1150</v>
      </c>
      <c r="D914" t="s">
        <v>27</v>
      </c>
      <c r="E914" t="s">
        <v>246</v>
      </c>
      <c r="F914" t="s">
        <v>7</v>
      </c>
      <c r="G914" s="1">
        <v>9509</v>
      </c>
      <c r="H914">
        <v>2368</v>
      </c>
      <c r="I914" t="s">
        <v>1167</v>
      </c>
      <c r="J914" t="s">
        <v>1136</v>
      </c>
      <c r="K914" t="s">
        <v>1145</v>
      </c>
    </row>
    <row r="915" spans="1:11" x14ac:dyDescent="0.45">
      <c r="A915" s="2">
        <v>44732</v>
      </c>
      <c r="B915">
        <v>2022</v>
      </c>
      <c r="C915" t="s">
        <v>1150</v>
      </c>
      <c r="D915" t="s">
        <v>1158</v>
      </c>
      <c r="E915" t="s">
        <v>16</v>
      </c>
      <c r="F915" t="s">
        <v>11</v>
      </c>
      <c r="G915" s="1">
        <v>11999</v>
      </c>
      <c r="H915">
        <v>4152</v>
      </c>
      <c r="I915" t="s">
        <v>1122</v>
      </c>
      <c r="J915" t="s">
        <v>1138</v>
      </c>
      <c r="K915" t="s">
        <v>1145</v>
      </c>
    </row>
    <row r="916" spans="1:11" x14ac:dyDescent="0.45">
      <c r="A916" s="2">
        <v>44736</v>
      </c>
      <c r="B916">
        <v>2022</v>
      </c>
      <c r="C916" t="s">
        <v>1150</v>
      </c>
      <c r="D916" t="s">
        <v>5</v>
      </c>
      <c r="E916" t="s">
        <v>1110</v>
      </c>
      <c r="F916" t="s">
        <v>11</v>
      </c>
      <c r="G916" s="1">
        <v>3548</v>
      </c>
      <c r="H916" s="1">
        <v>1511</v>
      </c>
      <c r="I916" t="s">
        <v>1122</v>
      </c>
      <c r="J916" t="s">
        <v>1134</v>
      </c>
      <c r="K916" t="s">
        <v>1144</v>
      </c>
    </row>
    <row r="917" spans="1:11" x14ac:dyDescent="0.45">
      <c r="A917" s="2">
        <v>44737</v>
      </c>
      <c r="B917">
        <v>2022</v>
      </c>
      <c r="C917" t="s">
        <v>1150</v>
      </c>
      <c r="D917" t="s">
        <v>21</v>
      </c>
      <c r="E917" t="s">
        <v>1047</v>
      </c>
      <c r="F917" t="s">
        <v>404</v>
      </c>
      <c r="G917" s="1">
        <v>2367</v>
      </c>
      <c r="H917" s="1">
        <v>436</v>
      </c>
      <c r="I917" t="s">
        <v>1167</v>
      </c>
      <c r="J917" t="s">
        <v>1138</v>
      </c>
      <c r="K917" t="s">
        <v>1143</v>
      </c>
    </row>
    <row r="918" spans="1:11" x14ac:dyDescent="0.45">
      <c r="A918" s="2">
        <v>44737</v>
      </c>
      <c r="B918">
        <v>2022</v>
      </c>
      <c r="C918" t="s">
        <v>1150</v>
      </c>
      <c r="D918" t="s">
        <v>5</v>
      </c>
      <c r="E918" t="s">
        <v>209</v>
      </c>
      <c r="F918" t="s">
        <v>11</v>
      </c>
      <c r="G918" s="1">
        <v>2153</v>
      </c>
      <c r="H918">
        <v>676</v>
      </c>
      <c r="I918" t="s">
        <v>1122</v>
      </c>
      <c r="J918" t="s">
        <v>1134</v>
      </c>
      <c r="K918" t="s">
        <v>1143</v>
      </c>
    </row>
    <row r="919" spans="1:11" x14ac:dyDescent="0.45">
      <c r="A919" s="2">
        <v>44738</v>
      </c>
      <c r="B919">
        <v>2022</v>
      </c>
      <c r="C919" t="s">
        <v>1150</v>
      </c>
      <c r="D919" t="s">
        <v>1158</v>
      </c>
      <c r="E919" t="s">
        <v>1070</v>
      </c>
      <c r="F919" t="s">
        <v>409</v>
      </c>
      <c r="G919" s="1">
        <v>6936</v>
      </c>
      <c r="H919" s="1">
        <v>506</v>
      </c>
      <c r="I919" t="s">
        <v>1167</v>
      </c>
      <c r="J919" t="s">
        <v>1135</v>
      </c>
      <c r="K919" t="s">
        <v>1145</v>
      </c>
    </row>
    <row r="920" spans="1:11" x14ac:dyDescent="0.45">
      <c r="A920" s="2">
        <v>44739</v>
      </c>
      <c r="B920">
        <v>2022</v>
      </c>
      <c r="C920" t="s">
        <v>1150</v>
      </c>
      <c r="D920" t="s">
        <v>1158</v>
      </c>
      <c r="E920" t="s">
        <v>526</v>
      </c>
      <c r="F920" t="s">
        <v>419</v>
      </c>
      <c r="G920" s="1">
        <v>11402</v>
      </c>
      <c r="H920">
        <v>696</v>
      </c>
      <c r="I920" t="s">
        <v>1122</v>
      </c>
      <c r="J920" t="s">
        <v>1136</v>
      </c>
      <c r="K920" t="s">
        <v>1143</v>
      </c>
    </row>
    <row r="921" spans="1:11" x14ac:dyDescent="0.45">
      <c r="A921" s="2">
        <v>44739</v>
      </c>
      <c r="B921">
        <v>2022</v>
      </c>
      <c r="C921" t="s">
        <v>1150</v>
      </c>
      <c r="D921" t="s">
        <v>5</v>
      </c>
      <c r="E921" t="s">
        <v>835</v>
      </c>
      <c r="F921" t="s">
        <v>11</v>
      </c>
      <c r="G921" s="1">
        <v>983</v>
      </c>
      <c r="H921" s="1">
        <v>137</v>
      </c>
      <c r="I921" t="s">
        <v>1167</v>
      </c>
      <c r="J921" t="s">
        <v>1137</v>
      </c>
      <c r="K921" t="s">
        <v>1145</v>
      </c>
    </row>
    <row r="922" spans="1:11" x14ac:dyDescent="0.45">
      <c r="A922" s="2">
        <v>44745</v>
      </c>
      <c r="B922">
        <v>2022</v>
      </c>
      <c r="C922" t="s">
        <v>1151</v>
      </c>
      <c r="D922" t="s">
        <v>21</v>
      </c>
      <c r="E922" t="s">
        <v>667</v>
      </c>
      <c r="F922" t="s">
        <v>7</v>
      </c>
      <c r="G922" s="1">
        <v>13186</v>
      </c>
      <c r="H922" s="1">
        <v>5723</v>
      </c>
      <c r="I922" t="s">
        <v>1122</v>
      </c>
      <c r="J922" t="s">
        <v>1137</v>
      </c>
      <c r="K922" t="s">
        <v>1145</v>
      </c>
    </row>
    <row r="923" spans="1:11" x14ac:dyDescent="0.45">
      <c r="A923" s="2">
        <v>44746</v>
      </c>
      <c r="B923">
        <v>2022</v>
      </c>
      <c r="C923" t="s">
        <v>1151</v>
      </c>
      <c r="D923" t="s">
        <v>5</v>
      </c>
      <c r="E923" t="s">
        <v>584</v>
      </c>
      <c r="F923" t="s">
        <v>20</v>
      </c>
      <c r="G923" s="1">
        <v>5996</v>
      </c>
      <c r="H923" s="1">
        <v>2434</v>
      </c>
      <c r="I923" t="s">
        <v>1167</v>
      </c>
      <c r="J923" t="s">
        <v>1137</v>
      </c>
      <c r="K923" t="s">
        <v>1143</v>
      </c>
    </row>
    <row r="924" spans="1:11" x14ac:dyDescent="0.45">
      <c r="A924" s="2">
        <v>44746</v>
      </c>
      <c r="B924">
        <v>2022</v>
      </c>
      <c r="C924" t="s">
        <v>1151</v>
      </c>
      <c r="D924" t="s">
        <v>21</v>
      </c>
      <c r="E924" t="s">
        <v>249</v>
      </c>
      <c r="F924" t="s">
        <v>11</v>
      </c>
      <c r="G924" s="1">
        <v>6793</v>
      </c>
      <c r="H924">
        <v>1888</v>
      </c>
      <c r="I924" t="s">
        <v>1122</v>
      </c>
      <c r="J924" t="s">
        <v>1134</v>
      </c>
      <c r="K924" t="s">
        <v>1145</v>
      </c>
    </row>
    <row r="925" spans="1:11" x14ac:dyDescent="0.45">
      <c r="A925" s="2">
        <v>44746</v>
      </c>
      <c r="B925">
        <v>2022</v>
      </c>
      <c r="C925" t="s">
        <v>1151</v>
      </c>
      <c r="D925" t="s">
        <v>5</v>
      </c>
      <c r="E925" t="s">
        <v>854</v>
      </c>
      <c r="F925" t="s">
        <v>7</v>
      </c>
      <c r="G925" s="1">
        <v>14524</v>
      </c>
      <c r="H925" s="1">
        <v>1351</v>
      </c>
      <c r="I925" t="s">
        <v>1122</v>
      </c>
      <c r="J925" t="s">
        <v>1132</v>
      </c>
      <c r="K925" t="s">
        <v>1143</v>
      </c>
    </row>
    <row r="926" spans="1:11" x14ac:dyDescent="0.45">
      <c r="A926" s="2">
        <v>44747</v>
      </c>
      <c r="B926">
        <v>2022</v>
      </c>
      <c r="C926" t="s">
        <v>1151</v>
      </c>
      <c r="D926" t="s">
        <v>1158</v>
      </c>
      <c r="E926" t="s">
        <v>895</v>
      </c>
      <c r="F926" t="s">
        <v>20</v>
      </c>
      <c r="G926" s="1">
        <v>5204</v>
      </c>
      <c r="H926" s="1">
        <v>1452</v>
      </c>
      <c r="I926" t="s">
        <v>1167</v>
      </c>
      <c r="J926" t="s">
        <v>1134</v>
      </c>
      <c r="K926" t="s">
        <v>1144</v>
      </c>
    </row>
    <row r="927" spans="1:11" x14ac:dyDescent="0.45">
      <c r="A927" s="2">
        <v>44747</v>
      </c>
      <c r="B927">
        <v>2022</v>
      </c>
      <c r="C927" t="s">
        <v>1151</v>
      </c>
      <c r="D927" t="s">
        <v>1158</v>
      </c>
      <c r="E927" t="s">
        <v>352</v>
      </c>
      <c r="F927" t="s">
        <v>13</v>
      </c>
      <c r="G927" s="1">
        <v>680</v>
      </c>
      <c r="H927">
        <v>61</v>
      </c>
      <c r="I927" t="s">
        <v>1122</v>
      </c>
      <c r="J927" t="s">
        <v>1129</v>
      </c>
      <c r="K927" t="s">
        <v>1143</v>
      </c>
    </row>
    <row r="928" spans="1:11" x14ac:dyDescent="0.45">
      <c r="A928" s="2">
        <v>44747</v>
      </c>
      <c r="B928">
        <v>2022</v>
      </c>
      <c r="C928" t="s">
        <v>1151</v>
      </c>
      <c r="D928" t="s">
        <v>5</v>
      </c>
      <c r="E928" t="s">
        <v>89</v>
      </c>
      <c r="F928" t="s">
        <v>13</v>
      </c>
      <c r="G928" s="1">
        <v>13084</v>
      </c>
      <c r="H928">
        <v>1819</v>
      </c>
      <c r="I928" t="s">
        <v>1122</v>
      </c>
      <c r="J928" t="s">
        <v>1137</v>
      </c>
      <c r="K928" t="s">
        <v>1145</v>
      </c>
    </row>
    <row r="929" spans="1:11" x14ac:dyDescent="0.45">
      <c r="A929" s="2">
        <v>44748</v>
      </c>
      <c r="B929">
        <v>2022</v>
      </c>
      <c r="C929" t="s">
        <v>1151</v>
      </c>
      <c r="D929" t="s">
        <v>54</v>
      </c>
      <c r="E929" t="s">
        <v>368</v>
      </c>
      <c r="F929" t="s">
        <v>13</v>
      </c>
      <c r="G929" s="1">
        <v>5241</v>
      </c>
      <c r="H929">
        <v>1635</v>
      </c>
      <c r="I929" t="s">
        <v>1122</v>
      </c>
      <c r="J929" t="s">
        <v>1127</v>
      </c>
      <c r="K929" t="s">
        <v>1143</v>
      </c>
    </row>
    <row r="930" spans="1:11" x14ac:dyDescent="0.45">
      <c r="A930" s="2">
        <v>44749</v>
      </c>
      <c r="B930">
        <v>2022</v>
      </c>
      <c r="C930" t="s">
        <v>1151</v>
      </c>
      <c r="D930" t="s">
        <v>1158</v>
      </c>
      <c r="E930" t="s">
        <v>473</v>
      </c>
      <c r="F930" t="s">
        <v>401</v>
      </c>
      <c r="G930" s="1">
        <v>9059</v>
      </c>
      <c r="H930">
        <v>4013</v>
      </c>
      <c r="I930" t="s">
        <v>1122</v>
      </c>
      <c r="J930" t="s">
        <v>1140</v>
      </c>
      <c r="K930" t="s">
        <v>1145</v>
      </c>
    </row>
    <row r="931" spans="1:11" x14ac:dyDescent="0.45">
      <c r="A931" s="2">
        <v>44750</v>
      </c>
      <c r="B931">
        <v>2022</v>
      </c>
      <c r="C931" t="s">
        <v>1151</v>
      </c>
      <c r="D931" t="s">
        <v>1158</v>
      </c>
      <c r="E931" t="s">
        <v>683</v>
      </c>
      <c r="F931" t="s">
        <v>13</v>
      </c>
      <c r="G931" s="1">
        <v>5553</v>
      </c>
      <c r="H931" s="1">
        <v>439</v>
      </c>
      <c r="I931" t="s">
        <v>1122</v>
      </c>
      <c r="J931" t="s">
        <v>1136</v>
      </c>
      <c r="K931" t="s">
        <v>1144</v>
      </c>
    </row>
    <row r="932" spans="1:11" x14ac:dyDescent="0.45">
      <c r="A932" s="2">
        <v>44750</v>
      </c>
      <c r="B932">
        <v>2022</v>
      </c>
      <c r="C932" t="s">
        <v>1151</v>
      </c>
      <c r="D932" t="s">
        <v>1158</v>
      </c>
      <c r="E932" t="s">
        <v>332</v>
      </c>
      <c r="F932" t="s">
        <v>7</v>
      </c>
      <c r="G932" s="1">
        <v>5275</v>
      </c>
      <c r="H932">
        <v>1187</v>
      </c>
      <c r="I932" t="s">
        <v>1122</v>
      </c>
      <c r="J932" t="s">
        <v>1127</v>
      </c>
      <c r="K932" t="s">
        <v>1144</v>
      </c>
    </row>
    <row r="933" spans="1:11" x14ac:dyDescent="0.45">
      <c r="A933" s="2">
        <v>44752</v>
      </c>
      <c r="B933">
        <v>2022</v>
      </c>
      <c r="C933" t="s">
        <v>1151</v>
      </c>
      <c r="D933" t="s">
        <v>27</v>
      </c>
      <c r="E933" t="s">
        <v>576</v>
      </c>
      <c r="F933" t="s">
        <v>7</v>
      </c>
      <c r="G933" s="1">
        <v>6812</v>
      </c>
      <c r="H933" s="1">
        <v>2738</v>
      </c>
      <c r="I933" t="s">
        <v>1167</v>
      </c>
      <c r="J933" t="s">
        <v>1127</v>
      </c>
      <c r="K933" t="s">
        <v>1145</v>
      </c>
    </row>
    <row r="934" spans="1:11" x14ac:dyDescent="0.45">
      <c r="A934" s="2">
        <v>44752</v>
      </c>
      <c r="B934">
        <v>2022</v>
      </c>
      <c r="C934" t="s">
        <v>1151</v>
      </c>
      <c r="D934" t="s">
        <v>5</v>
      </c>
      <c r="E934" t="s">
        <v>863</v>
      </c>
      <c r="F934" t="s">
        <v>20</v>
      </c>
      <c r="G934" s="1">
        <v>5104</v>
      </c>
      <c r="H934" s="1">
        <v>1148</v>
      </c>
      <c r="I934" t="s">
        <v>1122</v>
      </c>
      <c r="J934" t="s">
        <v>1137</v>
      </c>
      <c r="K934" t="s">
        <v>1143</v>
      </c>
    </row>
    <row r="935" spans="1:11" x14ac:dyDescent="0.45">
      <c r="A935" s="2">
        <v>44752</v>
      </c>
      <c r="B935">
        <v>2022</v>
      </c>
      <c r="C935" t="s">
        <v>1151</v>
      </c>
      <c r="D935" t="s">
        <v>21</v>
      </c>
      <c r="E935" t="s">
        <v>862</v>
      </c>
      <c r="F935" t="s">
        <v>7</v>
      </c>
      <c r="G935" s="1">
        <v>2845</v>
      </c>
      <c r="H935" s="1">
        <v>208</v>
      </c>
      <c r="I935" t="s">
        <v>1122</v>
      </c>
      <c r="J935" t="s">
        <v>1137</v>
      </c>
      <c r="K935" t="s">
        <v>1145</v>
      </c>
    </row>
    <row r="936" spans="1:11" x14ac:dyDescent="0.45">
      <c r="A936" s="2">
        <v>44753</v>
      </c>
      <c r="B936">
        <v>2022</v>
      </c>
      <c r="C936" t="s">
        <v>1151</v>
      </c>
      <c r="D936" t="s">
        <v>21</v>
      </c>
      <c r="E936" t="s">
        <v>116</v>
      </c>
      <c r="F936" t="s">
        <v>11</v>
      </c>
      <c r="G936" s="1">
        <v>9478</v>
      </c>
      <c r="H936">
        <v>2929</v>
      </c>
      <c r="I936" t="s">
        <v>1122</v>
      </c>
      <c r="J936" t="s">
        <v>1129</v>
      </c>
      <c r="K936" t="s">
        <v>1143</v>
      </c>
    </row>
    <row r="937" spans="1:11" x14ac:dyDescent="0.45">
      <c r="A937" s="2">
        <v>44754</v>
      </c>
      <c r="B937">
        <v>2022</v>
      </c>
      <c r="C937" t="s">
        <v>1151</v>
      </c>
      <c r="D937" t="s">
        <v>1158</v>
      </c>
      <c r="E937" t="s">
        <v>769</v>
      </c>
      <c r="F937" t="s">
        <v>11</v>
      </c>
      <c r="G937" s="1">
        <v>2417</v>
      </c>
      <c r="H937" s="1">
        <v>300</v>
      </c>
      <c r="I937" t="s">
        <v>1122</v>
      </c>
      <c r="J937" t="s">
        <v>1136</v>
      </c>
      <c r="K937" t="s">
        <v>1146</v>
      </c>
    </row>
    <row r="938" spans="1:11" x14ac:dyDescent="0.45">
      <c r="A938" s="2">
        <v>44754</v>
      </c>
      <c r="B938">
        <v>2022</v>
      </c>
      <c r="C938" t="s">
        <v>1151</v>
      </c>
      <c r="D938" t="s">
        <v>21</v>
      </c>
      <c r="E938" t="s">
        <v>844</v>
      </c>
      <c r="F938" t="s">
        <v>13</v>
      </c>
      <c r="G938" s="1">
        <v>11858</v>
      </c>
      <c r="H938" s="1">
        <v>4530</v>
      </c>
      <c r="I938" t="s">
        <v>1122</v>
      </c>
      <c r="J938" t="s">
        <v>1137</v>
      </c>
      <c r="K938" t="s">
        <v>1144</v>
      </c>
    </row>
    <row r="939" spans="1:11" x14ac:dyDescent="0.45">
      <c r="A939" s="2">
        <v>44755</v>
      </c>
      <c r="B939">
        <v>2022</v>
      </c>
      <c r="C939" t="s">
        <v>1151</v>
      </c>
      <c r="D939" t="s">
        <v>5</v>
      </c>
      <c r="E939" t="s">
        <v>88</v>
      </c>
      <c r="F939" t="s">
        <v>13</v>
      </c>
      <c r="G939" s="1">
        <v>8506</v>
      </c>
      <c r="H939">
        <v>1642</v>
      </c>
      <c r="I939" t="s">
        <v>1122</v>
      </c>
      <c r="J939" t="s">
        <v>1137</v>
      </c>
      <c r="K939" t="s">
        <v>1143</v>
      </c>
    </row>
    <row r="940" spans="1:11" x14ac:dyDescent="0.45">
      <c r="A940" s="2">
        <v>44758</v>
      </c>
      <c r="B940">
        <v>2022</v>
      </c>
      <c r="C940" t="s">
        <v>1151</v>
      </c>
      <c r="D940" t="s">
        <v>1158</v>
      </c>
      <c r="E940" t="s">
        <v>44</v>
      </c>
      <c r="F940" t="s">
        <v>11</v>
      </c>
      <c r="G940" s="1">
        <v>14454</v>
      </c>
      <c r="H940">
        <v>7198</v>
      </c>
      <c r="I940" t="s">
        <v>1122</v>
      </c>
      <c r="J940" t="s">
        <v>1130</v>
      </c>
      <c r="K940" t="s">
        <v>1143</v>
      </c>
    </row>
    <row r="941" spans="1:11" x14ac:dyDescent="0.45">
      <c r="A941" s="2">
        <v>44759</v>
      </c>
      <c r="B941">
        <v>2022</v>
      </c>
      <c r="C941" t="s">
        <v>1151</v>
      </c>
      <c r="D941" t="s">
        <v>1158</v>
      </c>
      <c r="E941" t="s">
        <v>851</v>
      </c>
      <c r="F941" t="s">
        <v>11</v>
      </c>
      <c r="G941" s="1">
        <v>11445</v>
      </c>
      <c r="H941" s="1">
        <v>1969</v>
      </c>
      <c r="I941" t="s">
        <v>1122</v>
      </c>
      <c r="J941" t="s">
        <v>1136</v>
      </c>
      <c r="K941" t="s">
        <v>1143</v>
      </c>
    </row>
    <row r="942" spans="1:11" x14ac:dyDescent="0.45">
      <c r="A942" s="2">
        <v>44764</v>
      </c>
      <c r="B942">
        <v>2022</v>
      </c>
      <c r="C942" t="s">
        <v>1151</v>
      </c>
      <c r="D942" t="s">
        <v>5</v>
      </c>
      <c r="E942" t="s">
        <v>61</v>
      </c>
      <c r="F942" t="s">
        <v>20</v>
      </c>
      <c r="G942" s="1">
        <v>6554</v>
      </c>
      <c r="H942">
        <v>655</v>
      </c>
      <c r="I942" t="s">
        <v>1122</v>
      </c>
      <c r="J942" t="s">
        <v>1130</v>
      </c>
      <c r="K942" t="s">
        <v>1143</v>
      </c>
    </row>
    <row r="943" spans="1:11" x14ac:dyDescent="0.45">
      <c r="A943" s="2">
        <v>44764</v>
      </c>
      <c r="B943">
        <v>2022</v>
      </c>
      <c r="C943" t="s">
        <v>1151</v>
      </c>
      <c r="D943" t="s">
        <v>5</v>
      </c>
      <c r="E943" t="s">
        <v>172</v>
      </c>
      <c r="F943" t="s">
        <v>7</v>
      </c>
      <c r="G943" s="1">
        <v>8172</v>
      </c>
      <c r="H943">
        <v>2460</v>
      </c>
      <c r="I943" t="s">
        <v>1122</v>
      </c>
      <c r="J943" t="s">
        <v>1136</v>
      </c>
      <c r="K943" t="s">
        <v>1143</v>
      </c>
    </row>
    <row r="944" spans="1:11" x14ac:dyDescent="0.45">
      <c r="A944" s="2">
        <v>44764</v>
      </c>
      <c r="B944">
        <v>2022</v>
      </c>
      <c r="C944" t="s">
        <v>1151</v>
      </c>
      <c r="D944" t="s">
        <v>21</v>
      </c>
      <c r="E944" t="s">
        <v>981</v>
      </c>
      <c r="F944" t="s">
        <v>419</v>
      </c>
      <c r="G944" s="1">
        <v>8841</v>
      </c>
      <c r="H944" s="1">
        <v>2316</v>
      </c>
      <c r="I944" t="s">
        <v>1122</v>
      </c>
      <c r="J944" t="s">
        <v>1136</v>
      </c>
      <c r="K944" t="s">
        <v>1144</v>
      </c>
    </row>
    <row r="945" spans="1:11" x14ac:dyDescent="0.45">
      <c r="A945" s="2">
        <v>44767</v>
      </c>
      <c r="B945">
        <v>2022</v>
      </c>
      <c r="C945" t="s">
        <v>1151</v>
      </c>
      <c r="D945" t="s">
        <v>21</v>
      </c>
      <c r="E945" t="s">
        <v>396</v>
      </c>
      <c r="F945" t="s">
        <v>11</v>
      </c>
      <c r="G945" s="1">
        <v>9716</v>
      </c>
      <c r="H945">
        <v>4392</v>
      </c>
      <c r="I945" t="s">
        <v>1167</v>
      </c>
      <c r="J945" t="s">
        <v>1129</v>
      </c>
      <c r="K945" t="s">
        <v>1143</v>
      </c>
    </row>
    <row r="946" spans="1:11" x14ac:dyDescent="0.45">
      <c r="A946" s="2">
        <v>44770</v>
      </c>
      <c r="B946">
        <v>2022</v>
      </c>
      <c r="C946" t="s">
        <v>1151</v>
      </c>
      <c r="D946" t="s">
        <v>21</v>
      </c>
      <c r="E946" t="s">
        <v>96</v>
      </c>
      <c r="F946" t="s">
        <v>13</v>
      </c>
      <c r="G946" s="1">
        <v>14517</v>
      </c>
      <c r="H946">
        <v>3411</v>
      </c>
      <c r="I946" t="s">
        <v>1122</v>
      </c>
      <c r="J946" t="s">
        <v>1136</v>
      </c>
      <c r="K946" t="s">
        <v>1143</v>
      </c>
    </row>
    <row r="947" spans="1:11" x14ac:dyDescent="0.45">
      <c r="A947" s="2">
        <v>44775</v>
      </c>
      <c r="B947">
        <v>2022</v>
      </c>
      <c r="C947" t="s">
        <v>1151</v>
      </c>
      <c r="D947" t="s">
        <v>21</v>
      </c>
      <c r="E947" t="s">
        <v>1078</v>
      </c>
      <c r="F947" t="s">
        <v>407</v>
      </c>
      <c r="G947" s="1">
        <v>4270</v>
      </c>
      <c r="H947" s="1">
        <v>1559</v>
      </c>
      <c r="I947" t="s">
        <v>1122</v>
      </c>
      <c r="J947" t="s">
        <v>1135</v>
      </c>
      <c r="K947" t="s">
        <v>1144</v>
      </c>
    </row>
    <row r="948" spans="1:11" x14ac:dyDescent="0.45">
      <c r="A948" s="2">
        <v>44777</v>
      </c>
      <c r="B948">
        <v>2022</v>
      </c>
      <c r="C948" t="s">
        <v>1151</v>
      </c>
      <c r="D948" t="s">
        <v>54</v>
      </c>
      <c r="E948" t="s">
        <v>879</v>
      </c>
      <c r="F948" t="s">
        <v>11</v>
      </c>
      <c r="G948" s="1">
        <v>12898</v>
      </c>
      <c r="H948" s="1">
        <v>3108</v>
      </c>
      <c r="I948" t="s">
        <v>1122</v>
      </c>
      <c r="J948" t="s">
        <v>1132</v>
      </c>
      <c r="K948" t="s">
        <v>1145</v>
      </c>
    </row>
    <row r="949" spans="1:11" x14ac:dyDescent="0.45">
      <c r="A949" s="2">
        <v>44777</v>
      </c>
      <c r="B949">
        <v>2022</v>
      </c>
      <c r="C949" t="s">
        <v>1151</v>
      </c>
      <c r="D949" t="s">
        <v>1158</v>
      </c>
      <c r="E949" t="s">
        <v>651</v>
      </c>
      <c r="F949" t="s">
        <v>20</v>
      </c>
      <c r="G949" s="1">
        <v>5610</v>
      </c>
      <c r="H949" s="1">
        <v>1010</v>
      </c>
      <c r="I949" t="s">
        <v>1122</v>
      </c>
      <c r="J949" t="s">
        <v>1136</v>
      </c>
      <c r="K949" t="s">
        <v>1143</v>
      </c>
    </row>
    <row r="950" spans="1:11" x14ac:dyDescent="0.45">
      <c r="A950" s="2">
        <v>44778</v>
      </c>
      <c r="B950">
        <v>2022</v>
      </c>
      <c r="C950" t="s">
        <v>1151</v>
      </c>
      <c r="D950" t="s">
        <v>1158</v>
      </c>
      <c r="E950" t="s">
        <v>631</v>
      </c>
      <c r="F950" t="s">
        <v>11</v>
      </c>
      <c r="G950" s="1">
        <v>12521</v>
      </c>
      <c r="H950" s="1">
        <v>5284</v>
      </c>
      <c r="I950" t="s">
        <v>1167</v>
      </c>
      <c r="J950" t="s">
        <v>1139</v>
      </c>
      <c r="K950" t="s">
        <v>1145</v>
      </c>
    </row>
    <row r="951" spans="1:11" x14ac:dyDescent="0.45">
      <c r="A951" s="2">
        <v>44778</v>
      </c>
      <c r="B951">
        <v>2022</v>
      </c>
      <c r="C951" t="s">
        <v>1151</v>
      </c>
      <c r="D951" t="s">
        <v>5</v>
      </c>
      <c r="E951" t="s">
        <v>423</v>
      </c>
      <c r="F951" t="s">
        <v>419</v>
      </c>
      <c r="G951" s="1">
        <v>10195</v>
      </c>
      <c r="H951">
        <v>3211</v>
      </c>
      <c r="I951" t="s">
        <v>1122</v>
      </c>
      <c r="J951" t="s">
        <v>1137</v>
      </c>
      <c r="K951" t="s">
        <v>1146</v>
      </c>
    </row>
    <row r="952" spans="1:11" x14ac:dyDescent="0.45">
      <c r="A952" s="2">
        <v>44779</v>
      </c>
      <c r="B952">
        <v>2022</v>
      </c>
      <c r="C952" t="s">
        <v>1151</v>
      </c>
      <c r="D952" t="s">
        <v>21</v>
      </c>
      <c r="E952" t="s">
        <v>1066</v>
      </c>
      <c r="F952" t="s">
        <v>419</v>
      </c>
      <c r="G952" s="1">
        <v>11062</v>
      </c>
      <c r="H952" s="1">
        <v>597</v>
      </c>
      <c r="I952" t="s">
        <v>1167</v>
      </c>
      <c r="J952" t="s">
        <v>1137</v>
      </c>
      <c r="K952" t="s">
        <v>1143</v>
      </c>
    </row>
    <row r="953" spans="1:11" x14ac:dyDescent="0.45">
      <c r="A953" s="2">
        <v>44779</v>
      </c>
      <c r="B953">
        <v>2022</v>
      </c>
      <c r="C953" t="s">
        <v>1151</v>
      </c>
      <c r="D953" t="s">
        <v>21</v>
      </c>
      <c r="E953" t="s">
        <v>37</v>
      </c>
      <c r="F953" t="s">
        <v>11</v>
      </c>
      <c r="G953" s="1">
        <v>10957</v>
      </c>
      <c r="H953">
        <v>3923</v>
      </c>
      <c r="I953" t="s">
        <v>1122</v>
      </c>
      <c r="J953" t="s">
        <v>1139</v>
      </c>
      <c r="K953" t="s">
        <v>1143</v>
      </c>
    </row>
    <row r="954" spans="1:11" x14ac:dyDescent="0.45">
      <c r="A954" s="2">
        <v>44779</v>
      </c>
      <c r="B954">
        <v>2022</v>
      </c>
      <c r="C954" t="s">
        <v>1151</v>
      </c>
      <c r="D954" t="s">
        <v>54</v>
      </c>
      <c r="E954" t="s">
        <v>679</v>
      </c>
      <c r="F954" t="s">
        <v>7</v>
      </c>
      <c r="G954" s="1">
        <v>2626</v>
      </c>
      <c r="H954" s="1">
        <v>733</v>
      </c>
      <c r="I954" t="s">
        <v>1122</v>
      </c>
      <c r="J954" t="s">
        <v>1138</v>
      </c>
      <c r="K954" t="s">
        <v>1145</v>
      </c>
    </row>
    <row r="955" spans="1:11" x14ac:dyDescent="0.45">
      <c r="A955" s="2">
        <v>44781</v>
      </c>
      <c r="B955">
        <v>2022</v>
      </c>
      <c r="C955" t="s">
        <v>1151</v>
      </c>
      <c r="D955" t="s">
        <v>1158</v>
      </c>
      <c r="E955" t="s">
        <v>693</v>
      </c>
      <c r="F955" t="s">
        <v>11</v>
      </c>
      <c r="G955" s="1">
        <v>4299</v>
      </c>
      <c r="H955" s="1">
        <v>645</v>
      </c>
      <c r="I955" t="s">
        <v>1122</v>
      </c>
      <c r="J955" t="s">
        <v>1137</v>
      </c>
      <c r="K955" t="s">
        <v>1145</v>
      </c>
    </row>
    <row r="956" spans="1:11" x14ac:dyDescent="0.45">
      <c r="A956" s="2">
        <v>44784</v>
      </c>
      <c r="B956">
        <v>2022</v>
      </c>
      <c r="C956" t="s">
        <v>1151</v>
      </c>
      <c r="D956" t="s">
        <v>27</v>
      </c>
      <c r="E956" t="s">
        <v>502</v>
      </c>
      <c r="F956" t="s">
        <v>404</v>
      </c>
      <c r="G956" s="1">
        <v>2569</v>
      </c>
      <c r="H956">
        <v>306</v>
      </c>
      <c r="I956" t="s">
        <v>1122</v>
      </c>
      <c r="J956" t="s">
        <v>1136</v>
      </c>
      <c r="K956" t="s">
        <v>1144</v>
      </c>
    </row>
    <row r="957" spans="1:11" x14ac:dyDescent="0.45">
      <c r="A957" s="2">
        <v>44786</v>
      </c>
      <c r="B957">
        <v>2022</v>
      </c>
      <c r="C957" t="s">
        <v>1151</v>
      </c>
      <c r="D957" t="s">
        <v>5</v>
      </c>
      <c r="E957" t="s">
        <v>832</v>
      </c>
      <c r="F957" t="s">
        <v>11</v>
      </c>
      <c r="G957" s="1">
        <v>1615</v>
      </c>
      <c r="H957" s="1">
        <v>401</v>
      </c>
      <c r="I957" t="s">
        <v>1122</v>
      </c>
      <c r="J957" t="s">
        <v>1137</v>
      </c>
      <c r="K957" t="s">
        <v>1144</v>
      </c>
    </row>
    <row r="958" spans="1:11" x14ac:dyDescent="0.45">
      <c r="A958" s="2">
        <v>44787</v>
      </c>
      <c r="B958">
        <v>2022</v>
      </c>
      <c r="C958" t="s">
        <v>1151</v>
      </c>
      <c r="D958" t="s">
        <v>21</v>
      </c>
      <c r="E958" t="s">
        <v>996</v>
      </c>
      <c r="F958" t="s">
        <v>409</v>
      </c>
      <c r="G958" s="1">
        <v>12157</v>
      </c>
      <c r="H958" s="1">
        <v>3440</v>
      </c>
      <c r="I958" t="s">
        <v>1167</v>
      </c>
      <c r="J958" t="s">
        <v>1138</v>
      </c>
      <c r="K958" t="s">
        <v>1143</v>
      </c>
    </row>
    <row r="959" spans="1:11" x14ac:dyDescent="0.45">
      <c r="A959" s="2">
        <v>44791</v>
      </c>
      <c r="B959">
        <v>2022</v>
      </c>
      <c r="C959" t="s">
        <v>1151</v>
      </c>
      <c r="D959" t="s">
        <v>27</v>
      </c>
      <c r="E959" t="s">
        <v>475</v>
      </c>
      <c r="F959" t="s">
        <v>409</v>
      </c>
      <c r="G959" s="1">
        <v>8778</v>
      </c>
      <c r="H959">
        <v>3362</v>
      </c>
      <c r="I959" t="s">
        <v>1122</v>
      </c>
      <c r="J959" t="s">
        <v>1138</v>
      </c>
      <c r="K959" t="s">
        <v>1143</v>
      </c>
    </row>
    <row r="960" spans="1:11" x14ac:dyDescent="0.45">
      <c r="A960" s="2">
        <v>44792</v>
      </c>
      <c r="B960">
        <v>2022</v>
      </c>
      <c r="C960" t="s">
        <v>1151</v>
      </c>
      <c r="D960" t="s">
        <v>5</v>
      </c>
      <c r="E960" t="s">
        <v>554</v>
      </c>
      <c r="F960" t="s">
        <v>401</v>
      </c>
      <c r="G960" s="1">
        <v>14707</v>
      </c>
      <c r="H960">
        <v>5221</v>
      </c>
      <c r="I960" t="s">
        <v>1122</v>
      </c>
      <c r="J960" t="s">
        <v>1139</v>
      </c>
      <c r="K960" t="s">
        <v>1143</v>
      </c>
    </row>
    <row r="961" spans="1:11" x14ac:dyDescent="0.45">
      <c r="A961" s="2">
        <v>44792</v>
      </c>
      <c r="B961">
        <v>2022</v>
      </c>
      <c r="C961" t="s">
        <v>1151</v>
      </c>
      <c r="D961" t="s">
        <v>1158</v>
      </c>
      <c r="E961" t="s">
        <v>545</v>
      </c>
      <c r="F961" t="s">
        <v>419</v>
      </c>
      <c r="G961" s="1">
        <v>3311</v>
      </c>
      <c r="H961">
        <v>1550</v>
      </c>
      <c r="I961" t="s">
        <v>1122</v>
      </c>
      <c r="J961" t="s">
        <v>1135</v>
      </c>
      <c r="K961" t="s">
        <v>1143</v>
      </c>
    </row>
    <row r="962" spans="1:11" x14ac:dyDescent="0.45">
      <c r="A962" s="2">
        <v>44793</v>
      </c>
      <c r="B962">
        <v>2022</v>
      </c>
      <c r="C962" t="s">
        <v>1151</v>
      </c>
      <c r="D962" t="s">
        <v>21</v>
      </c>
      <c r="E962" t="s">
        <v>343</v>
      </c>
      <c r="F962" t="s">
        <v>20</v>
      </c>
      <c r="G962" s="1">
        <v>5546</v>
      </c>
      <c r="H962">
        <v>2740</v>
      </c>
      <c r="I962" t="s">
        <v>1167</v>
      </c>
      <c r="J962" t="s">
        <v>1138</v>
      </c>
      <c r="K962" t="s">
        <v>1145</v>
      </c>
    </row>
    <row r="963" spans="1:11" x14ac:dyDescent="0.45">
      <c r="A963" s="2">
        <v>44795</v>
      </c>
      <c r="B963">
        <v>2022</v>
      </c>
      <c r="C963" t="s">
        <v>1151</v>
      </c>
      <c r="D963" t="s">
        <v>21</v>
      </c>
      <c r="E963" t="s">
        <v>301</v>
      </c>
      <c r="F963" t="s">
        <v>20</v>
      </c>
      <c r="G963" s="1">
        <v>11852</v>
      </c>
      <c r="H963">
        <v>1233</v>
      </c>
      <c r="I963" t="s">
        <v>1122</v>
      </c>
      <c r="J963" t="s">
        <v>1139</v>
      </c>
      <c r="K963" t="s">
        <v>1144</v>
      </c>
    </row>
    <row r="964" spans="1:11" x14ac:dyDescent="0.45">
      <c r="A964" s="2">
        <v>44796</v>
      </c>
      <c r="B964">
        <v>2022</v>
      </c>
      <c r="C964" t="s">
        <v>1151</v>
      </c>
      <c r="D964" t="s">
        <v>54</v>
      </c>
      <c r="E964" t="s">
        <v>36</v>
      </c>
      <c r="F964" t="s">
        <v>11</v>
      </c>
      <c r="G964" s="1">
        <v>9218</v>
      </c>
      <c r="H964">
        <v>3641</v>
      </c>
      <c r="I964" t="s">
        <v>1122</v>
      </c>
      <c r="J964" t="s">
        <v>1139</v>
      </c>
      <c r="K964" t="s">
        <v>1145</v>
      </c>
    </row>
    <row r="965" spans="1:11" x14ac:dyDescent="0.45">
      <c r="A965" s="2">
        <v>44798</v>
      </c>
      <c r="B965">
        <v>2022</v>
      </c>
      <c r="C965" t="s">
        <v>1151</v>
      </c>
      <c r="D965" t="s">
        <v>1158</v>
      </c>
      <c r="E965" t="s">
        <v>12</v>
      </c>
      <c r="F965" t="s">
        <v>13</v>
      </c>
      <c r="G965" s="1">
        <v>13307</v>
      </c>
      <c r="H965">
        <v>5456</v>
      </c>
      <c r="I965" t="s">
        <v>1122</v>
      </c>
      <c r="J965" t="s">
        <v>1135</v>
      </c>
      <c r="K965" t="s">
        <v>1143</v>
      </c>
    </row>
    <row r="966" spans="1:11" x14ac:dyDescent="0.45">
      <c r="A966" s="2">
        <v>44805</v>
      </c>
      <c r="B966">
        <v>2022</v>
      </c>
      <c r="C966" t="s">
        <v>1151</v>
      </c>
      <c r="D966" t="s">
        <v>21</v>
      </c>
      <c r="E966" t="s">
        <v>522</v>
      </c>
      <c r="F966" t="s">
        <v>401</v>
      </c>
      <c r="G966" s="1">
        <v>8613</v>
      </c>
      <c r="H966">
        <v>4031</v>
      </c>
      <c r="I966" t="s">
        <v>1122</v>
      </c>
      <c r="J966" t="s">
        <v>1140</v>
      </c>
      <c r="K966" t="s">
        <v>1146</v>
      </c>
    </row>
    <row r="967" spans="1:11" x14ac:dyDescent="0.45">
      <c r="A967" s="2">
        <v>44806</v>
      </c>
      <c r="B967">
        <v>2022</v>
      </c>
      <c r="C967" t="s">
        <v>1151</v>
      </c>
      <c r="D967" t="s">
        <v>21</v>
      </c>
      <c r="E967" t="s">
        <v>521</v>
      </c>
      <c r="F967" t="s">
        <v>419</v>
      </c>
      <c r="G967" s="1">
        <v>14319</v>
      </c>
      <c r="H967">
        <v>6286</v>
      </c>
      <c r="I967" t="s">
        <v>1122</v>
      </c>
      <c r="J967" t="s">
        <v>1136</v>
      </c>
      <c r="K967" t="s">
        <v>1143</v>
      </c>
    </row>
    <row r="968" spans="1:11" x14ac:dyDescent="0.45">
      <c r="A968" s="2">
        <v>44806</v>
      </c>
      <c r="B968">
        <v>2022</v>
      </c>
      <c r="C968" t="s">
        <v>1151</v>
      </c>
      <c r="D968" t="s">
        <v>27</v>
      </c>
      <c r="E968" t="s">
        <v>257</v>
      </c>
      <c r="F968" t="s">
        <v>20</v>
      </c>
      <c r="G968" s="1">
        <v>2556</v>
      </c>
      <c r="H968">
        <v>230</v>
      </c>
      <c r="I968" t="s">
        <v>1167</v>
      </c>
      <c r="J968" t="s">
        <v>1135</v>
      </c>
      <c r="K968" t="s">
        <v>1145</v>
      </c>
    </row>
    <row r="969" spans="1:11" x14ac:dyDescent="0.45">
      <c r="A969" s="2">
        <v>44807</v>
      </c>
      <c r="B969">
        <v>2022</v>
      </c>
      <c r="C969" t="s">
        <v>1151</v>
      </c>
      <c r="D969" t="s">
        <v>54</v>
      </c>
      <c r="E969" t="s">
        <v>128</v>
      </c>
      <c r="F969" t="s">
        <v>11</v>
      </c>
      <c r="G969" s="1">
        <v>3549</v>
      </c>
      <c r="H969">
        <v>1040</v>
      </c>
      <c r="I969" t="s">
        <v>1122</v>
      </c>
      <c r="J969" t="s">
        <v>1136</v>
      </c>
      <c r="K969" t="s">
        <v>1143</v>
      </c>
    </row>
    <row r="970" spans="1:11" x14ac:dyDescent="0.45">
      <c r="A970" s="2">
        <v>44809</v>
      </c>
      <c r="B970">
        <v>2022</v>
      </c>
      <c r="C970" t="s">
        <v>1151</v>
      </c>
      <c r="D970" t="s">
        <v>1158</v>
      </c>
      <c r="E970" t="s">
        <v>438</v>
      </c>
      <c r="F970" t="s">
        <v>401</v>
      </c>
      <c r="G970" s="1">
        <v>14211</v>
      </c>
      <c r="H970">
        <v>3553</v>
      </c>
      <c r="I970" t="s">
        <v>1122</v>
      </c>
      <c r="J970" t="s">
        <v>1126</v>
      </c>
      <c r="K970" t="s">
        <v>1143</v>
      </c>
    </row>
    <row r="971" spans="1:11" x14ac:dyDescent="0.45">
      <c r="A971" s="2">
        <v>44809</v>
      </c>
      <c r="B971">
        <v>2022</v>
      </c>
      <c r="C971" t="s">
        <v>1151</v>
      </c>
      <c r="D971" t="s">
        <v>1158</v>
      </c>
      <c r="E971" t="s">
        <v>1040</v>
      </c>
      <c r="F971" t="s">
        <v>419</v>
      </c>
      <c r="G971" s="1">
        <v>13288</v>
      </c>
      <c r="H971" s="1">
        <v>771</v>
      </c>
      <c r="I971" t="s">
        <v>1122</v>
      </c>
      <c r="J971" t="s">
        <v>1132</v>
      </c>
      <c r="K971" t="s">
        <v>1143</v>
      </c>
    </row>
    <row r="972" spans="1:11" x14ac:dyDescent="0.45">
      <c r="A972" s="2">
        <v>44811</v>
      </c>
      <c r="B972">
        <v>2022</v>
      </c>
      <c r="C972" t="s">
        <v>1151</v>
      </c>
      <c r="D972" t="s">
        <v>1158</v>
      </c>
      <c r="E972" t="s">
        <v>773</v>
      </c>
      <c r="F972" t="s">
        <v>20</v>
      </c>
      <c r="G972" s="1">
        <v>8681</v>
      </c>
      <c r="H972" s="1">
        <v>3906</v>
      </c>
      <c r="I972" t="s">
        <v>1122</v>
      </c>
      <c r="J972" t="s">
        <v>1139</v>
      </c>
      <c r="K972" t="s">
        <v>1143</v>
      </c>
    </row>
    <row r="973" spans="1:11" x14ac:dyDescent="0.45">
      <c r="A973" s="2">
        <v>44812</v>
      </c>
      <c r="B973">
        <v>2022</v>
      </c>
      <c r="C973" t="s">
        <v>1151</v>
      </c>
      <c r="D973" t="s">
        <v>5</v>
      </c>
      <c r="E973" t="s">
        <v>834</v>
      </c>
      <c r="F973" t="s">
        <v>13</v>
      </c>
      <c r="G973" s="1">
        <v>5308</v>
      </c>
      <c r="H973" s="1">
        <v>2606</v>
      </c>
      <c r="I973" t="s">
        <v>1122</v>
      </c>
      <c r="J973" t="s">
        <v>1137</v>
      </c>
      <c r="K973" t="s">
        <v>1143</v>
      </c>
    </row>
    <row r="974" spans="1:11" x14ac:dyDescent="0.45">
      <c r="A974" s="2">
        <v>44814</v>
      </c>
      <c r="B974">
        <v>2022</v>
      </c>
      <c r="C974" t="s">
        <v>1151</v>
      </c>
      <c r="D974" t="s">
        <v>21</v>
      </c>
      <c r="E974" t="s">
        <v>410</v>
      </c>
      <c r="F974" t="s">
        <v>409</v>
      </c>
      <c r="G974" s="1">
        <v>6619</v>
      </c>
      <c r="H974">
        <v>2661</v>
      </c>
      <c r="I974" t="s">
        <v>1122</v>
      </c>
      <c r="J974" t="s">
        <v>1138</v>
      </c>
      <c r="K974" t="s">
        <v>1146</v>
      </c>
    </row>
    <row r="975" spans="1:11" x14ac:dyDescent="0.45">
      <c r="A975" s="2">
        <v>44816</v>
      </c>
      <c r="B975">
        <v>2022</v>
      </c>
      <c r="C975" t="s">
        <v>1151</v>
      </c>
      <c r="D975" t="s">
        <v>5</v>
      </c>
      <c r="E975" t="s">
        <v>151</v>
      </c>
      <c r="F975" t="s">
        <v>7</v>
      </c>
      <c r="G975" s="1">
        <v>2397</v>
      </c>
      <c r="H975">
        <v>297</v>
      </c>
      <c r="I975" t="s">
        <v>1167</v>
      </c>
      <c r="J975" t="s">
        <v>1137</v>
      </c>
      <c r="K975" t="s">
        <v>1145</v>
      </c>
    </row>
    <row r="976" spans="1:11" x14ac:dyDescent="0.45">
      <c r="A976" s="2">
        <v>44817</v>
      </c>
      <c r="B976">
        <v>2022</v>
      </c>
      <c r="C976" t="s">
        <v>1151</v>
      </c>
      <c r="D976" t="s">
        <v>1158</v>
      </c>
      <c r="E976" t="s">
        <v>806</v>
      </c>
      <c r="F976" t="s">
        <v>13</v>
      </c>
      <c r="G976" s="1">
        <v>1843</v>
      </c>
      <c r="H976" s="1">
        <v>258</v>
      </c>
      <c r="I976" t="s">
        <v>1122</v>
      </c>
      <c r="J976" t="s">
        <v>1134</v>
      </c>
      <c r="K976" t="s">
        <v>1144</v>
      </c>
    </row>
    <row r="977" spans="1:11" x14ac:dyDescent="0.45">
      <c r="A977" s="2">
        <v>44818</v>
      </c>
      <c r="B977">
        <v>2022</v>
      </c>
      <c r="C977" t="s">
        <v>1151</v>
      </c>
      <c r="D977" t="s">
        <v>21</v>
      </c>
      <c r="E977" t="s">
        <v>656</v>
      </c>
      <c r="F977" t="s">
        <v>13</v>
      </c>
      <c r="G977" s="1">
        <v>675</v>
      </c>
      <c r="H977" s="1">
        <v>136</v>
      </c>
      <c r="I977" t="s">
        <v>1167</v>
      </c>
      <c r="J977" t="s">
        <v>1129</v>
      </c>
      <c r="K977" t="s">
        <v>1145</v>
      </c>
    </row>
    <row r="978" spans="1:11" x14ac:dyDescent="0.45">
      <c r="A978" s="2">
        <v>44819</v>
      </c>
      <c r="B978">
        <v>2022</v>
      </c>
      <c r="C978" t="s">
        <v>1151</v>
      </c>
      <c r="D978" t="s">
        <v>5</v>
      </c>
      <c r="E978" t="s">
        <v>563</v>
      </c>
      <c r="F978" t="s">
        <v>7</v>
      </c>
      <c r="G978" s="1">
        <v>3923</v>
      </c>
      <c r="H978" s="1">
        <v>1416</v>
      </c>
      <c r="I978" t="s">
        <v>1122</v>
      </c>
      <c r="J978" t="s">
        <v>1139</v>
      </c>
      <c r="K978" t="s">
        <v>1145</v>
      </c>
    </row>
    <row r="979" spans="1:11" x14ac:dyDescent="0.45">
      <c r="A979" s="2">
        <v>44822</v>
      </c>
      <c r="B979">
        <v>2022</v>
      </c>
      <c r="C979" t="s">
        <v>1151</v>
      </c>
      <c r="D979" t="s">
        <v>21</v>
      </c>
      <c r="E979" t="s">
        <v>138</v>
      </c>
      <c r="F979" t="s">
        <v>13</v>
      </c>
      <c r="G979" s="1">
        <v>14792</v>
      </c>
      <c r="H979">
        <v>902</v>
      </c>
      <c r="I979" t="s">
        <v>1167</v>
      </c>
      <c r="J979" t="s">
        <v>1134</v>
      </c>
      <c r="K979" t="s">
        <v>1145</v>
      </c>
    </row>
    <row r="980" spans="1:11" x14ac:dyDescent="0.45">
      <c r="A980" s="2">
        <v>44822</v>
      </c>
      <c r="B980">
        <v>2022</v>
      </c>
      <c r="C980" t="s">
        <v>1151</v>
      </c>
      <c r="D980" t="s">
        <v>5</v>
      </c>
      <c r="E980" t="s">
        <v>161</v>
      </c>
      <c r="F980" t="s">
        <v>13</v>
      </c>
      <c r="G980" s="1">
        <v>8224</v>
      </c>
      <c r="H980">
        <v>3841</v>
      </c>
      <c r="I980" t="s">
        <v>1122</v>
      </c>
      <c r="J980" t="s">
        <v>1134</v>
      </c>
      <c r="K980" t="s">
        <v>1145</v>
      </c>
    </row>
    <row r="981" spans="1:11" x14ac:dyDescent="0.45">
      <c r="A981" s="2">
        <v>44823</v>
      </c>
      <c r="B981">
        <v>2022</v>
      </c>
      <c r="C981" t="s">
        <v>1151</v>
      </c>
      <c r="D981" t="s">
        <v>21</v>
      </c>
      <c r="E981" t="s">
        <v>220</v>
      </c>
      <c r="F981" t="s">
        <v>11</v>
      </c>
      <c r="G981" s="1">
        <v>5338</v>
      </c>
      <c r="H981">
        <v>747</v>
      </c>
      <c r="I981" t="s">
        <v>1122</v>
      </c>
      <c r="J981" t="s">
        <v>1139</v>
      </c>
      <c r="K981" t="s">
        <v>1144</v>
      </c>
    </row>
    <row r="982" spans="1:11" x14ac:dyDescent="0.45">
      <c r="A982" s="2">
        <v>44824</v>
      </c>
      <c r="B982">
        <v>2022</v>
      </c>
      <c r="C982" t="s">
        <v>1151</v>
      </c>
      <c r="D982" t="s">
        <v>21</v>
      </c>
      <c r="E982" t="s">
        <v>304</v>
      </c>
      <c r="F982" t="s">
        <v>20</v>
      </c>
      <c r="G982" s="1">
        <v>6744</v>
      </c>
      <c r="H982">
        <v>1605</v>
      </c>
      <c r="I982" t="s">
        <v>1167</v>
      </c>
      <c r="J982" t="s">
        <v>1134</v>
      </c>
      <c r="K982" t="s">
        <v>1144</v>
      </c>
    </row>
    <row r="983" spans="1:11" x14ac:dyDescent="0.45">
      <c r="A983" s="2">
        <v>44826</v>
      </c>
      <c r="B983">
        <v>2022</v>
      </c>
      <c r="C983" t="s">
        <v>1151</v>
      </c>
      <c r="D983" t="s">
        <v>1158</v>
      </c>
      <c r="E983" t="s">
        <v>210</v>
      </c>
      <c r="F983" t="s">
        <v>7</v>
      </c>
      <c r="G983" s="1">
        <v>14742</v>
      </c>
      <c r="H983">
        <v>2889</v>
      </c>
      <c r="I983" t="s">
        <v>1122</v>
      </c>
      <c r="J983" t="s">
        <v>1126</v>
      </c>
      <c r="K983" t="s">
        <v>1143</v>
      </c>
    </row>
    <row r="984" spans="1:11" x14ac:dyDescent="0.45">
      <c r="A984" s="2">
        <v>44828</v>
      </c>
      <c r="B984">
        <v>2022</v>
      </c>
      <c r="C984" t="s">
        <v>1151</v>
      </c>
      <c r="D984" t="s">
        <v>21</v>
      </c>
      <c r="E984" t="s">
        <v>537</v>
      </c>
      <c r="F984" t="s">
        <v>419</v>
      </c>
      <c r="G984" s="1">
        <v>5954</v>
      </c>
      <c r="H984">
        <v>2155</v>
      </c>
      <c r="I984" t="s">
        <v>1122</v>
      </c>
      <c r="J984" t="s">
        <v>1132</v>
      </c>
      <c r="K984" t="s">
        <v>1144</v>
      </c>
    </row>
    <row r="985" spans="1:11" x14ac:dyDescent="0.45">
      <c r="A985" s="2">
        <v>44829</v>
      </c>
      <c r="B985">
        <v>2022</v>
      </c>
      <c r="C985" t="s">
        <v>1151</v>
      </c>
      <c r="D985" t="s">
        <v>21</v>
      </c>
      <c r="E985" t="s">
        <v>749</v>
      </c>
      <c r="F985" t="s">
        <v>13</v>
      </c>
      <c r="G985" s="1">
        <v>7625</v>
      </c>
      <c r="H985" s="1">
        <v>3477</v>
      </c>
      <c r="I985" t="s">
        <v>1122</v>
      </c>
      <c r="J985" t="s">
        <v>1136</v>
      </c>
      <c r="K985" t="s">
        <v>1146</v>
      </c>
    </row>
    <row r="986" spans="1:11" x14ac:dyDescent="0.45">
      <c r="A986" s="2">
        <v>44836</v>
      </c>
      <c r="B986">
        <v>2022</v>
      </c>
      <c r="C986" t="s">
        <v>1152</v>
      </c>
      <c r="D986" t="s">
        <v>5</v>
      </c>
      <c r="E986" t="s">
        <v>1028</v>
      </c>
      <c r="F986" t="s">
        <v>401</v>
      </c>
      <c r="G986" s="1">
        <v>8686</v>
      </c>
      <c r="H986" s="1">
        <v>1112</v>
      </c>
      <c r="I986" t="s">
        <v>1122</v>
      </c>
      <c r="J986" t="s">
        <v>1134</v>
      </c>
      <c r="K986" t="s">
        <v>1146</v>
      </c>
    </row>
    <row r="987" spans="1:11" x14ac:dyDescent="0.45">
      <c r="A987" s="2">
        <v>44836</v>
      </c>
      <c r="B987">
        <v>2022</v>
      </c>
      <c r="C987" t="s">
        <v>1152</v>
      </c>
      <c r="D987" t="s">
        <v>54</v>
      </c>
      <c r="E987" t="s">
        <v>1109</v>
      </c>
      <c r="F987" t="s">
        <v>11</v>
      </c>
      <c r="G987" s="1">
        <v>1734</v>
      </c>
      <c r="H987" s="1">
        <v>265</v>
      </c>
      <c r="I987" t="s">
        <v>1122</v>
      </c>
      <c r="J987" t="s">
        <v>1128</v>
      </c>
      <c r="K987" t="s">
        <v>1144</v>
      </c>
    </row>
    <row r="988" spans="1:11" x14ac:dyDescent="0.45">
      <c r="A988" s="2">
        <v>44836</v>
      </c>
      <c r="B988">
        <v>2022</v>
      </c>
      <c r="C988" t="s">
        <v>1152</v>
      </c>
      <c r="D988" t="s">
        <v>1158</v>
      </c>
      <c r="E988" t="s">
        <v>508</v>
      </c>
      <c r="F988" t="s">
        <v>419</v>
      </c>
      <c r="G988" s="1">
        <v>9164</v>
      </c>
      <c r="H988">
        <v>1796</v>
      </c>
      <c r="I988" t="s">
        <v>1122</v>
      </c>
      <c r="J988" t="s">
        <v>1136</v>
      </c>
      <c r="K988" t="s">
        <v>1144</v>
      </c>
    </row>
    <row r="989" spans="1:11" x14ac:dyDescent="0.45">
      <c r="A989" s="2">
        <v>44837</v>
      </c>
      <c r="B989">
        <v>2022</v>
      </c>
      <c r="C989" t="s">
        <v>1152</v>
      </c>
      <c r="D989" t="s">
        <v>5</v>
      </c>
      <c r="E989" t="s">
        <v>408</v>
      </c>
      <c r="F989" t="s">
        <v>404</v>
      </c>
      <c r="G989" s="1">
        <v>10382</v>
      </c>
      <c r="H989">
        <v>1672</v>
      </c>
      <c r="I989" t="s">
        <v>1122</v>
      </c>
      <c r="J989" t="s">
        <v>1137</v>
      </c>
      <c r="K989" t="s">
        <v>1145</v>
      </c>
    </row>
    <row r="990" spans="1:11" x14ac:dyDescent="0.45">
      <c r="A990" s="2">
        <v>44840</v>
      </c>
      <c r="B990">
        <v>2022</v>
      </c>
      <c r="C990" t="s">
        <v>1152</v>
      </c>
      <c r="D990" t="s">
        <v>21</v>
      </c>
      <c r="E990" t="s">
        <v>930</v>
      </c>
      <c r="F990" t="s">
        <v>7</v>
      </c>
      <c r="G990" s="1">
        <v>5023</v>
      </c>
      <c r="H990" s="1">
        <v>2501</v>
      </c>
      <c r="I990" t="s">
        <v>1122</v>
      </c>
      <c r="J990" t="s">
        <v>1138</v>
      </c>
      <c r="K990" t="s">
        <v>1143</v>
      </c>
    </row>
    <row r="991" spans="1:11" x14ac:dyDescent="0.45">
      <c r="A991" s="2">
        <v>44841</v>
      </c>
      <c r="B991">
        <v>2022</v>
      </c>
      <c r="C991" t="s">
        <v>1152</v>
      </c>
      <c r="D991" t="s">
        <v>21</v>
      </c>
      <c r="E991" t="s">
        <v>1090</v>
      </c>
      <c r="F991" t="s">
        <v>409</v>
      </c>
      <c r="G991" s="1">
        <v>3780</v>
      </c>
      <c r="H991" s="1">
        <v>1251</v>
      </c>
      <c r="I991" t="s">
        <v>1122</v>
      </c>
      <c r="J991" t="s">
        <v>1136</v>
      </c>
      <c r="K991" t="s">
        <v>1144</v>
      </c>
    </row>
    <row r="992" spans="1:11" x14ac:dyDescent="0.45">
      <c r="A992" s="2">
        <v>44842</v>
      </c>
      <c r="B992">
        <v>2022</v>
      </c>
      <c r="C992" t="s">
        <v>1152</v>
      </c>
      <c r="D992" t="s">
        <v>1158</v>
      </c>
      <c r="E992" t="s">
        <v>323</v>
      </c>
      <c r="F992" t="s">
        <v>7</v>
      </c>
      <c r="G992" s="1">
        <v>12789</v>
      </c>
      <c r="H992">
        <v>2558</v>
      </c>
      <c r="I992" t="s">
        <v>1122</v>
      </c>
      <c r="J992" t="s">
        <v>1138</v>
      </c>
      <c r="K992" t="s">
        <v>1145</v>
      </c>
    </row>
    <row r="993" spans="1:11" x14ac:dyDescent="0.45">
      <c r="A993" s="2">
        <v>44843</v>
      </c>
      <c r="B993">
        <v>2022</v>
      </c>
      <c r="C993" t="s">
        <v>1152</v>
      </c>
      <c r="D993" t="s">
        <v>27</v>
      </c>
      <c r="E993" t="s">
        <v>10</v>
      </c>
      <c r="F993" t="s">
        <v>11</v>
      </c>
      <c r="G993" s="1">
        <v>13867</v>
      </c>
      <c r="H993">
        <v>5727</v>
      </c>
      <c r="I993" t="s">
        <v>1167</v>
      </c>
      <c r="J993" t="s">
        <v>1139</v>
      </c>
      <c r="K993" t="s">
        <v>1143</v>
      </c>
    </row>
    <row r="994" spans="1:11" x14ac:dyDescent="0.45">
      <c r="A994" s="2">
        <v>44844</v>
      </c>
      <c r="B994">
        <v>2022</v>
      </c>
      <c r="C994" t="s">
        <v>1152</v>
      </c>
      <c r="D994" t="s">
        <v>5</v>
      </c>
      <c r="E994" t="s">
        <v>100</v>
      </c>
      <c r="F994" t="s">
        <v>11</v>
      </c>
      <c r="G994" s="1">
        <v>1328</v>
      </c>
      <c r="H994">
        <v>574</v>
      </c>
      <c r="I994" t="s">
        <v>1122</v>
      </c>
      <c r="J994" t="s">
        <v>1138</v>
      </c>
      <c r="K994" t="s">
        <v>1144</v>
      </c>
    </row>
    <row r="995" spans="1:11" x14ac:dyDescent="0.45">
      <c r="A995" s="2">
        <v>44845</v>
      </c>
      <c r="B995">
        <v>2022</v>
      </c>
      <c r="C995" t="s">
        <v>1152</v>
      </c>
      <c r="D995" t="s">
        <v>54</v>
      </c>
      <c r="E995" t="s">
        <v>349</v>
      </c>
      <c r="F995" t="s">
        <v>11</v>
      </c>
      <c r="G995" s="1">
        <v>9998</v>
      </c>
      <c r="H995">
        <v>2539</v>
      </c>
      <c r="I995" t="s">
        <v>1122</v>
      </c>
      <c r="J995" t="s">
        <v>1139</v>
      </c>
      <c r="K995" t="s">
        <v>1145</v>
      </c>
    </row>
    <row r="996" spans="1:11" x14ac:dyDescent="0.45">
      <c r="A996" s="2">
        <v>44845</v>
      </c>
      <c r="B996">
        <v>2022</v>
      </c>
      <c r="C996" t="s">
        <v>1152</v>
      </c>
      <c r="D996" t="s">
        <v>21</v>
      </c>
      <c r="E996" t="s">
        <v>411</v>
      </c>
      <c r="F996" t="s">
        <v>409</v>
      </c>
      <c r="G996" s="1">
        <v>12300</v>
      </c>
      <c r="H996">
        <v>5683</v>
      </c>
      <c r="I996" t="s">
        <v>1122</v>
      </c>
      <c r="J996" t="s">
        <v>1136</v>
      </c>
      <c r="K996" t="s">
        <v>1145</v>
      </c>
    </row>
    <row r="997" spans="1:11" x14ac:dyDescent="0.45">
      <c r="A997" s="2">
        <v>44848</v>
      </c>
      <c r="B997">
        <v>2022</v>
      </c>
      <c r="C997" t="s">
        <v>1152</v>
      </c>
      <c r="D997" t="s">
        <v>21</v>
      </c>
      <c r="E997" t="s">
        <v>588</v>
      </c>
      <c r="F997" t="s">
        <v>20</v>
      </c>
      <c r="G997" s="1">
        <v>3970</v>
      </c>
      <c r="H997" s="1">
        <v>1612</v>
      </c>
      <c r="I997" t="s">
        <v>1122</v>
      </c>
      <c r="J997" t="s">
        <v>1139</v>
      </c>
      <c r="K997" t="s">
        <v>1143</v>
      </c>
    </row>
    <row r="998" spans="1:11" x14ac:dyDescent="0.45">
      <c r="A998" s="2">
        <v>44848</v>
      </c>
      <c r="B998">
        <v>2022</v>
      </c>
      <c r="C998" t="s">
        <v>1152</v>
      </c>
      <c r="D998" t="s">
        <v>1158</v>
      </c>
      <c r="E998" t="s">
        <v>325</v>
      </c>
      <c r="F998" t="s">
        <v>11</v>
      </c>
      <c r="G998" s="1">
        <v>5582</v>
      </c>
      <c r="H998">
        <v>391</v>
      </c>
      <c r="I998" t="s">
        <v>1122</v>
      </c>
      <c r="J998" t="s">
        <v>1137</v>
      </c>
      <c r="K998" t="s">
        <v>1145</v>
      </c>
    </row>
    <row r="999" spans="1:11" x14ac:dyDescent="0.45">
      <c r="A999" s="2">
        <v>44848</v>
      </c>
      <c r="B999">
        <v>2022</v>
      </c>
      <c r="C999" t="s">
        <v>1152</v>
      </c>
      <c r="D999" t="s">
        <v>5</v>
      </c>
      <c r="E999" t="s">
        <v>52</v>
      </c>
      <c r="F999" t="s">
        <v>11</v>
      </c>
      <c r="G999" s="1">
        <v>12855</v>
      </c>
      <c r="H999">
        <v>3085</v>
      </c>
      <c r="I999" t="s">
        <v>1167</v>
      </c>
      <c r="J999" t="s">
        <v>1140</v>
      </c>
      <c r="K999" t="s">
        <v>1143</v>
      </c>
    </row>
    <row r="1000" spans="1:11" x14ac:dyDescent="0.45">
      <c r="A1000" s="2">
        <v>44857</v>
      </c>
      <c r="B1000">
        <v>2022</v>
      </c>
      <c r="C1000" t="s">
        <v>1152</v>
      </c>
      <c r="D1000" t="s">
        <v>54</v>
      </c>
      <c r="E1000" t="s">
        <v>168</v>
      </c>
      <c r="F1000" t="s">
        <v>13</v>
      </c>
      <c r="G1000" s="1">
        <v>9556</v>
      </c>
      <c r="H1000">
        <v>2322</v>
      </c>
      <c r="I1000" t="s">
        <v>1167</v>
      </c>
      <c r="J1000" t="s">
        <v>1136</v>
      </c>
      <c r="K1000" t="s">
        <v>1143</v>
      </c>
    </row>
    <row r="1001" spans="1:11" x14ac:dyDescent="0.45">
      <c r="A1001" s="2">
        <v>44858</v>
      </c>
      <c r="B1001">
        <v>2022</v>
      </c>
      <c r="C1001" t="s">
        <v>1152</v>
      </c>
      <c r="D1001" t="s">
        <v>1158</v>
      </c>
      <c r="E1001" t="s">
        <v>1113</v>
      </c>
      <c r="F1001" t="s">
        <v>11</v>
      </c>
      <c r="G1001" s="1">
        <v>2904</v>
      </c>
      <c r="H1001" s="1">
        <v>947</v>
      </c>
      <c r="I1001" t="s">
        <v>1122</v>
      </c>
      <c r="J1001" t="s">
        <v>1129</v>
      </c>
      <c r="K1001" t="s">
        <v>1145</v>
      </c>
    </row>
    <row r="1002" spans="1:11" x14ac:dyDescent="0.45">
      <c r="A1002" s="2">
        <v>44859</v>
      </c>
      <c r="B1002">
        <v>2022</v>
      </c>
      <c r="C1002" t="s">
        <v>1152</v>
      </c>
      <c r="D1002" t="s">
        <v>5</v>
      </c>
      <c r="E1002" t="s">
        <v>490</v>
      </c>
      <c r="F1002" t="s">
        <v>404</v>
      </c>
      <c r="G1002" s="1">
        <v>14084</v>
      </c>
      <c r="H1002">
        <v>1591</v>
      </c>
      <c r="I1002" t="s">
        <v>1122</v>
      </c>
      <c r="J1002" t="s">
        <v>1136</v>
      </c>
      <c r="K1002" t="s">
        <v>1145</v>
      </c>
    </row>
    <row r="1003" spans="1:11" x14ac:dyDescent="0.45">
      <c r="A1003" s="2">
        <v>44860</v>
      </c>
      <c r="B1003">
        <v>2022</v>
      </c>
      <c r="C1003" t="s">
        <v>1152</v>
      </c>
      <c r="D1003" t="s">
        <v>54</v>
      </c>
      <c r="E1003" t="s">
        <v>654</v>
      </c>
      <c r="F1003" t="s">
        <v>20</v>
      </c>
      <c r="G1003" s="1">
        <v>14375</v>
      </c>
      <c r="H1003" s="1">
        <v>3536</v>
      </c>
      <c r="I1003" t="s">
        <v>1122</v>
      </c>
      <c r="J1003" t="s">
        <v>1140</v>
      </c>
      <c r="K1003" t="s">
        <v>1143</v>
      </c>
    </row>
    <row r="1004" spans="1:11" x14ac:dyDescent="0.45">
      <c r="A1004" s="2">
        <v>44861</v>
      </c>
      <c r="B1004">
        <v>2022</v>
      </c>
      <c r="C1004" t="s">
        <v>1152</v>
      </c>
      <c r="D1004" t="s">
        <v>21</v>
      </c>
      <c r="E1004" t="s">
        <v>422</v>
      </c>
      <c r="F1004" t="s">
        <v>401</v>
      </c>
      <c r="G1004" s="1">
        <v>6797</v>
      </c>
      <c r="H1004">
        <v>2488</v>
      </c>
      <c r="I1004" t="s">
        <v>1122</v>
      </c>
      <c r="J1004" t="s">
        <v>1135</v>
      </c>
      <c r="K1004" t="s">
        <v>1143</v>
      </c>
    </row>
    <row r="1005" spans="1:11" x14ac:dyDescent="0.45">
      <c r="A1005" s="2">
        <v>44862</v>
      </c>
      <c r="B1005">
        <v>2022</v>
      </c>
      <c r="C1005" t="s">
        <v>1152</v>
      </c>
      <c r="D1005" t="s">
        <v>27</v>
      </c>
      <c r="E1005" t="s">
        <v>91</v>
      </c>
      <c r="F1005" t="s">
        <v>13</v>
      </c>
      <c r="G1005" s="1">
        <v>13451</v>
      </c>
      <c r="H1005">
        <v>1399</v>
      </c>
      <c r="I1005" t="s">
        <v>1167</v>
      </c>
      <c r="J1005" t="s">
        <v>1136</v>
      </c>
      <c r="K1005" t="s">
        <v>1145</v>
      </c>
    </row>
    <row r="1006" spans="1:11" x14ac:dyDescent="0.45">
      <c r="A1006" s="2">
        <v>44866</v>
      </c>
      <c r="B1006">
        <v>2022</v>
      </c>
      <c r="C1006" t="s">
        <v>1152</v>
      </c>
      <c r="D1006" t="s">
        <v>1158</v>
      </c>
      <c r="E1006" t="s">
        <v>617</v>
      </c>
      <c r="F1006" t="s">
        <v>20</v>
      </c>
      <c r="G1006" s="1">
        <v>14921</v>
      </c>
      <c r="H1006" s="1">
        <v>6013</v>
      </c>
      <c r="I1006" t="s">
        <v>1122</v>
      </c>
      <c r="J1006" t="s">
        <v>1138</v>
      </c>
      <c r="K1006" t="s">
        <v>1143</v>
      </c>
    </row>
    <row r="1007" spans="1:11" x14ac:dyDescent="0.45">
      <c r="A1007" s="2">
        <v>44866</v>
      </c>
      <c r="B1007">
        <v>2022</v>
      </c>
      <c r="C1007" t="s">
        <v>1152</v>
      </c>
      <c r="D1007" t="s">
        <v>21</v>
      </c>
      <c r="E1007" t="s">
        <v>228</v>
      </c>
      <c r="F1007" t="s">
        <v>20</v>
      </c>
      <c r="G1007" s="1">
        <v>6810</v>
      </c>
      <c r="H1007">
        <v>463</v>
      </c>
      <c r="I1007" t="s">
        <v>1167</v>
      </c>
      <c r="J1007" t="s">
        <v>1137</v>
      </c>
      <c r="K1007" t="s">
        <v>1145</v>
      </c>
    </row>
    <row r="1008" spans="1:11" x14ac:dyDescent="0.45">
      <c r="A1008" s="2">
        <v>44867</v>
      </c>
      <c r="B1008">
        <v>2022</v>
      </c>
      <c r="C1008" t="s">
        <v>1152</v>
      </c>
      <c r="D1008" t="s">
        <v>21</v>
      </c>
      <c r="E1008" t="s">
        <v>552</v>
      </c>
      <c r="F1008" t="s">
        <v>401</v>
      </c>
      <c r="G1008" s="1">
        <v>2326</v>
      </c>
      <c r="H1008">
        <v>754</v>
      </c>
      <c r="I1008" t="s">
        <v>1122</v>
      </c>
      <c r="J1008" t="s">
        <v>1134</v>
      </c>
      <c r="K1008" t="s">
        <v>1144</v>
      </c>
    </row>
    <row r="1009" spans="1:11" x14ac:dyDescent="0.45">
      <c r="A1009" s="2">
        <v>44867</v>
      </c>
      <c r="B1009">
        <v>2022</v>
      </c>
      <c r="C1009" t="s">
        <v>1152</v>
      </c>
      <c r="D1009" t="s">
        <v>1158</v>
      </c>
      <c r="E1009" t="s">
        <v>1032</v>
      </c>
      <c r="F1009" t="s">
        <v>407</v>
      </c>
      <c r="G1009" s="1">
        <v>11444</v>
      </c>
      <c r="H1009" s="1">
        <v>3548</v>
      </c>
      <c r="I1009" t="s">
        <v>1122</v>
      </c>
      <c r="J1009" t="s">
        <v>1140</v>
      </c>
      <c r="K1009" t="s">
        <v>1144</v>
      </c>
    </row>
    <row r="1010" spans="1:11" x14ac:dyDescent="0.45">
      <c r="A1010" s="2">
        <v>44868</v>
      </c>
      <c r="B1010">
        <v>2022</v>
      </c>
      <c r="C1010" t="s">
        <v>1152</v>
      </c>
      <c r="D1010" t="s">
        <v>5</v>
      </c>
      <c r="E1010" t="s">
        <v>784</v>
      </c>
      <c r="F1010" t="s">
        <v>20</v>
      </c>
      <c r="G1010" s="1">
        <v>5020</v>
      </c>
      <c r="H1010" s="1">
        <v>2048</v>
      </c>
      <c r="I1010" t="s">
        <v>1122</v>
      </c>
      <c r="J1010" t="s">
        <v>1137</v>
      </c>
      <c r="K1010" t="s">
        <v>1143</v>
      </c>
    </row>
    <row r="1011" spans="1:11" x14ac:dyDescent="0.45">
      <c r="A1011" s="2">
        <v>44868</v>
      </c>
      <c r="B1011">
        <v>2022</v>
      </c>
      <c r="C1011" t="s">
        <v>1152</v>
      </c>
      <c r="D1011" t="s">
        <v>1158</v>
      </c>
      <c r="E1011" t="s">
        <v>386</v>
      </c>
      <c r="F1011" t="s">
        <v>7</v>
      </c>
      <c r="G1011" s="1">
        <v>6094</v>
      </c>
      <c r="H1011">
        <v>1335</v>
      </c>
      <c r="I1011" t="s">
        <v>1122</v>
      </c>
      <c r="J1011" t="s">
        <v>1137</v>
      </c>
      <c r="K1011" t="s">
        <v>1146</v>
      </c>
    </row>
    <row r="1012" spans="1:11" x14ac:dyDescent="0.45">
      <c r="A1012" s="2">
        <v>44873</v>
      </c>
      <c r="B1012">
        <v>2022</v>
      </c>
      <c r="C1012" t="s">
        <v>1152</v>
      </c>
      <c r="D1012" t="s">
        <v>27</v>
      </c>
      <c r="E1012" t="s">
        <v>86</v>
      </c>
      <c r="F1012" t="s">
        <v>11</v>
      </c>
      <c r="G1012" s="1">
        <v>7188</v>
      </c>
      <c r="H1012">
        <v>906</v>
      </c>
      <c r="I1012" t="s">
        <v>1167</v>
      </c>
      <c r="J1012" t="s">
        <v>1139</v>
      </c>
      <c r="K1012" t="s">
        <v>1146</v>
      </c>
    </row>
    <row r="1013" spans="1:11" x14ac:dyDescent="0.45">
      <c r="A1013" s="2">
        <v>44875</v>
      </c>
      <c r="B1013">
        <v>2022</v>
      </c>
      <c r="C1013" t="s">
        <v>1152</v>
      </c>
      <c r="D1013" t="s">
        <v>27</v>
      </c>
      <c r="E1013" t="s">
        <v>830</v>
      </c>
      <c r="F1013" t="s">
        <v>11</v>
      </c>
      <c r="G1013" s="1">
        <v>2710</v>
      </c>
      <c r="H1013" s="1">
        <v>157</v>
      </c>
      <c r="I1013" t="s">
        <v>1122</v>
      </c>
      <c r="J1013" t="s">
        <v>1134</v>
      </c>
      <c r="K1013" t="s">
        <v>1145</v>
      </c>
    </row>
    <row r="1014" spans="1:11" x14ac:dyDescent="0.45">
      <c r="A1014" s="2">
        <v>44876</v>
      </c>
      <c r="B1014">
        <v>2022</v>
      </c>
      <c r="C1014" t="s">
        <v>1152</v>
      </c>
      <c r="D1014" t="s">
        <v>54</v>
      </c>
      <c r="E1014" t="s">
        <v>1118</v>
      </c>
      <c r="F1014" t="s">
        <v>7</v>
      </c>
      <c r="G1014" s="1">
        <v>5926</v>
      </c>
      <c r="H1014" s="1">
        <v>510</v>
      </c>
      <c r="I1014" t="s">
        <v>1167</v>
      </c>
      <c r="J1014" t="s">
        <v>1136</v>
      </c>
      <c r="K1014" t="s">
        <v>1144</v>
      </c>
    </row>
    <row r="1015" spans="1:11" x14ac:dyDescent="0.45">
      <c r="A1015" s="2">
        <v>44876</v>
      </c>
      <c r="B1015">
        <v>2022</v>
      </c>
      <c r="C1015" t="s">
        <v>1152</v>
      </c>
      <c r="D1015" t="s">
        <v>21</v>
      </c>
      <c r="E1015" t="s">
        <v>684</v>
      </c>
      <c r="F1015" t="s">
        <v>20</v>
      </c>
      <c r="G1015" s="1">
        <v>928</v>
      </c>
      <c r="H1015" s="1">
        <v>73</v>
      </c>
      <c r="I1015" t="s">
        <v>1122</v>
      </c>
      <c r="J1015" t="s">
        <v>1132</v>
      </c>
      <c r="K1015" t="s">
        <v>1145</v>
      </c>
    </row>
    <row r="1016" spans="1:11" x14ac:dyDescent="0.45">
      <c r="A1016" s="2">
        <v>44877</v>
      </c>
      <c r="B1016">
        <v>2022</v>
      </c>
      <c r="C1016" t="s">
        <v>1152</v>
      </c>
      <c r="D1016" t="s">
        <v>1158</v>
      </c>
      <c r="E1016" t="s">
        <v>153</v>
      </c>
      <c r="F1016" t="s">
        <v>13</v>
      </c>
      <c r="G1016" s="1">
        <v>13253</v>
      </c>
      <c r="H1016">
        <v>1498</v>
      </c>
      <c r="I1016" t="s">
        <v>1122</v>
      </c>
      <c r="J1016" t="s">
        <v>1133</v>
      </c>
      <c r="K1016" t="s">
        <v>1144</v>
      </c>
    </row>
    <row r="1017" spans="1:11" x14ac:dyDescent="0.45">
      <c r="A1017" s="2">
        <v>44878</v>
      </c>
      <c r="B1017">
        <v>2022</v>
      </c>
      <c r="C1017" t="s">
        <v>1152</v>
      </c>
      <c r="D1017" t="s">
        <v>1158</v>
      </c>
      <c r="E1017" t="s">
        <v>986</v>
      </c>
      <c r="F1017" t="s">
        <v>404</v>
      </c>
      <c r="G1017" s="1">
        <v>3853</v>
      </c>
      <c r="H1017" s="1">
        <v>975</v>
      </c>
      <c r="I1017" t="s">
        <v>1122</v>
      </c>
      <c r="J1017" t="s">
        <v>1139</v>
      </c>
      <c r="K1017" t="s">
        <v>1143</v>
      </c>
    </row>
    <row r="1018" spans="1:11" x14ac:dyDescent="0.45">
      <c r="A1018" s="2">
        <v>44878</v>
      </c>
      <c r="B1018">
        <v>2022</v>
      </c>
      <c r="C1018" t="s">
        <v>1152</v>
      </c>
      <c r="D1018" t="s">
        <v>1158</v>
      </c>
      <c r="E1018" t="s">
        <v>894</v>
      </c>
      <c r="F1018" t="s">
        <v>11</v>
      </c>
      <c r="G1018" s="1">
        <v>8966</v>
      </c>
      <c r="H1018" s="1">
        <v>4133</v>
      </c>
      <c r="I1018" t="s">
        <v>1122</v>
      </c>
      <c r="J1018" t="s">
        <v>1137</v>
      </c>
      <c r="K1018" t="s">
        <v>1145</v>
      </c>
    </row>
    <row r="1019" spans="1:11" x14ac:dyDescent="0.45">
      <c r="A1019" s="2">
        <v>44879</v>
      </c>
      <c r="B1019">
        <v>2022</v>
      </c>
      <c r="C1019" t="s">
        <v>1152</v>
      </c>
      <c r="D1019" t="s">
        <v>1158</v>
      </c>
      <c r="E1019" t="s">
        <v>1011</v>
      </c>
      <c r="F1019" t="s">
        <v>401</v>
      </c>
      <c r="G1019" s="1">
        <v>12396</v>
      </c>
      <c r="H1019" s="1">
        <v>1227</v>
      </c>
      <c r="I1019" t="s">
        <v>1122</v>
      </c>
      <c r="J1019" t="s">
        <v>1137</v>
      </c>
      <c r="K1019" t="s">
        <v>1144</v>
      </c>
    </row>
    <row r="1020" spans="1:11" x14ac:dyDescent="0.45">
      <c r="A1020" s="2">
        <v>44881</v>
      </c>
      <c r="B1020">
        <v>2022</v>
      </c>
      <c r="C1020" t="s">
        <v>1152</v>
      </c>
      <c r="D1020" t="s">
        <v>27</v>
      </c>
      <c r="E1020" t="s">
        <v>762</v>
      </c>
      <c r="F1020" t="s">
        <v>11</v>
      </c>
      <c r="G1020" s="1">
        <v>14758</v>
      </c>
      <c r="H1020" s="1">
        <v>3409</v>
      </c>
      <c r="I1020" t="s">
        <v>1122</v>
      </c>
      <c r="J1020" t="s">
        <v>1137</v>
      </c>
      <c r="K1020" t="s">
        <v>1144</v>
      </c>
    </row>
    <row r="1021" spans="1:11" x14ac:dyDescent="0.45">
      <c r="A1021" s="2">
        <v>44882</v>
      </c>
      <c r="B1021">
        <v>2022</v>
      </c>
      <c r="C1021" t="s">
        <v>1152</v>
      </c>
      <c r="D1021" t="s">
        <v>5</v>
      </c>
      <c r="E1021" t="s">
        <v>907</v>
      </c>
      <c r="F1021" t="s">
        <v>13</v>
      </c>
      <c r="G1021" s="1">
        <v>4131</v>
      </c>
      <c r="H1021" s="1">
        <v>942</v>
      </c>
      <c r="I1021" t="s">
        <v>1122</v>
      </c>
      <c r="J1021" t="s">
        <v>1137</v>
      </c>
      <c r="K1021" t="s">
        <v>1143</v>
      </c>
    </row>
    <row r="1022" spans="1:11" x14ac:dyDescent="0.45">
      <c r="A1022" s="2">
        <v>44882</v>
      </c>
      <c r="B1022">
        <v>2022</v>
      </c>
      <c r="C1022" t="s">
        <v>1152</v>
      </c>
      <c r="D1022" t="s">
        <v>27</v>
      </c>
      <c r="E1022" t="s">
        <v>713</v>
      </c>
      <c r="F1022" t="s">
        <v>13</v>
      </c>
      <c r="G1022" s="1">
        <v>7658</v>
      </c>
      <c r="H1022" s="1">
        <v>3216</v>
      </c>
      <c r="I1022" t="s">
        <v>1122</v>
      </c>
      <c r="J1022" t="s">
        <v>1132</v>
      </c>
      <c r="K1022" t="s">
        <v>1144</v>
      </c>
    </row>
    <row r="1023" spans="1:11" x14ac:dyDescent="0.45">
      <c r="A1023" s="2">
        <v>44882</v>
      </c>
      <c r="B1023">
        <v>2022</v>
      </c>
      <c r="C1023" t="s">
        <v>1152</v>
      </c>
      <c r="D1023" t="s">
        <v>5</v>
      </c>
      <c r="E1023" t="s">
        <v>222</v>
      </c>
      <c r="F1023" t="s">
        <v>13</v>
      </c>
      <c r="G1023" s="1">
        <v>13403</v>
      </c>
      <c r="H1023">
        <v>2439</v>
      </c>
      <c r="I1023" t="s">
        <v>1122</v>
      </c>
      <c r="J1023" t="s">
        <v>1140</v>
      </c>
      <c r="K1023" t="s">
        <v>1143</v>
      </c>
    </row>
    <row r="1024" spans="1:11" x14ac:dyDescent="0.45">
      <c r="A1024" s="2">
        <v>44883</v>
      </c>
      <c r="B1024">
        <v>2022</v>
      </c>
      <c r="C1024" t="s">
        <v>1152</v>
      </c>
      <c r="D1024" t="s">
        <v>21</v>
      </c>
      <c r="E1024" t="s">
        <v>428</v>
      </c>
      <c r="F1024" t="s">
        <v>409</v>
      </c>
      <c r="G1024" s="1">
        <v>11686</v>
      </c>
      <c r="H1024">
        <v>5656</v>
      </c>
      <c r="I1024" t="s">
        <v>1167</v>
      </c>
      <c r="J1024" t="s">
        <v>1136</v>
      </c>
      <c r="K1024" t="s">
        <v>1143</v>
      </c>
    </row>
    <row r="1025" spans="1:11" x14ac:dyDescent="0.45">
      <c r="A1025" s="2">
        <v>44884</v>
      </c>
      <c r="B1025">
        <v>2022</v>
      </c>
      <c r="C1025" t="s">
        <v>1152</v>
      </c>
      <c r="D1025" t="s">
        <v>5</v>
      </c>
      <c r="E1025" t="s">
        <v>613</v>
      </c>
      <c r="F1025" t="s">
        <v>13</v>
      </c>
      <c r="G1025" s="1">
        <v>2921</v>
      </c>
      <c r="H1025" s="1">
        <v>295</v>
      </c>
      <c r="I1025" t="s">
        <v>1122</v>
      </c>
      <c r="J1025" t="s">
        <v>1139</v>
      </c>
      <c r="K1025" t="s">
        <v>1145</v>
      </c>
    </row>
    <row r="1026" spans="1:11" x14ac:dyDescent="0.45">
      <c r="A1026" s="2">
        <v>44884</v>
      </c>
      <c r="B1026">
        <v>2022</v>
      </c>
      <c r="C1026" t="s">
        <v>1152</v>
      </c>
      <c r="D1026" t="s">
        <v>5</v>
      </c>
      <c r="E1026" t="s">
        <v>227</v>
      </c>
      <c r="F1026" t="s">
        <v>11</v>
      </c>
      <c r="G1026" s="1">
        <v>9275</v>
      </c>
      <c r="H1026">
        <v>3896</v>
      </c>
      <c r="I1026" t="s">
        <v>1122</v>
      </c>
      <c r="J1026" t="s">
        <v>1134</v>
      </c>
      <c r="K1026" t="s">
        <v>1145</v>
      </c>
    </row>
    <row r="1027" spans="1:11" x14ac:dyDescent="0.45">
      <c r="A1027" s="2">
        <v>44885</v>
      </c>
      <c r="B1027">
        <v>2022</v>
      </c>
      <c r="C1027" t="s">
        <v>1152</v>
      </c>
      <c r="D1027" t="s">
        <v>1158</v>
      </c>
      <c r="E1027" t="s">
        <v>176</v>
      </c>
      <c r="F1027" t="s">
        <v>7</v>
      </c>
      <c r="G1027" s="1">
        <v>13629</v>
      </c>
      <c r="H1027">
        <v>2549</v>
      </c>
      <c r="I1027" t="s">
        <v>1122</v>
      </c>
      <c r="J1027" t="s">
        <v>1133</v>
      </c>
      <c r="K1027" t="s">
        <v>1145</v>
      </c>
    </row>
    <row r="1028" spans="1:11" x14ac:dyDescent="0.45">
      <c r="A1028" s="2">
        <v>44885</v>
      </c>
      <c r="B1028">
        <v>2022</v>
      </c>
      <c r="C1028" t="s">
        <v>1152</v>
      </c>
      <c r="D1028" t="s">
        <v>5</v>
      </c>
      <c r="E1028" t="s">
        <v>244</v>
      </c>
      <c r="F1028" t="s">
        <v>13</v>
      </c>
      <c r="G1028" s="1">
        <v>14702</v>
      </c>
      <c r="H1028">
        <v>7175</v>
      </c>
      <c r="I1028" t="s">
        <v>1122</v>
      </c>
      <c r="J1028" t="s">
        <v>1134</v>
      </c>
      <c r="K1028" t="s">
        <v>1144</v>
      </c>
    </row>
    <row r="1029" spans="1:11" x14ac:dyDescent="0.45">
      <c r="A1029" s="2">
        <v>44886</v>
      </c>
      <c r="B1029">
        <v>2022</v>
      </c>
      <c r="C1029" t="s">
        <v>1152</v>
      </c>
      <c r="D1029" t="s">
        <v>1158</v>
      </c>
      <c r="E1029" t="s">
        <v>609</v>
      </c>
      <c r="F1029" t="s">
        <v>13</v>
      </c>
      <c r="G1029" s="1">
        <v>5233</v>
      </c>
      <c r="H1029" s="1">
        <v>2339</v>
      </c>
      <c r="I1029" t="s">
        <v>1122</v>
      </c>
      <c r="J1029" t="s">
        <v>1134</v>
      </c>
      <c r="K1029" t="s">
        <v>1145</v>
      </c>
    </row>
    <row r="1030" spans="1:11" x14ac:dyDescent="0.45">
      <c r="A1030" s="2">
        <v>44887</v>
      </c>
      <c r="B1030">
        <v>2022</v>
      </c>
      <c r="C1030" t="s">
        <v>1152</v>
      </c>
      <c r="D1030" t="s">
        <v>5</v>
      </c>
      <c r="E1030" t="s">
        <v>195</v>
      </c>
      <c r="F1030" t="s">
        <v>7</v>
      </c>
      <c r="G1030" s="1">
        <v>11673</v>
      </c>
      <c r="H1030">
        <v>3957</v>
      </c>
      <c r="I1030" t="s">
        <v>1122</v>
      </c>
      <c r="J1030" t="s">
        <v>1137</v>
      </c>
      <c r="K1030" t="s">
        <v>1145</v>
      </c>
    </row>
    <row r="1031" spans="1:11" x14ac:dyDescent="0.45">
      <c r="A1031" s="2">
        <v>44889</v>
      </c>
      <c r="B1031">
        <v>2022</v>
      </c>
      <c r="C1031" t="s">
        <v>1152</v>
      </c>
      <c r="D1031" t="s">
        <v>21</v>
      </c>
      <c r="E1031" t="s">
        <v>47</v>
      </c>
      <c r="F1031" t="s">
        <v>13</v>
      </c>
      <c r="G1031" s="1">
        <v>9565</v>
      </c>
      <c r="H1031">
        <v>3539</v>
      </c>
      <c r="I1031" t="s">
        <v>1122</v>
      </c>
      <c r="J1031" t="s">
        <v>1136</v>
      </c>
      <c r="K1031" t="s">
        <v>1145</v>
      </c>
    </row>
    <row r="1032" spans="1:11" x14ac:dyDescent="0.45">
      <c r="A1032" s="2">
        <v>44890</v>
      </c>
      <c r="B1032">
        <v>2022</v>
      </c>
      <c r="C1032" t="s">
        <v>1152</v>
      </c>
      <c r="D1032" t="s">
        <v>1158</v>
      </c>
      <c r="E1032" t="s">
        <v>459</v>
      </c>
      <c r="F1032" t="s">
        <v>401</v>
      </c>
      <c r="G1032" s="1">
        <v>10221</v>
      </c>
      <c r="H1032">
        <v>4947</v>
      </c>
      <c r="I1032" t="s">
        <v>1167</v>
      </c>
      <c r="J1032" t="s">
        <v>1136</v>
      </c>
      <c r="K1032" t="s">
        <v>1143</v>
      </c>
    </row>
    <row r="1033" spans="1:11" x14ac:dyDescent="0.45">
      <c r="A1033" s="2">
        <v>44890</v>
      </c>
      <c r="B1033">
        <v>2022</v>
      </c>
      <c r="C1033" t="s">
        <v>1152</v>
      </c>
      <c r="D1033" t="s">
        <v>21</v>
      </c>
      <c r="E1033" t="s">
        <v>300</v>
      </c>
      <c r="F1033" t="s">
        <v>20</v>
      </c>
      <c r="G1033" s="1">
        <v>602</v>
      </c>
      <c r="H1033">
        <v>168</v>
      </c>
      <c r="I1033" t="s">
        <v>1122</v>
      </c>
      <c r="J1033" t="s">
        <v>1136</v>
      </c>
      <c r="K1033" t="s">
        <v>1145</v>
      </c>
    </row>
    <row r="1034" spans="1:11" x14ac:dyDescent="0.45">
      <c r="A1034" s="2">
        <v>44893</v>
      </c>
      <c r="B1034">
        <v>2022</v>
      </c>
      <c r="C1034" t="s">
        <v>1152</v>
      </c>
      <c r="D1034" t="s">
        <v>27</v>
      </c>
      <c r="E1034" t="s">
        <v>888</v>
      </c>
      <c r="F1034" t="s">
        <v>20</v>
      </c>
      <c r="G1034" s="1">
        <v>11572</v>
      </c>
      <c r="H1034" s="1">
        <v>787</v>
      </c>
      <c r="I1034" t="s">
        <v>1122</v>
      </c>
      <c r="J1034" t="s">
        <v>1133</v>
      </c>
      <c r="K1034" t="s">
        <v>1143</v>
      </c>
    </row>
    <row r="1035" spans="1:11" x14ac:dyDescent="0.45">
      <c r="A1035" s="2">
        <v>44896</v>
      </c>
      <c r="B1035">
        <v>2022</v>
      </c>
      <c r="C1035" t="s">
        <v>1152</v>
      </c>
      <c r="D1035" t="s">
        <v>21</v>
      </c>
      <c r="E1035" t="s">
        <v>499</v>
      </c>
      <c r="F1035" t="s">
        <v>404</v>
      </c>
      <c r="G1035" s="1">
        <v>6385</v>
      </c>
      <c r="H1035">
        <v>351</v>
      </c>
      <c r="I1035" t="s">
        <v>1167</v>
      </c>
      <c r="J1035" t="s">
        <v>1133</v>
      </c>
      <c r="K1035" t="s">
        <v>1145</v>
      </c>
    </row>
    <row r="1036" spans="1:11" x14ac:dyDescent="0.45">
      <c r="A1036" s="2">
        <v>44899</v>
      </c>
      <c r="B1036">
        <v>2022</v>
      </c>
      <c r="C1036" t="s">
        <v>1152</v>
      </c>
      <c r="D1036" t="s">
        <v>5</v>
      </c>
      <c r="E1036" t="s">
        <v>867</v>
      </c>
      <c r="F1036" t="s">
        <v>7</v>
      </c>
      <c r="G1036" s="1">
        <v>1876</v>
      </c>
      <c r="H1036" s="1">
        <v>750</v>
      </c>
      <c r="I1036" t="s">
        <v>1122</v>
      </c>
      <c r="J1036" t="s">
        <v>1138</v>
      </c>
      <c r="K1036" t="s">
        <v>1145</v>
      </c>
    </row>
    <row r="1037" spans="1:11" x14ac:dyDescent="0.45">
      <c r="A1037" s="2">
        <v>44900</v>
      </c>
      <c r="B1037">
        <v>2022</v>
      </c>
      <c r="C1037" t="s">
        <v>1152</v>
      </c>
      <c r="D1037" t="s">
        <v>21</v>
      </c>
      <c r="E1037" t="s">
        <v>764</v>
      </c>
      <c r="F1037" t="s">
        <v>13</v>
      </c>
      <c r="G1037" s="1">
        <v>2596</v>
      </c>
      <c r="H1037" s="1">
        <v>1083</v>
      </c>
      <c r="I1037" t="s">
        <v>1167</v>
      </c>
      <c r="J1037" t="s">
        <v>1138</v>
      </c>
      <c r="K1037" t="s">
        <v>1143</v>
      </c>
    </row>
    <row r="1038" spans="1:11" x14ac:dyDescent="0.45">
      <c r="A1038" s="2">
        <v>44900</v>
      </c>
      <c r="B1038">
        <v>2022</v>
      </c>
      <c r="C1038" t="s">
        <v>1152</v>
      </c>
      <c r="D1038" t="s">
        <v>1158</v>
      </c>
      <c r="E1038" t="s">
        <v>205</v>
      </c>
      <c r="F1038" t="s">
        <v>13</v>
      </c>
      <c r="G1038" s="1">
        <v>14233</v>
      </c>
      <c r="H1038">
        <v>4270</v>
      </c>
      <c r="I1038" t="s">
        <v>1122</v>
      </c>
      <c r="J1038" t="s">
        <v>1132</v>
      </c>
      <c r="K1038" t="s">
        <v>1145</v>
      </c>
    </row>
    <row r="1039" spans="1:11" x14ac:dyDescent="0.45">
      <c r="A1039" s="2">
        <v>44901</v>
      </c>
      <c r="B1039">
        <v>2022</v>
      </c>
      <c r="C1039" t="s">
        <v>1152</v>
      </c>
      <c r="D1039" t="s">
        <v>27</v>
      </c>
      <c r="E1039" t="s">
        <v>78</v>
      </c>
      <c r="F1039" t="s">
        <v>11</v>
      </c>
      <c r="G1039" s="1">
        <v>7030</v>
      </c>
      <c r="H1039">
        <v>1518</v>
      </c>
      <c r="I1039" t="s">
        <v>1167</v>
      </c>
      <c r="J1039" t="s">
        <v>1137</v>
      </c>
      <c r="K1039" t="s">
        <v>1143</v>
      </c>
    </row>
    <row r="1040" spans="1:11" x14ac:dyDescent="0.45">
      <c r="A1040" s="2">
        <v>44904</v>
      </c>
      <c r="B1040">
        <v>2022</v>
      </c>
      <c r="C1040" t="s">
        <v>1152</v>
      </c>
      <c r="D1040" t="s">
        <v>5</v>
      </c>
      <c r="E1040" t="s">
        <v>953</v>
      </c>
      <c r="F1040" t="s">
        <v>409</v>
      </c>
      <c r="G1040" s="1">
        <v>12419</v>
      </c>
      <c r="H1040" s="1">
        <v>3825</v>
      </c>
      <c r="I1040" t="s">
        <v>1167</v>
      </c>
      <c r="J1040" t="s">
        <v>1137</v>
      </c>
      <c r="K1040" t="s">
        <v>1145</v>
      </c>
    </row>
    <row r="1041" spans="1:11" x14ac:dyDescent="0.45">
      <c r="A1041" s="2">
        <v>44905</v>
      </c>
      <c r="B1041">
        <v>2022</v>
      </c>
      <c r="C1041" t="s">
        <v>1152</v>
      </c>
      <c r="D1041" t="s">
        <v>1158</v>
      </c>
      <c r="E1041" t="s">
        <v>405</v>
      </c>
      <c r="F1041" t="s">
        <v>404</v>
      </c>
      <c r="G1041" s="1">
        <v>14068</v>
      </c>
      <c r="H1041">
        <v>6682</v>
      </c>
      <c r="I1041" t="s">
        <v>1122</v>
      </c>
      <c r="J1041" t="s">
        <v>1127</v>
      </c>
      <c r="K1041" t="s">
        <v>1145</v>
      </c>
    </row>
    <row r="1042" spans="1:11" x14ac:dyDescent="0.45">
      <c r="A1042" s="2">
        <v>44905</v>
      </c>
      <c r="B1042">
        <v>2022</v>
      </c>
      <c r="C1042" t="s">
        <v>1152</v>
      </c>
      <c r="D1042" t="s">
        <v>1158</v>
      </c>
      <c r="E1042" t="s">
        <v>861</v>
      </c>
      <c r="F1042" t="s">
        <v>20</v>
      </c>
      <c r="G1042" s="1">
        <v>6055</v>
      </c>
      <c r="H1042" s="1">
        <v>1653</v>
      </c>
      <c r="I1042" t="s">
        <v>1122</v>
      </c>
      <c r="J1042" t="s">
        <v>1127</v>
      </c>
      <c r="K1042" t="s">
        <v>1145</v>
      </c>
    </row>
    <row r="1043" spans="1:11" x14ac:dyDescent="0.45">
      <c r="A1043" s="2">
        <v>44906</v>
      </c>
      <c r="B1043">
        <v>2022</v>
      </c>
      <c r="C1043" t="s">
        <v>1152</v>
      </c>
      <c r="D1043" t="s">
        <v>1158</v>
      </c>
      <c r="E1043" t="s">
        <v>627</v>
      </c>
      <c r="F1043" t="s">
        <v>11</v>
      </c>
      <c r="G1043" s="1">
        <v>1923</v>
      </c>
      <c r="H1043" s="1">
        <v>773</v>
      </c>
      <c r="I1043" t="s">
        <v>1122</v>
      </c>
      <c r="J1043" t="s">
        <v>1138</v>
      </c>
      <c r="K1043" t="s">
        <v>1144</v>
      </c>
    </row>
    <row r="1044" spans="1:11" x14ac:dyDescent="0.45">
      <c r="A1044" s="2">
        <v>44907</v>
      </c>
      <c r="B1044">
        <v>2022</v>
      </c>
      <c r="C1044" t="s">
        <v>1152</v>
      </c>
      <c r="D1044" t="s">
        <v>27</v>
      </c>
      <c r="E1044" t="s">
        <v>831</v>
      </c>
      <c r="F1044" t="s">
        <v>7</v>
      </c>
      <c r="G1044" s="1">
        <v>5950</v>
      </c>
      <c r="H1044" s="1">
        <v>750</v>
      </c>
      <c r="I1044" t="s">
        <v>1122</v>
      </c>
      <c r="J1044" t="s">
        <v>1136</v>
      </c>
      <c r="K1044" t="s">
        <v>1145</v>
      </c>
    </row>
    <row r="1045" spans="1:11" x14ac:dyDescent="0.45">
      <c r="A1045" s="2">
        <v>44908</v>
      </c>
      <c r="B1045">
        <v>2022</v>
      </c>
      <c r="C1045" t="s">
        <v>1152</v>
      </c>
      <c r="D1045" t="s">
        <v>21</v>
      </c>
      <c r="E1045" t="s">
        <v>814</v>
      </c>
      <c r="F1045" t="s">
        <v>13</v>
      </c>
      <c r="G1045" s="1">
        <v>1592</v>
      </c>
      <c r="H1045" s="1">
        <v>350</v>
      </c>
      <c r="I1045" t="s">
        <v>1122</v>
      </c>
      <c r="J1045" t="s">
        <v>1136</v>
      </c>
      <c r="K1045" t="s">
        <v>1143</v>
      </c>
    </row>
    <row r="1046" spans="1:11" x14ac:dyDescent="0.45">
      <c r="A1046" s="2">
        <v>44910</v>
      </c>
      <c r="B1046">
        <v>2022</v>
      </c>
      <c r="C1046" t="s">
        <v>1152</v>
      </c>
      <c r="D1046" t="s">
        <v>1158</v>
      </c>
      <c r="E1046" t="s">
        <v>1089</v>
      </c>
      <c r="F1046" t="s">
        <v>404</v>
      </c>
      <c r="G1046" s="1">
        <v>2435</v>
      </c>
      <c r="H1046" s="1">
        <v>441</v>
      </c>
      <c r="I1046" t="s">
        <v>1122</v>
      </c>
      <c r="J1046" t="s">
        <v>1140</v>
      </c>
      <c r="K1046" t="s">
        <v>1143</v>
      </c>
    </row>
    <row r="1047" spans="1:11" x14ac:dyDescent="0.45">
      <c r="A1047" s="2">
        <v>44910</v>
      </c>
      <c r="B1047">
        <v>2022</v>
      </c>
      <c r="C1047" t="s">
        <v>1152</v>
      </c>
      <c r="D1047" t="s">
        <v>21</v>
      </c>
      <c r="E1047" t="s">
        <v>199</v>
      </c>
      <c r="F1047" t="s">
        <v>7</v>
      </c>
      <c r="G1047" s="1">
        <v>10377</v>
      </c>
      <c r="H1047">
        <v>2625</v>
      </c>
      <c r="I1047" t="s">
        <v>1122</v>
      </c>
      <c r="J1047" t="s">
        <v>1140</v>
      </c>
      <c r="K1047" t="s">
        <v>1143</v>
      </c>
    </row>
    <row r="1048" spans="1:11" x14ac:dyDescent="0.45">
      <c r="A1048" s="2">
        <v>44912</v>
      </c>
      <c r="B1048">
        <v>2022</v>
      </c>
      <c r="C1048" t="s">
        <v>1152</v>
      </c>
      <c r="D1048" t="s">
        <v>27</v>
      </c>
      <c r="E1048" t="s">
        <v>783</v>
      </c>
      <c r="F1048" t="s">
        <v>7</v>
      </c>
      <c r="G1048" s="1">
        <v>1829</v>
      </c>
      <c r="H1048" s="1">
        <v>803</v>
      </c>
      <c r="I1048" t="s">
        <v>1122</v>
      </c>
      <c r="J1048" t="s">
        <v>1138</v>
      </c>
      <c r="K1048" t="s">
        <v>1144</v>
      </c>
    </row>
    <row r="1049" spans="1:11" x14ac:dyDescent="0.45">
      <c r="A1049" s="2">
        <v>44912</v>
      </c>
      <c r="B1049">
        <v>2022</v>
      </c>
      <c r="C1049" t="s">
        <v>1152</v>
      </c>
      <c r="D1049" t="s">
        <v>5</v>
      </c>
      <c r="E1049" t="s">
        <v>778</v>
      </c>
      <c r="F1049" t="s">
        <v>20</v>
      </c>
      <c r="G1049" s="1">
        <v>8367</v>
      </c>
      <c r="H1049" s="1">
        <v>1732</v>
      </c>
      <c r="I1049" t="s">
        <v>1122</v>
      </c>
      <c r="J1049" t="s">
        <v>1134</v>
      </c>
      <c r="K1049" t="s">
        <v>1145</v>
      </c>
    </row>
    <row r="1050" spans="1:11" x14ac:dyDescent="0.45">
      <c r="A1050" s="2">
        <v>44913</v>
      </c>
      <c r="B1050">
        <v>2022</v>
      </c>
      <c r="C1050" t="s">
        <v>1152</v>
      </c>
      <c r="D1050" t="s">
        <v>1158</v>
      </c>
      <c r="E1050" t="s">
        <v>540</v>
      </c>
      <c r="F1050" t="s">
        <v>404</v>
      </c>
      <c r="G1050" s="1">
        <v>2754</v>
      </c>
      <c r="H1050">
        <v>912</v>
      </c>
      <c r="I1050" t="s">
        <v>1122</v>
      </c>
      <c r="J1050" t="s">
        <v>1137</v>
      </c>
      <c r="K1050" t="s">
        <v>1145</v>
      </c>
    </row>
    <row r="1051" spans="1:11" x14ac:dyDescent="0.45">
      <c r="A1051" s="2">
        <v>44916</v>
      </c>
      <c r="B1051">
        <v>2022</v>
      </c>
      <c r="C1051" t="s">
        <v>1152</v>
      </c>
      <c r="D1051" t="s">
        <v>1158</v>
      </c>
      <c r="E1051" t="s">
        <v>431</v>
      </c>
      <c r="F1051" t="s">
        <v>404</v>
      </c>
      <c r="G1051" s="1">
        <v>2673</v>
      </c>
      <c r="H1051">
        <v>198</v>
      </c>
      <c r="I1051" t="s">
        <v>1122</v>
      </c>
      <c r="J1051" t="s">
        <v>1127</v>
      </c>
      <c r="K1051" t="s">
        <v>1144</v>
      </c>
    </row>
    <row r="1052" spans="1:11" x14ac:dyDescent="0.45">
      <c r="A1052" s="2">
        <v>44920</v>
      </c>
      <c r="B1052">
        <v>2022</v>
      </c>
      <c r="C1052" t="s">
        <v>1152</v>
      </c>
      <c r="D1052" t="s">
        <v>21</v>
      </c>
      <c r="E1052" t="s">
        <v>972</v>
      </c>
      <c r="F1052" t="s">
        <v>404</v>
      </c>
      <c r="G1052" s="1">
        <v>12866</v>
      </c>
      <c r="H1052" s="1">
        <v>4387</v>
      </c>
      <c r="I1052" t="s">
        <v>1122</v>
      </c>
      <c r="J1052" t="s">
        <v>1133</v>
      </c>
      <c r="K1052" t="s">
        <v>1145</v>
      </c>
    </row>
    <row r="1053" spans="1:11" x14ac:dyDescent="0.45">
      <c r="A1053" s="2">
        <v>44921</v>
      </c>
      <c r="B1053">
        <v>2022</v>
      </c>
      <c r="C1053" t="s">
        <v>1152</v>
      </c>
      <c r="D1053" t="s">
        <v>54</v>
      </c>
      <c r="E1053" t="s">
        <v>271</v>
      </c>
      <c r="F1053" t="s">
        <v>11</v>
      </c>
      <c r="G1053" s="1">
        <v>3648</v>
      </c>
      <c r="H1053">
        <v>1565</v>
      </c>
      <c r="I1053" t="s">
        <v>1122</v>
      </c>
      <c r="J1053" t="s">
        <v>1140</v>
      </c>
      <c r="K1053" t="s">
        <v>1145</v>
      </c>
    </row>
    <row r="1054" spans="1:11" x14ac:dyDescent="0.45">
      <c r="A1054" s="2">
        <v>44922</v>
      </c>
      <c r="B1054">
        <v>2022</v>
      </c>
      <c r="C1054" t="s">
        <v>1152</v>
      </c>
      <c r="D1054" t="s">
        <v>54</v>
      </c>
      <c r="E1054" t="s">
        <v>181</v>
      </c>
      <c r="F1054" t="s">
        <v>11</v>
      </c>
      <c r="G1054" s="1">
        <v>11263</v>
      </c>
      <c r="H1054">
        <v>1656</v>
      </c>
      <c r="I1054" t="s">
        <v>1122</v>
      </c>
      <c r="J1054" t="s">
        <v>1141</v>
      </c>
      <c r="K1054" t="s">
        <v>1146</v>
      </c>
    </row>
    <row r="1055" spans="1:11" x14ac:dyDescent="0.45">
      <c r="A1055" s="2">
        <v>44922</v>
      </c>
      <c r="B1055">
        <v>2022</v>
      </c>
      <c r="C1055" t="s">
        <v>1152</v>
      </c>
      <c r="D1055" t="s">
        <v>1158</v>
      </c>
      <c r="E1055" t="s">
        <v>1027</v>
      </c>
      <c r="F1055" t="s">
        <v>407</v>
      </c>
      <c r="G1055" s="1">
        <v>14080</v>
      </c>
      <c r="H1055" s="1">
        <v>6941</v>
      </c>
      <c r="I1055" t="s">
        <v>1122</v>
      </c>
      <c r="J1055" t="s">
        <v>1134</v>
      </c>
      <c r="K1055" t="s">
        <v>1143</v>
      </c>
    </row>
    <row r="1056" spans="1:11" x14ac:dyDescent="0.45">
      <c r="A1056" s="2">
        <v>44922</v>
      </c>
      <c r="B1056">
        <v>2022</v>
      </c>
      <c r="C1056" t="s">
        <v>1152</v>
      </c>
      <c r="D1056" t="s">
        <v>5</v>
      </c>
      <c r="E1056" t="s">
        <v>201</v>
      </c>
      <c r="F1056" t="s">
        <v>20</v>
      </c>
      <c r="G1056" s="1">
        <v>11037</v>
      </c>
      <c r="H1056">
        <v>4459</v>
      </c>
      <c r="I1056" t="s">
        <v>1122</v>
      </c>
      <c r="J1056" t="s">
        <v>1136</v>
      </c>
      <c r="K1056" t="s">
        <v>1144</v>
      </c>
    </row>
    <row r="1057" spans="1:11" x14ac:dyDescent="0.45">
      <c r="A1057" s="2">
        <v>44922</v>
      </c>
      <c r="B1057">
        <v>2022</v>
      </c>
      <c r="C1057" t="s">
        <v>1152</v>
      </c>
      <c r="D1057" t="s">
        <v>1158</v>
      </c>
      <c r="E1057" t="s">
        <v>442</v>
      </c>
      <c r="F1057" t="s">
        <v>407</v>
      </c>
      <c r="G1057" s="1">
        <v>11035</v>
      </c>
      <c r="H1057">
        <v>552</v>
      </c>
      <c r="I1057" t="s">
        <v>1167</v>
      </c>
      <c r="J1057" t="s">
        <v>1134</v>
      </c>
      <c r="K1057" t="s">
        <v>1145</v>
      </c>
    </row>
    <row r="1058" spans="1:11" x14ac:dyDescent="0.45">
      <c r="A1058" s="2">
        <v>44923</v>
      </c>
      <c r="B1058">
        <v>2022</v>
      </c>
      <c r="C1058" t="s">
        <v>1152</v>
      </c>
      <c r="D1058" t="s">
        <v>1158</v>
      </c>
      <c r="E1058" t="s">
        <v>989</v>
      </c>
      <c r="F1058" t="s">
        <v>407</v>
      </c>
      <c r="G1058" s="1">
        <v>11333</v>
      </c>
      <c r="H1058" s="1">
        <v>4635</v>
      </c>
      <c r="I1058" t="s">
        <v>1122</v>
      </c>
      <c r="J1058" t="s">
        <v>1129</v>
      </c>
      <c r="K1058" t="s">
        <v>1143</v>
      </c>
    </row>
    <row r="1059" spans="1:11" x14ac:dyDescent="0.45">
      <c r="A1059" s="2">
        <v>44930</v>
      </c>
      <c r="B1059">
        <v>2023</v>
      </c>
      <c r="C1059" t="s">
        <v>1149</v>
      </c>
      <c r="D1059" t="s">
        <v>21</v>
      </c>
      <c r="E1059" t="s">
        <v>346</v>
      </c>
      <c r="F1059" t="s">
        <v>7</v>
      </c>
      <c r="G1059" s="1">
        <v>14318</v>
      </c>
      <c r="H1059">
        <v>7145</v>
      </c>
      <c r="I1059" t="s">
        <v>1167</v>
      </c>
      <c r="J1059" t="s">
        <v>1135</v>
      </c>
      <c r="K1059" t="s">
        <v>1145</v>
      </c>
    </row>
    <row r="1060" spans="1:11" x14ac:dyDescent="0.45">
      <c r="A1060" s="2">
        <v>44930</v>
      </c>
      <c r="B1060">
        <v>2023</v>
      </c>
      <c r="C1060" t="s">
        <v>1149</v>
      </c>
      <c r="D1060" t="s">
        <v>1158</v>
      </c>
      <c r="E1060" t="s">
        <v>366</v>
      </c>
      <c r="F1060" t="s">
        <v>11</v>
      </c>
      <c r="G1060" s="1">
        <v>5066</v>
      </c>
      <c r="H1060">
        <v>319</v>
      </c>
      <c r="I1060" t="s">
        <v>1122</v>
      </c>
      <c r="J1060" t="s">
        <v>1132</v>
      </c>
      <c r="K1060" t="s">
        <v>1146</v>
      </c>
    </row>
    <row r="1061" spans="1:11" x14ac:dyDescent="0.45">
      <c r="A1061" s="2">
        <v>44932</v>
      </c>
      <c r="B1061">
        <v>2023</v>
      </c>
      <c r="C1061" t="s">
        <v>1149</v>
      </c>
      <c r="D1061" t="s">
        <v>1158</v>
      </c>
      <c r="E1061" t="s">
        <v>48</v>
      </c>
      <c r="F1061" t="s">
        <v>11</v>
      </c>
      <c r="G1061" s="1">
        <v>2814</v>
      </c>
      <c r="H1061">
        <v>878</v>
      </c>
      <c r="I1061" t="s">
        <v>1122</v>
      </c>
      <c r="J1061" t="s">
        <v>1134</v>
      </c>
      <c r="K1061" t="s">
        <v>1145</v>
      </c>
    </row>
    <row r="1062" spans="1:11" x14ac:dyDescent="0.45">
      <c r="A1062" s="2">
        <v>44933</v>
      </c>
      <c r="B1062">
        <v>2023</v>
      </c>
      <c r="C1062" t="s">
        <v>1149</v>
      </c>
      <c r="D1062" t="s">
        <v>1158</v>
      </c>
      <c r="E1062" t="s">
        <v>149</v>
      </c>
      <c r="F1062" t="s">
        <v>13</v>
      </c>
      <c r="G1062" s="1">
        <v>12617</v>
      </c>
      <c r="H1062">
        <v>1060</v>
      </c>
      <c r="I1062" t="s">
        <v>1122</v>
      </c>
      <c r="J1062" t="s">
        <v>1130</v>
      </c>
      <c r="K1062" t="s">
        <v>1145</v>
      </c>
    </row>
    <row r="1063" spans="1:11" x14ac:dyDescent="0.45">
      <c r="A1063" s="2">
        <v>44935</v>
      </c>
      <c r="B1063">
        <v>2023</v>
      </c>
      <c r="C1063" t="s">
        <v>1149</v>
      </c>
      <c r="D1063" t="s">
        <v>21</v>
      </c>
      <c r="E1063" t="s">
        <v>254</v>
      </c>
      <c r="F1063" t="s">
        <v>11</v>
      </c>
      <c r="G1063" s="1">
        <v>4944</v>
      </c>
      <c r="H1063">
        <v>455</v>
      </c>
      <c r="I1063" t="s">
        <v>1167</v>
      </c>
      <c r="J1063" t="s">
        <v>1127</v>
      </c>
      <c r="K1063" t="s">
        <v>1146</v>
      </c>
    </row>
    <row r="1064" spans="1:11" x14ac:dyDescent="0.45">
      <c r="A1064" s="2">
        <v>44937</v>
      </c>
      <c r="B1064">
        <v>2023</v>
      </c>
      <c r="C1064" t="s">
        <v>1149</v>
      </c>
      <c r="D1064" t="s">
        <v>5</v>
      </c>
      <c r="E1064" t="s">
        <v>793</v>
      </c>
      <c r="F1064" t="s">
        <v>20</v>
      </c>
      <c r="G1064" s="1">
        <v>6915</v>
      </c>
      <c r="H1064" s="1">
        <v>2911</v>
      </c>
      <c r="I1064" t="s">
        <v>1122</v>
      </c>
      <c r="J1064" t="s">
        <v>1127</v>
      </c>
      <c r="K1064" t="s">
        <v>1146</v>
      </c>
    </row>
    <row r="1065" spans="1:11" x14ac:dyDescent="0.45">
      <c r="A1065" s="2">
        <v>44939</v>
      </c>
      <c r="B1065">
        <v>2023</v>
      </c>
      <c r="C1065" t="s">
        <v>1149</v>
      </c>
      <c r="D1065" t="s">
        <v>27</v>
      </c>
      <c r="E1065" t="s">
        <v>625</v>
      </c>
      <c r="F1065" t="s">
        <v>20</v>
      </c>
      <c r="G1065" s="1">
        <v>11755</v>
      </c>
      <c r="H1065" s="1">
        <v>3703</v>
      </c>
      <c r="I1065" t="s">
        <v>1122</v>
      </c>
      <c r="J1065" t="s">
        <v>1130</v>
      </c>
      <c r="K1065" t="s">
        <v>1144</v>
      </c>
    </row>
    <row r="1066" spans="1:11" x14ac:dyDescent="0.45">
      <c r="A1066" s="2">
        <v>44939</v>
      </c>
      <c r="B1066">
        <v>2023</v>
      </c>
      <c r="C1066" t="s">
        <v>1149</v>
      </c>
      <c r="D1066" t="s">
        <v>5</v>
      </c>
      <c r="E1066" t="s">
        <v>610</v>
      </c>
      <c r="F1066" t="s">
        <v>7</v>
      </c>
      <c r="G1066" s="1">
        <v>1515</v>
      </c>
      <c r="H1066" s="1">
        <v>168</v>
      </c>
      <c r="I1066" t="s">
        <v>1122</v>
      </c>
      <c r="J1066" t="s">
        <v>1136</v>
      </c>
      <c r="K1066" t="s">
        <v>1145</v>
      </c>
    </row>
    <row r="1067" spans="1:11" x14ac:dyDescent="0.45">
      <c r="A1067" s="2">
        <v>44939</v>
      </c>
      <c r="B1067">
        <v>2023</v>
      </c>
      <c r="C1067" t="s">
        <v>1149</v>
      </c>
      <c r="D1067" t="s">
        <v>5</v>
      </c>
      <c r="E1067" t="s">
        <v>154</v>
      </c>
      <c r="F1067" t="s">
        <v>13</v>
      </c>
      <c r="G1067" s="1">
        <v>12154</v>
      </c>
      <c r="H1067">
        <v>2005</v>
      </c>
      <c r="I1067" t="s">
        <v>1122</v>
      </c>
      <c r="J1067" t="s">
        <v>1137</v>
      </c>
      <c r="K1067" t="s">
        <v>1145</v>
      </c>
    </row>
    <row r="1068" spans="1:11" x14ac:dyDescent="0.45">
      <c r="A1068" s="2">
        <v>44941</v>
      </c>
      <c r="B1068">
        <v>2023</v>
      </c>
      <c r="C1068" t="s">
        <v>1149</v>
      </c>
      <c r="D1068" t="s">
        <v>5</v>
      </c>
      <c r="E1068" t="s">
        <v>481</v>
      </c>
      <c r="F1068" t="s">
        <v>419</v>
      </c>
      <c r="G1068" s="1">
        <v>11395</v>
      </c>
      <c r="H1068">
        <v>2325</v>
      </c>
      <c r="I1068" t="s">
        <v>1122</v>
      </c>
      <c r="J1068" t="s">
        <v>1137</v>
      </c>
      <c r="K1068" t="s">
        <v>1144</v>
      </c>
    </row>
    <row r="1069" spans="1:11" x14ac:dyDescent="0.45">
      <c r="A1069" s="2">
        <v>44942</v>
      </c>
      <c r="B1069">
        <v>2023</v>
      </c>
      <c r="C1069" t="s">
        <v>1149</v>
      </c>
      <c r="D1069" t="s">
        <v>5</v>
      </c>
      <c r="E1069" t="s">
        <v>335</v>
      </c>
      <c r="F1069" t="s">
        <v>11</v>
      </c>
      <c r="G1069" s="1">
        <v>13096</v>
      </c>
      <c r="H1069">
        <v>5134</v>
      </c>
      <c r="I1069" t="s">
        <v>1122</v>
      </c>
      <c r="J1069" t="s">
        <v>1134</v>
      </c>
      <c r="K1069" t="s">
        <v>1144</v>
      </c>
    </row>
    <row r="1070" spans="1:11" x14ac:dyDescent="0.45">
      <c r="A1070" s="2">
        <v>44944</v>
      </c>
      <c r="B1070">
        <v>2023</v>
      </c>
      <c r="C1070" t="s">
        <v>1149</v>
      </c>
      <c r="D1070" t="s">
        <v>21</v>
      </c>
      <c r="E1070" t="s">
        <v>124</v>
      </c>
      <c r="F1070" t="s">
        <v>11</v>
      </c>
      <c r="G1070" s="1">
        <v>9026</v>
      </c>
      <c r="H1070">
        <v>3818</v>
      </c>
      <c r="I1070" t="s">
        <v>1122</v>
      </c>
      <c r="J1070" t="s">
        <v>1137</v>
      </c>
      <c r="K1070" t="s">
        <v>1146</v>
      </c>
    </row>
    <row r="1071" spans="1:11" x14ac:dyDescent="0.45">
      <c r="A1071" s="2">
        <v>44948</v>
      </c>
      <c r="B1071">
        <v>2023</v>
      </c>
      <c r="C1071" t="s">
        <v>1149</v>
      </c>
      <c r="D1071" t="s">
        <v>1158</v>
      </c>
      <c r="E1071" t="s">
        <v>557</v>
      </c>
      <c r="F1071" t="s">
        <v>409</v>
      </c>
      <c r="G1071" s="1">
        <v>5382</v>
      </c>
      <c r="H1071">
        <v>2632</v>
      </c>
      <c r="I1071" t="s">
        <v>1122</v>
      </c>
      <c r="J1071" t="s">
        <v>1132</v>
      </c>
      <c r="K1071" t="s">
        <v>1145</v>
      </c>
    </row>
    <row r="1072" spans="1:11" x14ac:dyDescent="0.45">
      <c r="A1072" s="2">
        <v>44953</v>
      </c>
      <c r="B1072">
        <v>2023</v>
      </c>
      <c r="C1072" t="s">
        <v>1149</v>
      </c>
      <c r="D1072" t="s">
        <v>21</v>
      </c>
      <c r="E1072" t="s">
        <v>292</v>
      </c>
      <c r="F1072" t="s">
        <v>20</v>
      </c>
      <c r="G1072" s="1">
        <v>4502</v>
      </c>
      <c r="H1072">
        <v>1071</v>
      </c>
      <c r="I1072" t="s">
        <v>1167</v>
      </c>
      <c r="J1072" t="s">
        <v>1127</v>
      </c>
      <c r="K1072" t="s">
        <v>1143</v>
      </c>
    </row>
    <row r="1073" spans="1:11" x14ac:dyDescent="0.45">
      <c r="A1073" s="2">
        <v>44959</v>
      </c>
      <c r="B1073">
        <v>2023</v>
      </c>
      <c r="C1073" t="s">
        <v>1149</v>
      </c>
      <c r="D1073" t="s">
        <v>5</v>
      </c>
      <c r="E1073" t="s">
        <v>318</v>
      </c>
      <c r="F1073" t="s">
        <v>20</v>
      </c>
      <c r="G1073" s="1">
        <v>896</v>
      </c>
      <c r="H1073">
        <v>320</v>
      </c>
      <c r="I1073" t="s">
        <v>1167</v>
      </c>
      <c r="J1073" t="s">
        <v>1135</v>
      </c>
      <c r="K1073" t="s">
        <v>1145</v>
      </c>
    </row>
    <row r="1074" spans="1:11" x14ac:dyDescent="0.45">
      <c r="A1074" s="2">
        <v>44960</v>
      </c>
      <c r="B1074">
        <v>2023</v>
      </c>
      <c r="C1074" t="s">
        <v>1149</v>
      </c>
      <c r="D1074" t="s">
        <v>27</v>
      </c>
      <c r="E1074" t="s">
        <v>344</v>
      </c>
      <c r="F1074" t="s">
        <v>7</v>
      </c>
      <c r="G1074" s="1">
        <v>12299</v>
      </c>
      <c r="H1074">
        <v>3628</v>
      </c>
      <c r="I1074" t="s">
        <v>1122</v>
      </c>
      <c r="J1074" t="s">
        <v>1137</v>
      </c>
      <c r="K1074" t="s">
        <v>1145</v>
      </c>
    </row>
    <row r="1075" spans="1:11" x14ac:dyDescent="0.45">
      <c r="A1075" s="2">
        <v>44962</v>
      </c>
      <c r="B1075">
        <v>2023</v>
      </c>
      <c r="C1075" t="s">
        <v>1149</v>
      </c>
      <c r="D1075" t="s">
        <v>5</v>
      </c>
      <c r="E1075" t="s">
        <v>370</v>
      </c>
      <c r="F1075" t="s">
        <v>13</v>
      </c>
      <c r="G1075" s="1">
        <v>10778</v>
      </c>
      <c r="H1075">
        <v>3568</v>
      </c>
      <c r="I1075" t="s">
        <v>1122</v>
      </c>
      <c r="J1075" t="s">
        <v>1125</v>
      </c>
      <c r="K1075" t="s">
        <v>1143</v>
      </c>
    </row>
    <row r="1076" spans="1:11" x14ac:dyDescent="0.45">
      <c r="A1076" s="2">
        <v>44962</v>
      </c>
      <c r="B1076">
        <v>2023</v>
      </c>
      <c r="C1076" t="s">
        <v>1149</v>
      </c>
      <c r="D1076" t="s">
        <v>1158</v>
      </c>
      <c r="E1076" t="s">
        <v>687</v>
      </c>
      <c r="F1076" t="s">
        <v>11</v>
      </c>
      <c r="G1076" s="1">
        <v>11300</v>
      </c>
      <c r="H1076" s="1">
        <v>2565</v>
      </c>
      <c r="I1076" t="s">
        <v>1122</v>
      </c>
      <c r="J1076" t="s">
        <v>1135</v>
      </c>
      <c r="K1076" t="s">
        <v>1145</v>
      </c>
    </row>
    <row r="1077" spans="1:11" x14ac:dyDescent="0.45">
      <c r="A1077" s="2">
        <v>44962</v>
      </c>
      <c r="B1077">
        <v>2023</v>
      </c>
      <c r="C1077" t="s">
        <v>1149</v>
      </c>
      <c r="D1077" t="s">
        <v>21</v>
      </c>
      <c r="E1077" t="s">
        <v>418</v>
      </c>
      <c r="F1077" t="s">
        <v>404</v>
      </c>
      <c r="G1077" s="1">
        <v>10607</v>
      </c>
      <c r="H1077">
        <v>1283</v>
      </c>
      <c r="I1077" t="s">
        <v>1167</v>
      </c>
      <c r="J1077" t="s">
        <v>1141</v>
      </c>
      <c r="K1077" t="s">
        <v>1143</v>
      </c>
    </row>
    <row r="1078" spans="1:11" x14ac:dyDescent="0.45">
      <c r="A1078" s="2">
        <v>44962</v>
      </c>
      <c r="B1078">
        <v>2023</v>
      </c>
      <c r="C1078" t="s">
        <v>1149</v>
      </c>
      <c r="D1078" t="s">
        <v>54</v>
      </c>
      <c r="E1078" t="s">
        <v>248</v>
      </c>
      <c r="F1078" t="s">
        <v>20</v>
      </c>
      <c r="G1078" s="1">
        <v>12925</v>
      </c>
      <c r="H1078">
        <v>3529</v>
      </c>
      <c r="I1078" t="s">
        <v>1167</v>
      </c>
      <c r="J1078" t="s">
        <v>1132</v>
      </c>
      <c r="K1078" t="s">
        <v>1145</v>
      </c>
    </row>
    <row r="1079" spans="1:11" x14ac:dyDescent="0.45">
      <c r="A1079" s="2">
        <v>44963</v>
      </c>
      <c r="B1079">
        <v>2023</v>
      </c>
      <c r="C1079" t="s">
        <v>1149</v>
      </c>
      <c r="D1079" t="s">
        <v>5</v>
      </c>
      <c r="E1079" t="s">
        <v>483</v>
      </c>
      <c r="F1079" t="s">
        <v>404</v>
      </c>
      <c r="G1079" s="1">
        <v>8652</v>
      </c>
      <c r="H1079">
        <v>1151</v>
      </c>
      <c r="I1079" t="s">
        <v>1122</v>
      </c>
      <c r="J1079" t="s">
        <v>1139</v>
      </c>
      <c r="K1079" t="s">
        <v>1143</v>
      </c>
    </row>
    <row r="1080" spans="1:11" x14ac:dyDescent="0.45">
      <c r="A1080" s="2">
        <v>44963</v>
      </c>
      <c r="B1080">
        <v>2023</v>
      </c>
      <c r="C1080" t="s">
        <v>1149</v>
      </c>
      <c r="D1080" t="s">
        <v>5</v>
      </c>
      <c r="E1080" t="s">
        <v>728</v>
      </c>
      <c r="F1080" t="s">
        <v>13</v>
      </c>
      <c r="G1080" s="1">
        <v>989</v>
      </c>
      <c r="H1080" s="1">
        <v>267</v>
      </c>
      <c r="I1080" t="s">
        <v>1122</v>
      </c>
      <c r="J1080" t="s">
        <v>1136</v>
      </c>
      <c r="K1080" t="s">
        <v>1145</v>
      </c>
    </row>
    <row r="1081" spans="1:11" x14ac:dyDescent="0.45">
      <c r="A1081" s="2">
        <v>44964</v>
      </c>
      <c r="B1081">
        <v>2023</v>
      </c>
      <c r="C1081" t="s">
        <v>1149</v>
      </c>
      <c r="D1081" t="s">
        <v>5</v>
      </c>
      <c r="E1081" t="s">
        <v>267</v>
      </c>
      <c r="F1081" t="s">
        <v>13</v>
      </c>
      <c r="G1081" s="1">
        <v>833</v>
      </c>
      <c r="H1081">
        <v>152</v>
      </c>
      <c r="I1081" t="s">
        <v>1122</v>
      </c>
      <c r="J1081" t="s">
        <v>1140</v>
      </c>
      <c r="K1081" t="s">
        <v>1143</v>
      </c>
    </row>
    <row r="1082" spans="1:11" x14ac:dyDescent="0.45">
      <c r="A1082" s="2">
        <v>44964</v>
      </c>
      <c r="B1082">
        <v>2023</v>
      </c>
      <c r="C1082" t="s">
        <v>1149</v>
      </c>
      <c r="D1082" t="s">
        <v>1158</v>
      </c>
      <c r="E1082" t="s">
        <v>136</v>
      </c>
      <c r="F1082" t="s">
        <v>11</v>
      </c>
      <c r="G1082" s="1">
        <v>6213</v>
      </c>
      <c r="H1082">
        <v>2870</v>
      </c>
      <c r="I1082" t="s">
        <v>1167</v>
      </c>
      <c r="J1082" t="s">
        <v>1138</v>
      </c>
      <c r="K1082" t="s">
        <v>1143</v>
      </c>
    </row>
    <row r="1083" spans="1:11" x14ac:dyDescent="0.45">
      <c r="A1083" s="2">
        <v>44966</v>
      </c>
      <c r="B1083">
        <v>2023</v>
      </c>
      <c r="C1083" t="s">
        <v>1149</v>
      </c>
      <c r="D1083" t="s">
        <v>5</v>
      </c>
      <c r="E1083" t="s">
        <v>414</v>
      </c>
      <c r="F1083" t="s">
        <v>401</v>
      </c>
      <c r="G1083" s="1">
        <v>11773</v>
      </c>
      <c r="H1083">
        <v>4591</v>
      </c>
      <c r="I1083" t="s">
        <v>1167</v>
      </c>
      <c r="J1083" t="s">
        <v>1140</v>
      </c>
      <c r="K1083" t="s">
        <v>1144</v>
      </c>
    </row>
    <row r="1084" spans="1:11" x14ac:dyDescent="0.45">
      <c r="A1084" s="2">
        <v>44968</v>
      </c>
      <c r="B1084">
        <v>2023</v>
      </c>
      <c r="C1084" t="s">
        <v>1149</v>
      </c>
      <c r="D1084" t="s">
        <v>1158</v>
      </c>
      <c r="E1084" t="s">
        <v>797</v>
      </c>
      <c r="F1084" t="s">
        <v>11</v>
      </c>
      <c r="G1084" s="1">
        <v>14554</v>
      </c>
      <c r="H1084" s="1">
        <v>2722</v>
      </c>
      <c r="I1084" t="s">
        <v>1122</v>
      </c>
      <c r="J1084" t="s">
        <v>1133</v>
      </c>
      <c r="K1084" t="s">
        <v>1145</v>
      </c>
    </row>
    <row r="1085" spans="1:11" x14ac:dyDescent="0.45">
      <c r="A1085" s="2">
        <v>44970</v>
      </c>
      <c r="B1085">
        <v>2023</v>
      </c>
      <c r="C1085" t="s">
        <v>1149</v>
      </c>
      <c r="D1085" t="s">
        <v>5</v>
      </c>
      <c r="E1085" t="s">
        <v>912</v>
      </c>
      <c r="F1085" t="s">
        <v>7</v>
      </c>
      <c r="G1085" s="1">
        <v>3139</v>
      </c>
      <c r="H1085" s="1">
        <v>1014</v>
      </c>
      <c r="I1085" t="s">
        <v>1122</v>
      </c>
      <c r="J1085" t="s">
        <v>1140</v>
      </c>
      <c r="K1085" t="s">
        <v>1145</v>
      </c>
    </row>
    <row r="1086" spans="1:11" x14ac:dyDescent="0.45">
      <c r="A1086" s="2">
        <v>44971</v>
      </c>
      <c r="B1086">
        <v>2023</v>
      </c>
      <c r="C1086" t="s">
        <v>1149</v>
      </c>
      <c r="D1086" t="s">
        <v>1158</v>
      </c>
      <c r="E1086" t="s">
        <v>1111</v>
      </c>
      <c r="F1086" t="s">
        <v>13</v>
      </c>
      <c r="G1086" s="1">
        <v>12282</v>
      </c>
      <c r="H1086" s="1">
        <v>4286</v>
      </c>
      <c r="I1086" t="s">
        <v>1122</v>
      </c>
      <c r="J1086" t="s">
        <v>1134</v>
      </c>
      <c r="K1086" t="s">
        <v>1145</v>
      </c>
    </row>
    <row r="1087" spans="1:11" x14ac:dyDescent="0.45">
      <c r="A1087" s="2">
        <v>44973</v>
      </c>
      <c r="B1087">
        <v>2023</v>
      </c>
      <c r="C1087" t="s">
        <v>1149</v>
      </c>
      <c r="D1087" t="s">
        <v>5</v>
      </c>
      <c r="E1087" t="s">
        <v>998</v>
      </c>
      <c r="F1087" t="s">
        <v>404</v>
      </c>
      <c r="G1087" s="1">
        <v>3620</v>
      </c>
      <c r="H1087" s="1">
        <v>1622</v>
      </c>
      <c r="I1087" t="s">
        <v>1122</v>
      </c>
      <c r="J1087" t="s">
        <v>1133</v>
      </c>
      <c r="K1087" t="s">
        <v>1146</v>
      </c>
    </row>
    <row r="1088" spans="1:11" x14ac:dyDescent="0.45">
      <c r="A1088" s="2">
        <v>44975</v>
      </c>
      <c r="B1088">
        <v>2023</v>
      </c>
      <c r="C1088" t="s">
        <v>1149</v>
      </c>
      <c r="D1088" t="s">
        <v>21</v>
      </c>
      <c r="E1088" t="s">
        <v>1101</v>
      </c>
      <c r="F1088" t="s">
        <v>11</v>
      </c>
      <c r="G1088" s="1">
        <v>1142</v>
      </c>
      <c r="H1088" s="1">
        <v>198</v>
      </c>
      <c r="I1088" t="s">
        <v>1167</v>
      </c>
      <c r="J1088" t="s">
        <v>1139</v>
      </c>
      <c r="K1088" t="s">
        <v>1143</v>
      </c>
    </row>
    <row r="1089" spans="1:11" x14ac:dyDescent="0.45">
      <c r="A1089" s="2">
        <v>44975</v>
      </c>
      <c r="B1089">
        <v>2023</v>
      </c>
      <c r="C1089" t="s">
        <v>1149</v>
      </c>
      <c r="D1089" t="s">
        <v>21</v>
      </c>
      <c r="E1089" t="s">
        <v>70</v>
      </c>
      <c r="F1089" t="s">
        <v>20</v>
      </c>
      <c r="G1089" s="1">
        <v>11700</v>
      </c>
      <c r="H1089">
        <v>1814</v>
      </c>
      <c r="I1089" t="s">
        <v>1167</v>
      </c>
      <c r="J1089" t="s">
        <v>1128</v>
      </c>
      <c r="K1089" t="s">
        <v>1145</v>
      </c>
    </row>
    <row r="1090" spans="1:11" x14ac:dyDescent="0.45">
      <c r="A1090" s="2">
        <v>44978</v>
      </c>
      <c r="B1090">
        <v>2023</v>
      </c>
      <c r="C1090" t="s">
        <v>1149</v>
      </c>
      <c r="D1090" t="s">
        <v>5</v>
      </c>
      <c r="E1090" t="s">
        <v>412</v>
      </c>
      <c r="F1090" t="s">
        <v>409</v>
      </c>
      <c r="G1090" s="1">
        <v>1386</v>
      </c>
      <c r="H1090">
        <v>398</v>
      </c>
      <c r="I1090" t="s">
        <v>1122</v>
      </c>
      <c r="J1090" t="s">
        <v>1136</v>
      </c>
      <c r="K1090" t="s">
        <v>1144</v>
      </c>
    </row>
    <row r="1091" spans="1:11" x14ac:dyDescent="0.45">
      <c r="A1091" s="2">
        <v>44981</v>
      </c>
      <c r="B1091">
        <v>2023</v>
      </c>
      <c r="C1091" t="s">
        <v>1149</v>
      </c>
      <c r="D1091" t="s">
        <v>5</v>
      </c>
      <c r="E1091" t="s">
        <v>60</v>
      </c>
      <c r="F1091" t="s">
        <v>11</v>
      </c>
      <c r="G1091" s="1">
        <v>13945</v>
      </c>
      <c r="H1091">
        <v>6317</v>
      </c>
      <c r="I1091" t="s">
        <v>1122</v>
      </c>
      <c r="J1091" t="s">
        <v>1139</v>
      </c>
      <c r="K1091" t="s">
        <v>1144</v>
      </c>
    </row>
    <row r="1092" spans="1:11" x14ac:dyDescent="0.45">
      <c r="A1092" s="2">
        <v>44990</v>
      </c>
      <c r="B1092">
        <v>2023</v>
      </c>
      <c r="C1092" t="s">
        <v>1149</v>
      </c>
      <c r="D1092" t="s">
        <v>1158</v>
      </c>
      <c r="E1092" t="s">
        <v>816</v>
      </c>
      <c r="F1092" t="s">
        <v>11</v>
      </c>
      <c r="G1092" s="1">
        <v>2369</v>
      </c>
      <c r="H1092" s="1">
        <v>730</v>
      </c>
      <c r="I1092" t="s">
        <v>1122</v>
      </c>
      <c r="J1092" t="s">
        <v>1136</v>
      </c>
      <c r="K1092" t="s">
        <v>1143</v>
      </c>
    </row>
    <row r="1093" spans="1:11" x14ac:dyDescent="0.45">
      <c r="A1093" s="2">
        <v>44993</v>
      </c>
      <c r="B1093">
        <v>2023</v>
      </c>
      <c r="C1093" t="s">
        <v>1149</v>
      </c>
      <c r="D1093" t="s">
        <v>5</v>
      </c>
      <c r="E1093" t="s">
        <v>125</v>
      </c>
      <c r="F1093" t="s">
        <v>11</v>
      </c>
      <c r="G1093" s="1">
        <v>7948</v>
      </c>
      <c r="H1093">
        <v>2408</v>
      </c>
      <c r="I1093" t="s">
        <v>1122</v>
      </c>
      <c r="J1093" t="s">
        <v>1139</v>
      </c>
      <c r="K1093" t="s">
        <v>1143</v>
      </c>
    </row>
    <row r="1094" spans="1:11" x14ac:dyDescent="0.45">
      <c r="A1094" s="2">
        <v>44993</v>
      </c>
      <c r="B1094">
        <v>2023</v>
      </c>
      <c r="C1094" t="s">
        <v>1149</v>
      </c>
      <c r="D1094" t="s">
        <v>1158</v>
      </c>
      <c r="E1094" t="s">
        <v>1041</v>
      </c>
      <c r="F1094" t="s">
        <v>419</v>
      </c>
      <c r="G1094" s="1">
        <v>10944</v>
      </c>
      <c r="H1094" s="1">
        <v>4246</v>
      </c>
      <c r="I1094" t="s">
        <v>1122</v>
      </c>
      <c r="J1094" t="s">
        <v>1134</v>
      </c>
      <c r="K1094" t="s">
        <v>1143</v>
      </c>
    </row>
    <row r="1095" spans="1:11" x14ac:dyDescent="0.45">
      <c r="A1095" s="2">
        <v>44995</v>
      </c>
      <c r="B1095">
        <v>2023</v>
      </c>
      <c r="C1095" t="s">
        <v>1149</v>
      </c>
      <c r="D1095" t="s">
        <v>1158</v>
      </c>
      <c r="E1095" t="s">
        <v>935</v>
      </c>
      <c r="F1095" t="s">
        <v>20</v>
      </c>
      <c r="G1095" s="1">
        <v>12703</v>
      </c>
      <c r="H1095" s="1">
        <v>5551</v>
      </c>
      <c r="I1095" t="s">
        <v>1122</v>
      </c>
      <c r="J1095" t="s">
        <v>1139</v>
      </c>
      <c r="K1095" t="s">
        <v>1144</v>
      </c>
    </row>
    <row r="1096" spans="1:11" x14ac:dyDescent="0.45">
      <c r="A1096" s="2">
        <v>44998</v>
      </c>
      <c r="B1096">
        <v>2023</v>
      </c>
      <c r="C1096" t="s">
        <v>1149</v>
      </c>
      <c r="D1096" t="s">
        <v>54</v>
      </c>
      <c r="E1096" t="s">
        <v>850</v>
      </c>
      <c r="F1096" t="s">
        <v>7</v>
      </c>
      <c r="G1096" s="1">
        <v>12584</v>
      </c>
      <c r="H1096" s="1">
        <v>5726</v>
      </c>
      <c r="I1096" t="s">
        <v>1167</v>
      </c>
      <c r="J1096" t="s">
        <v>1137</v>
      </c>
      <c r="K1096" t="s">
        <v>1144</v>
      </c>
    </row>
    <row r="1097" spans="1:11" x14ac:dyDescent="0.45">
      <c r="A1097" s="2">
        <v>45003</v>
      </c>
      <c r="B1097">
        <v>2023</v>
      </c>
      <c r="C1097" t="s">
        <v>1149</v>
      </c>
      <c r="D1097" t="s">
        <v>54</v>
      </c>
      <c r="E1097" t="s">
        <v>700</v>
      </c>
      <c r="F1097" t="s">
        <v>20</v>
      </c>
      <c r="G1097" s="1">
        <v>6840</v>
      </c>
      <c r="H1097" s="1">
        <v>2654</v>
      </c>
      <c r="I1097" t="s">
        <v>1167</v>
      </c>
      <c r="J1097" t="s">
        <v>1139</v>
      </c>
      <c r="K1097" t="s">
        <v>1145</v>
      </c>
    </row>
    <row r="1098" spans="1:11" x14ac:dyDescent="0.45">
      <c r="A1098" s="2">
        <v>45004</v>
      </c>
      <c r="B1098">
        <v>2023</v>
      </c>
      <c r="C1098" t="s">
        <v>1149</v>
      </c>
      <c r="D1098" t="s">
        <v>1158</v>
      </c>
      <c r="E1098" t="s">
        <v>81</v>
      </c>
      <c r="F1098" t="s">
        <v>20</v>
      </c>
      <c r="G1098" s="1">
        <v>1229</v>
      </c>
      <c r="H1098">
        <v>477</v>
      </c>
      <c r="I1098" t="s">
        <v>1122</v>
      </c>
      <c r="J1098" t="s">
        <v>1136</v>
      </c>
      <c r="K1098" t="s">
        <v>1144</v>
      </c>
    </row>
    <row r="1099" spans="1:11" x14ac:dyDescent="0.45">
      <c r="A1099" s="2">
        <v>45006</v>
      </c>
      <c r="B1099">
        <v>2023</v>
      </c>
      <c r="C1099" t="s">
        <v>1149</v>
      </c>
      <c r="D1099" t="s">
        <v>1158</v>
      </c>
      <c r="E1099" t="s">
        <v>536</v>
      </c>
      <c r="F1099" t="s">
        <v>401</v>
      </c>
      <c r="G1099" s="1">
        <v>3976</v>
      </c>
      <c r="H1099">
        <v>1777</v>
      </c>
      <c r="I1099" t="s">
        <v>1122</v>
      </c>
      <c r="J1099" t="s">
        <v>1134</v>
      </c>
      <c r="K1099" t="s">
        <v>1146</v>
      </c>
    </row>
    <row r="1100" spans="1:11" x14ac:dyDescent="0.45">
      <c r="A1100" s="2">
        <v>45007</v>
      </c>
      <c r="B1100">
        <v>2023</v>
      </c>
      <c r="C1100" t="s">
        <v>1149</v>
      </c>
      <c r="D1100" t="s">
        <v>27</v>
      </c>
      <c r="E1100" t="s">
        <v>1062</v>
      </c>
      <c r="F1100" t="s">
        <v>401</v>
      </c>
      <c r="G1100" s="1">
        <v>1581</v>
      </c>
      <c r="H1100" s="1">
        <v>103</v>
      </c>
      <c r="I1100" t="s">
        <v>1122</v>
      </c>
      <c r="J1100" t="s">
        <v>1137</v>
      </c>
      <c r="K1100" t="s">
        <v>1144</v>
      </c>
    </row>
    <row r="1101" spans="1:11" x14ac:dyDescent="0.45">
      <c r="A1101" s="2">
        <v>45009</v>
      </c>
      <c r="B1101">
        <v>2023</v>
      </c>
      <c r="C1101" t="s">
        <v>1149</v>
      </c>
      <c r="D1101" t="s">
        <v>1158</v>
      </c>
      <c r="E1101" t="s">
        <v>290</v>
      </c>
      <c r="F1101" t="s">
        <v>11</v>
      </c>
      <c r="G1101" s="1">
        <v>8556</v>
      </c>
      <c r="H1101">
        <v>4252</v>
      </c>
      <c r="I1101" t="s">
        <v>1122</v>
      </c>
      <c r="J1101" t="s">
        <v>1141</v>
      </c>
      <c r="K1101" t="s">
        <v>1145</v>
      </c>
    </row>
    <row r="1102" spans="1:11" x14ac:dyDescent="0.45">
      <c r="A1102" s="2">
        <v>45009</v>
      </c>
      <c r="B1102">
        <v>2023</v>
      </c>
      <c r="C1102" t="s">
        <v>1149</v>
      </c>
      <c r="D1102" t="s">
        <v>27</v>
      </c>
      <c r="E1102" t="s">
        <v>191</v>
      </c>
      <c r="F1102" t="s">
        <v>7</v>
      </c>
      <c r="G1102" s="1">
        <v>14518</v>
      </c>
      <c r="H1102">
        <v>1684</v>
      </c>
      <c r="I1102" t="s">
        <v>1167</v>
      </c>
      <c r="J1102" t="s">
        <v>1140</v>
      </c>
      <c r="K1102" t="s">
        <v>1143</v>
      </c>
    </row>
    <row r="1103" spans="1:11" x14ac:dyDescent="0.45">
      <c r="A1103" s="2">
        <v>45012</v>
      </c>
      <c r="B1103">
        <v>2023</v>
      </c>
      <c r="C1103" t="s">
        <v>1149</v>
      </c>
      <c r="D1103" t="s">
        <v>27</v>
      </c>
      <c r="E1103" t="s">
        <v>327</v>
      </c>
      <c r="F1103" t="s">
        <v>7</v>
      </c>
      <c r="G1103" s="1">
        <v>1904</v>
      </c>
      <c r="H1103">
        <v>265</v>
      </c>
      <c r="I1103" t="s">
        <v>1167</v>
      </c>
      <c r="J1103" t="s">
        <v>1138</v>
      </c>
      <c r="K1103" t="s">
        <v>1145</v>
      </c>
    </row>
    <row r="1104" spans="1:11" x14ac:dyDescent="0.45">
      <c r="A1104" s="2">
        <v>45013</v>
      </c>
      <c r="B1104">
        <v>2023</v>
      </c>
      <c r="C1104" t="s">
        <v>1149</v>
      </c>
      <c r="D1104" t="s">
        <v>1158</v>
      </c>
      <c r="E1104" t="s">
        <v>671</v>
      </c>
      <c r="F1104" t="s">
        <v>7</v>
      </c>
      <c r="G1104" s="1">
        <v>2210</v>
      </c>
      <c r="H1104" s="1">
        <v>1067</v>
      </c>
      <c r="I1104" t="s">
        <v>1167</v>
      </c>
      <c r="J1104" t="s">
        <v>1137</v>
      </c>
      <c r="K1104" t="s">
        <v>1144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65A4-D030-4D24-A683-2A9F82F1A57A}">
  <dimension ref="A1"/>
  <sheetViews>
    <sheetView showGridLines="0" tabSelected="1" zoomScale="70" zoomScaleNormal="70" workbookViewId="0">
      <selection activeCell="AI46" sqref="AI46"/>
    </sheetView>
  </sheetViews>
  <sheetFormatPr defaultRowHeight="17" x14ac:dyDescent="0.45"/>
  <sheetData/>
  <phoneticPr fontId="18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1891-D97E-4C08-8B51-152B7EFEB6A3}">
  <dimension ref="A1:BE42"/>
  <sheetViews>
    <sheetView zoomScaleNormal="100" workbookViewId="0">
      <selection activeCell="T14" sqref="T14"/>
    </sheetView>
  </sheetViews>
  <sheetFormatPr defaultColWidth="10.1640625" defaultRowHeight="16.75" customHeight="1" outlineLevelRow="1" x14ac:dyDescent="0.45"/>
  <cols>
    <col min="1" max="4" width="11.6640625" style="5" customWidth="1"/>
    <col min="5" max="5" width="6.83203125" style="5" bestFit="1" customWidth="1"/>
    <col min="6" max="12" width="10.1640625" style="5"/>
    <col min="13" max="13" width="4.08203125" style="5" customWidth="1"/>
    <col min="14" max="14" width="18" style="5" customWidth="1"/>
    <col min="15" max="27" width="10.1640625" style="5"/>
    <col min="28" max="28" width="2.9140625" style="5" customWidth="1"/>
    <col min="29" max="40" width="10.1640625" style="5"/>
    <col min="41" max="41" width="4.5" style="5" customWidth="1"/>
    <col min="42" max="48" width="10.1640625" style="5"/>
    <col min="49" max="49" width="9.25" style="5" customWidth="1"/>
    <col min="50" max="16384" width="10.1640625" style="5"/>
  </cols>
  <sheetData>
    <row r="1" spans="1:57" ht="16.75" customHeight="1" x14ac:dyDescent="0.45">
      <c r="A1" s="3" t="s">
        <v>1168</v>
      </c>
      <c r="B1" s="4"/>
      <c r="C1" s="4"/>
      <c r="D1" s="4"/>
      <c r="E1" s="4"/>
      <c r="F1" s="4"/>
      <c r="G1" s="4"/>
      <c r="N1" s="3" t="s">
        <v>1188</v>
      </c>
      <c r="O1" s="4"/>
      <c r="P1" s="4"/>
      <c r="Q1" s="4"/>
      <c r="R1" s="4"/>
      <c r="S1" s="4"/>
      <c r="T1" s="4"/>
      <c r="U1" s="4"/>
      <c r="V1" s="4"/>
      <c r="AC1" s="3" t="s">
        <v>1176</v>
      </c>
      <c r="AD1" s="4"/>
      <c r="AE1" s="4"/>
      <c r="AF1" s="4"/>
      <c r="AG1" s="4"/>
      <c r="AH1" s="4"/>
      <c r="AI1" s="4"/>
      <c r="AP1" s="3" t="s">
        <v>1180</v>
      </c>
      <c r="AQ1" s="4"/>
      <c r="AR1" s="4"/>
      <c r="AS1" s="4"/>
      <c r="AT1" s="4"/>
      <c r="AU1" s="4"/>
      <c r="AV1" s="4"/>
    </row>
    <row r="2" spans="1:57" ht="16.75" hidden="1" customHeight="1" outlineLevel="1" x14ac:dyDescent="0.45">
      <c r="A2" s="6" t="s">
        <v>1175</v>
      </c>
      <c r="B2" s="6" t="s">
        <v>1189</v>
      </c>
      <c r="N2" s="6" t="s">
        <v>1175</v>
      </c>
      <c r="O2" s="6" t="s">
        <v>1189</v>
      </c>
      <c r="AC2" s="6" t="s">
        <v>1175</v>
      </c>
      <c r="AD2" s="6" t="s">
        <v>1123</v>
      </c>
      <c r="AP2" s="6" t="s">
        <v>1175</v>
      </c>
      <c r="AQ2" s="6" t="s">
        <v>1123</v>
      </c>
    </row>
    <row r="3" spans="1:57" ht="16.75" hidden="1" customHeight="1" outlineLevel="1" thickBot="1" x14ac:dyDescent="0.5">
      <c r="A3" s="6" t="s">
        <v>1170</v>
      </c>
      <c r="B3" s="6" t="s">
        <v>1123</v>
      </c>
      <c r="D3" s="7"/>
      <c r="E3" s="8" t="s">
        <v>1173</v>
      </c>
      <c r="F3" s="8"/>
      <c r="G3" s="8"/>
      <c r="N3" s="6" t="s">
        <v>1170</v>
      </c>
      <c r="O3" s="6" t="s">
        <v>1189</v>
      </c>
      <c r="Q3" s="9"/>
      <c r="R3" s="8"/>
      <c r="S3" s="8"/>
      <c r="T3" s="8"/>
      <c r="AC3" s="6" t="s">
        <v>1170</v>
      </c>
      <c r="AD3" s="6" t="s">
        <v>1147</v>
      </c>
      <c r="AF3" s="9" t="s">
        <v>1181</v>
      </c>
      <c r="AG3" s="8" t="s">
        <v>1171</v>
      </c>
      <c r="AH3" s="8"/>
      <c r="AI3" s="8"/>
      <c r="AP3" s="6" t="s">
        <v>1170</v>
      </c>
      <c r="AQ3" s="6" t="s">
        <v>1193</v>
      </c>
      <c r="AS3" s="9" t="s">
        <v>1181</v>
      </c>
      <c r="AT3" s="8" t="s">
        <v>1177</v>
      </c>
      <c r="AU3" s="8"/>
      <c r="AV3" s="8"/>
    </row>
    <row r="4" spans="1:57" ht="16.75" hidden="1" customHeight="1" outlineLevel="1" x14ac:dyDescent="0.45">
      <c r="A4" s="6" t="s">
        <v>1169</v>
      </c>
      <c r="B4" s="6" t="s">
        <v>1190</v>
      </c>
      <c r="D4" s="10" t="s">
        <v>1171</v>
      </c>
      <c r="E4" s="11" t="s">
        <v>1174</v>
      </c>
      <c r="F4" s="11"/>
      <c r="G4" s="11"/>
      <c r="N4" s="6" t="s">
        <v>1169</v>
      </c>
      <c r="O4" s="6" t="s">
        <v>1192</v>
      </c>
      <c r="Q4" s="10" t="s">
        <v>1178</v>
      </c>
      <c r="R4" s="11" t="s">
        <v>1174</v>
      </c>
      <c r="S4" s="11"/>
      <c r="T4" s="11"/>
      <c r="AC4" s="6" t="s">
        <v>1169</v>
      </c>
      <c r="AD4" s="6" t="s">
        <v>1193</v>
      </c>
      <c r="AF4" s="10" t="s">
        <v>1177</v>
      </c>
      <c r="AG4" s="11" t="s">
        <v>1174</v>
      </c>
      <c r="AH4" s="11"/>
      <c r="AI4" s="11"/>
      <c r="AP4" s="6" t="s">
        <v>1169</v>
      </c>
      <c r="AQ4" s="6" t="s">
        <v>1190</v>
      </c>
      <c r="AS4" s="10" t="s">
        <v>1171</v>
      </c>
      <c r="AT4" s="11" t="s">
        <v>1174</v>
      </c>
      <c r="AU4" s="11"/>
      <c r="AV4" s="11"/>
    </row>
    <row r="5" spans="1:57" ht="16.75" hidden="1" customHeight="1" outlineLevel="1" x14ac:dyDescent="0.45">
      <c r="A5" s="6" t="s">
        <v>1153</v>
      </c>
      <c r="B5" s="6" t="s">
        <v>1191</v>
      </c>
      <c r="D5" s="12" t="s">
        <v>1172</v>
      </c>
      <c r="E5" s="13"/>
      <c r="F5" s="13"/>
      <c r="G5" s="13"/>
      <c r="N5" s="6" t="s">
        <v>1153</v>
      </c>
      <c r="O5" s="6" t="s">
        <v>1191</v>
      </c>
      <c r="Q5" s="12" t="s">
        <v>1179</v>
      </c>
      <c r="R5" s="13"/>
      <c r="S5" s="13"/>
      <c r="T5" s="13"/>
      <c r="AC5" s="6" t="s">
        <v>1153</v>
      </c>
      <c r="AD5" s="6" t="s">
        <v>1191</v>
      </c>
      <c r="AF5" s="12"/>
      <c r="AG5" s="13"/>
      <c r="AH5" s="13"/>
      <c r="AI5" s="13"/>
      <c r="AP5" s="6" t="s">
        <v>1153</v>
      </c>
      <c r="AQ5" s="6" t="s">
        <v>1194</v>
      </c>
      <c r="AS5" s="12" t="s">
        <v>1172</v>
      </c>
      <c r="AT5" s="13"/>
      <c r="AU5" s="13"/>
      <c r="AV5" s="13"/>
    </row>
    <row r="6" spans="1:57" ht="7.75" customHeight="1" collapsed="1" x14ac:dyDescent="0.45"/>
    <row r="7" spans="1:57" ht="16.75" customHeight="1" x14ac:dyDescent="0.45">
      <c r="A7" s="14" t="s">
        <v>1182</v>
      </c>
      <c r="B7" s="15" t="str">
        <f>"2022년의 기업 M&amp;A 건수는 총 " &amp; D8 &amp; "건으로, 2018년부터 2021년까지의 연평균 대비 " &amp; TEXT(B9,"0.0%") &amp;" " &amp; D9</f>
        <v>2022년의 기업 M&amp;A 건수는 총 182건으로, 2018년부터 2021년까지의 연평균 대비 24.9% 증가</v>
      </c>
      <c r="N7" s="14" t="s">
        <v>1182</v>
      </c>
      <c r="O7" s="15" t="str">
        <f>"상위 3개 M&amp;A 사유가 전체 10개 항목 중 " &amp; TEXT(Q9,"0.0%") &amp; "를 점유"</f>
        <v>상위 3개 M&amp;A 사유가 전체 10개 항목 중 47.6%를 점유</v>
      </c>
      <c r="AC7" s="14" t="s">
        <v>1182</v>
      </c>
      <c r="AD7" s="15" t="str">
        <f>"2021년 대비, 2022년 기업의 M&amp;A 활동이 " &amp; TEXT(AH8,"0.00%") &amp; AD9</f>
        <v>2021년 대비, 2022년 기업의 M&amp;A 활동이 8.98%증가</v>
      </c>
      <c r="AP7" s="14" t="s">
        <v>1182</v>
      </c>
      <c r="AQ7" s="15" t="str">
        <f>"2020년 3분기 이후, 기업 M&amp;A 활동이 " &amp; TEXT(AQ9,"0.0% ") &amp;AS9</f>
        <v>2020년 3분기 이후, 기업 M&amp;A 활동이 21.7% 증가</v>
      </c>
    </row>
    <row r="8" spans="1:57" ht="16.75" customHeight="1" x14ac:dyDescent="0.45">
      <c r="A8" s="14" t="s">
        <v>1187</v>
      </c>
      <c r="B8" s="16">
        <f>AVERAGE(E15:E27)</f>
        <v>145.75</v>
      </c>
      <c r="C8" s="14" t="s">
        <v>1197</v>
      </c>
      <c r="D8" s="16">
        <f>E31</f>
        <v>182</v>
      </c>
      <c r="N8" s="14" t="s">
        <v>1186</v>
      </c>
      <c r="O8" s="19" t="str">
        <f>"'" &amp; S9 &amp; "' 항목이 " &amp; TEXT(O9,"0.0%") &amp; "를 점유하며 M&amp;A 시장을 주도"</f>
        <v>'비용 시너지' 항목이 18.7%를 점유하며 M&amp;A 시장을 주도</v>
      </c>
      <c r="AC8" s="14" t="s">
        <v>1184</v>
      </c>
      <c r="AD8" s="15">
        <f>SUM(AG15:AG24)</f>
        <v>167</v>
      </c>
      <c r="AE8" s="14" t="s">
        <v>1185</v>
      </c>
      <c r="AF8" s="17">
        <f>SUM(AH15:AH24)</f>
        <v>182</v>
      </c>
      <c r="AG8" s="14" t="s">
        <v>1202</v>
      </c>
      <c r="AH8" s="24">
        <f>(AF8-AD8)/AD8</f>
        <v>8.9820359281437126E-2</v>
      </c>
      <c r="AP8" s="20" t="s">
        <v>1195</v>
      </c>
      <c r="AQ8" s="15">
        <f>SUM(AW15:AW24)</f>
        <v>336</v>
      </c>
      <c r="AR8" s="20" t="s">
        <v>1196</v>
      </c>
      <c r="AS8" s="15">
        <f>SUM(AW25:AW34)</f>
        <v>429</v>
      </c>
    </row>
    <row r="9" spans="1:57" ht="16.75" customHeight="1" x14ac:dyDescent="0.45">
      <c r="A9" s="14" t="s">
        <v>1198</v>
      </c>
      <c r="B9" s="22">
        <f>(D8-B8)/B8</f>
        <v>0.24871355060034306</v>
      </c>
      <c r="C9" s="14" t="s">
        <v>1183</v>
      </c>
      <c r="D9" s="16" t="str">
        <f>IF(B9&gt;0,"증가","감소")</f>
        <v>증가</v>
      </c>
      <c r="N9" s="14" t="s">
        <v>1199</v>
      </c>
      <c r="O9" s="22">
        <f>R14/SUM(R14:R23)</f>
        <v>0.18676337262012693</v>
      </c>
      <c r="P9" s="14" t="s">
        <v>1200</v>
      </c>
      <c r="Q9" s="22">
        <f>SUM(R14:R16)/SUM(R14:R23)</f>
        <v>0.47597461468721669</v>
      </c>
      <c r="R9" s="14" t="s">
        <v>1201</v>
      </c>
      <c r="S9" s="16" t="str">
        <f>Q14</f>
        <v>비용 시너지</v>
      </c>
      <c r="AC9" s="14" t="s">
        <v>1183</v>
      </c>
      <c r="AD9" s="15" t="str">
        <f>IF(AH8&gt;0,"증가","감소")</f>
        <v>증가</v>
      </c>
      <c r="AE9" s="14" t="s">
        <v>1203</v>
      </c>
      <c r="AF9" s="15" t="str">
        <f>VLOOKUP(AC15,표1[],2,0)</f>
        <v>중국</v>
      </c>
      <c r="AG9" s="14" t="s">
        <v>1204</v>
      </c>
      <c r="AH9" s="23">
        <f>AI15/SUM(AI16:AI19)</f>
        <v>0.30546075085324231</v>
      </c>
      <c r="AP9" s="20" t="s">
        <v>1205</v>
      </c>
      <c r="AQ9" s="23">
        <f>(AS8-AQ8)/AS8</f>
        <v>0.21678321678321677</v>
      </c>
      <c r="AR9" s="20" t="s">
        <v>1183</v>
      </c>
      <c r="AS9" s="15" t="str">
        <f>IF(AQ9&gt;0,"증가","감소")</f>
        <v>증가</v>
      </c>
    </row>
    <row r="10" spans="1:57" ht="16.75" customHeight="1" x14ac:dyDescent="0.45">
      <c r="AC10" s="14" t="s">
        <v>1186</v>
      </c>
      <c r="AD10" s="15" t="str">
        <f>"기업 M&amp;A 활동이 가장 활발한 " &amp;AF9 &amp; "이 전체의 " &amp; TEXT(AH9,"0.0%") &amp; "를 차지"</f>
        <v>기업 M&amp;A 활동이 가장 활발한 중국이 전체의 30.5%를 차지</v>
      </c>
      <c r="AP10" s="20" t="s">
        <v>1186</v>
      </c>
      <c r="AQ10" s="25" t="str">
        <f>" '20 2분기 이전 대비 "&amp; IF(피벗보고서!AQ9&gt;0,TEXT(AQ9,"+0.0%"),TEXT(AQ9,"-0.0%"))</f>
        <v xml:space="preserve"> '20 2분기 이전 대비 +21.7%</v>
      </c>
      <c r="AR10" s="25"/>
      <c r="AS10" s="25"/>
    </row>
    <row r="11" spans="1:57" ht="17.5" thickBot="1" x14ac:dyDescent="0.5">
      <c r="AC11" s="21" t="s">
        <v>1209</v>
      </c>
      <c r="AD11" t="s">
        <v>1210</v>
      </c>
      <c r="AP11" s="21" t="s">
        <v>1209</v>
      </c>
      <c r="AQ11" t="s">
        <v>1210</v>
      </c>
    </row>
    <row r="12" spans="1:57" ht="9" customHeight="1" x14ac:dyDescent="0.45">
      <c r="A12" s="18"/>
      <c r="B12" s="18"/>
      <c r="C12" s="18"/>
      <c r="D12" s="18"/>
      <c r="E12" s="18"/>
      <c r="F12" s="18"/>
      <c r="G12" s="18"/>
      <c r="N12" s="18"/>
      <c r="O12" s="18"/>
      <c r="P12" s="18"/>
      <c r="Q12" s="18"/>
      <c r="R12" s="18"/>
      <c r="S12" s="18"/>
      <c r="T12" s="18"/>
      <c r="U12" s="18"/>
      <c r="V12" s="18"/>
      <c r="AC12" s="18"/>
      <c r="AD12" s="18"/>
      <c r="AE12" s="18"/>
      <c r="AF12" s="18"/>
      <c r="AG12" s="18"/>
      <c r="AH12" s="18"/>
      <c r="AI12" s="18"/>
      <c r="AP12" s="18"/>
      <c r="AQ12" s="18"/>
      <c r="AR12" s="18"/>
      <c r="AS12" s="18"/>
      <c r="AT12" s="18"/>
      <c r="AU12" s="18"/>
      <c r="AV12" s="18"/>
    </row>
    <row r="13" spans="1:57" ht="17" x14ac:dyDescent="0.45">
      <c r="A13" s="21" t="s">
        <v>1211</v>
      </c>
      <c r="B13"/>
      <c r="C13" s="21" t="s">
        <v>1209</v>
      </c>
      <c r="D13"/>
      <c r="E13"/>
      <c r="N13" s="21" t="s">
        <v>1212</v>
      </c>
      <c r="O13" t="s">
        <v>1211</v>
      </c>
      <c r="P13"/>
      <c r="Q13" t="s">
        <v>1213</v>
      </c>
      <c r="R13" s="5" t="s">
        <v>1214</v>
      </c>
      <c r="S13" s="5" t="s">
        <v>1215</v>
      </c>
      <c r="T13" s="5" t="s">
        <v>1216</v>
      </c>
      <c r="U13" s="5" t="s">
        <v>1217</v>
      </c>
      <c r="V13" s="5">
        <f>R14+R14*10%</f>
        <v>226.6</v>
      </c>
      <c r="AC13" s="21" t="s">
        <v>1211</v>
      </c>
      <c r="AD13" s="21" t="s">
        <v>1206</v>
      </c>
      <c r="AE13"/>
      <c r="AF13"/>
      <c r="AG13"/>
      <c r="AH13"/>
      <c r="AI13"/>
      <c r="AP13" s="21" t="s">
        <v>1211</v>
      </c>
      <c r="AQ13"/>
      <c r="AR13" s="21" t="s">
        <v>0</v>
      </c>
      <c r="AS13"/>
      <c r="AT13"/>
      <c r="AU13"/>
      <c r="AV13"/>
      <c r="AW13"/>
    </row>
    <row r="14" spans="1:57" ht="17" x14ac:dyDescent="0.45">
      <c r="A14" s="21" t="s">
        <v>1206</v>
      </c>
      <c r="B14" s="21" t="s">
        <v>1208</v>
      </c>
      <c r="C14" t="s">
        <v>1167</v>
      </c>
      <c r="D14" t="s">
        <v>1210</v>
      </c>
      <c r="E14"/>
      <c r="N14" t="s">
        <v>1137</v>
      </c>
      <c r="O14">
        <v>206</v>
      </c>
      <c r="P14"/>
      <c r="Q14" t="str">
        <f>N14</f>
        <v>비용 시너지</v>
      </c>
      <c r="R14">
        <f>O14</f>
        <v>206</v>
      </c>
      <c r="S14" s="5">
        <f>V13</f>
        <v>226.6</v>
      </c>
      <c r="T14" s="5">
        <f>S14-R14</f>
        <v>20.599999999999994</v>
      </c>
      <c r="U14" s="5" t="s">
        <v>1218</v>
      </c>
      <c r="V14" s="5">
        <f>R23+R14*5%</f>
        <v>60.3</v>
      </c>
      <c r="AC14" s="21" t="s">
        <v>0</v>
      </c>
      <c r="AD14">
        <v>2018</v>
      </c>
      <c r="AE14">
        <v>2019</v>
      </c>
      <c r="AF14">
        <v>2020</v>
      </c>
      <c r="AG14">
        <v>2021</v>
      </c>
      <c r="AH14">
        <v>2022</v>
      </c>
      <c r="AI14" t="s">
        <v>1207</v>
      </c>
      <c r="AP14" s="21" t="s">
        <v>1206</v>
      </c>
      <c r="AQ14" s="21" t="s">
        <v>1208</v>
      </c>
      <c r="AR14" t="s">
        <v>5</v>
      </c>
      <c r="AS14" t="s">
        <v>54</v>
      </c>
      <c r="AT14" t="s">
        <v>27</v>
      </c>
      <c r="AU14" t="s">
        <v>1158</v>
      </c>
      <c r="AV14" t="s">
        <v>21</v>
      </c>
      <c r="AW14" t="s">
        <v>1207</v>
      </c>
      <c r="AX14" s="5" t="str">
        <f>AP14</f>
        <v>Year</v>
      </c>
      <c r="AY14" s="5" t="str">
        <f>AQ14</f>
        <v>Quarter</v>
      </c>
      <c r="AZ14" s="5" t="str">
        <f t="shared" ref="AZ14:BB14" si="0">AR14</f>
        <v>China</v>
      </c>
      <c r="BA14" s="5" t="str">
        <f t="shared" si="0"/>
        <v>Germany</v>
      </c>
      <c r="BB14" s="5" t="str">
        <f t="shared" si="0"/>
        <v>India</v>
      </c>
      <c r="BC14" s="5" t="str">
        <f>AU14</f>
        <v>Korea</v>
      </c>
      <c r="BD14" s="5" t="str">
        <f>AV14</f>
        <v>USA</v>
      </c>
      <c r="BE14" s="5" t="s">
        <v>1219</v>
      </c>
    </row>
    <row r="15" spans="1:57" ht="17" x14ac:dyDescent="0.45">
      <c r="A15">
        <v>2018</v>
      </c>
      <c r="B15" t="s">
        <v>1149</v>
      </c>
      <c r="C15">
        <v>16</v>
      </c>
      <c r="D15">
        <v>35</v>
      </c>
      <c r="E15">
        <f>SUM(D15:D18)</f>
        <v>151</v>
      </c>
      <c r="N15" t="s">
        <v>1134</v>
      </c>
      <c r="O15">
        <v>169</v>
      </c>
      <c r="P15"/>
      <c r="Q15" t="str">
        <f t="shared" ref="Q15:Q23" si="1">N15</f>
        <v>시장 확장</v>
      </c>
      <c r="R15">
        <f t="shared" ref="R15:R23" si="2">O15</f>
        <v>169</v>
      </c>
      <c r="S15" s="5">
        <f>S14-($V$13-$V$14)/9</f>
        <v>208.12222222222221</v>
      </c>
      <c r="T15" s="5">
        <f t="shared" ref="T15:T23" si="3">S15-R15</f>
        <v>39.122222222222206</v>
      </c>
      <c r="AC15" t="s">
        <v>5</v>
      </c>
      <c r="AD15">
        <v>39</v>
      </c>
      <c r="AE15">
        <v>30</v>
      </c>
      <c r="AF15">
        <v>27</v>
      </c>
      <c r="AG15">
        <v>40</v>
      </c>
      <c r="AH15">
        <v>43</v>
      </c>
      <c r="AI15">
        <v>179</v>
      </c>
      <c r="AP15">
        <v>2018</v>
      </c>
      <c r="AQ15" t="s">
        <v>1149</v>
      </c>
      <c r="AR15">
        <v>6</v>
      </c>
      <c r="AS15">
        <v>3</v>
      </c>
      <c r="AT15">
        <v>5</v>
      </c>
      <c r="AU15">
        <v>9</v>
      </c>
      <c r="AV15">
        <v>12</v>
      </c>
      <c r="AW15">
        <v>35</v>
      </c>
      <c r="AX15" s="5">
        <f>IF(AP15&lt;&gt;"",AP15,"")</f>
        <v>2018</v>
      </c>
      <c r="AY15" s="5" t="str">
        <f t="shared" ref="AY15:AY34" si="4">AQ15</f>
        <v>Q1</v>
      </c>
      <c r="AZ15" s="5">
        <f t="shared" ref="AZ15:AZ34" si="5">AR15</f>
        <v>6</v>
      </c>
      <c r="BA15" s="5">
        <f t="shared" ref="BA15:BA34" si="6">AS15</f>
        <v>3</v>
      </c>
      <c r="BB15" s="5">
        <f t="shared" ref="BB15:BB34" si="7">AT15</f>
        <v>5</v>
      </c>
      <c r="BC15" s="5">
        <f t="shared" ref="BC15:BC34" si="8">AU15</f>
        <v>9</v>
      </c>
      <c r="BD15" s="5">
        <f t="shared" ref="BD15:BD34" si="9">AV15</f>
        <v>12</v>
      </c>
      <c r="BE15" s="5">
        <f>SUM(AZ15:BD15)</f>
        <v>35</v>
      </c>
    </row>
    <row r="16" spans="1:57" ht="17" x14ac:dyDescent="0.45">
      <c r="A16"/>
      <c r="B16" t="s">
        <v>1150</v>
      </c>
      <c r="C16">
        <v>12</v>
      </c>
      <c r="D16">
        <v>32</v>
      </c>
      <c r="E16"/>
      <c r="N16" t="s">
        <v>1136</v>
      </c>
      <c r="O16">
        <v>150</v>
      </c>
      <c r="P16"/>
      <c r="Q16" t="str">
        <f t="shared" si="1"/>
        <v>인재 및 전문성 획득</v>
      </c>
      <c r="R16">
        <f t="shared" si="2"/>
        <v>150</v>
      </c>
      <c r="S16" s="5">
        <f>S15-($V$13-$V$14)/9</f>
        <v>189.64444444444442</v>
      </c>
      <c r="T16" s="5">
        <f t="shared" si="3"/>
        <v>39.644444444444417</v>
      </c>
      <c r="AC16" t="s">
        <v>54</v>
      </c>
      <c r="AD16">
        <v>18</v>
      </c>
      <c r="AE16">
        <v>16</v>
      </c>
      <c r="AF16">
        <v>12</v>
      </c>
      <c r="AG16">
        <v>24</v>
      </c>
      <c r="AH16">
        <v>13</v>
      </c>
      <c r="AI16">
        <v>83</v>
      </c>
      <c r="AP16"/>
      <c r="AQ16" t="s">
        <v>1150</v>
      </c>
      <c r="AR16">
        <v>9</v>
      </c>
      <c r="AS16">
        <v>4</v>
      </c>
      <c r="AT16">
        <v>6</v>
      </c>
      <c r="AU16">
        <v>4</v>
      </c>
      <c r="AV16">
        <v>9</v>
      </c>
      <c r="AW16">
        <v>32</v>
      </c>
      <c r="AX16" s="5" t="str">
        <f t="shared" ref="AX16:AX34" si="10">IF(AP16&lt;&gt;"",AP16,"")</f>
        <v/>
      </c>
      <c r="AY16" s="5" t="str">
        <f t="shared" si="4"/>
        <v>Q2</v>
      </c>
      <c r="AZ16" s="5">
        <f t="shared" si="5"/>
        <v>9</v>
      </c>
      <c r="BA16" s="5">
        <f t="shared" si="6"/>
        <v>4</v>
      </c>
      <c r="BB16" s="5">
        <f t="shared" si="7"/>
        <v>6</v>
      </c>
      <c r="BC16" s="5">
        <f t="shared" si="8"/>
        <v>4</v>
      </c>
      <c r="BD16" s="5">
        <f t="shared" si="9"/>
        <v>9</v>
      </c>
      <c r="BE16" s="5">
        <f t="shared" ref="BE16:BE34" si="11">SUM(AZ16:BD16)</f>
        <v>32</v>
      </c>
    </row>
    <row r="17" spans="1:57" ht="17" x14ac:dyDescent="0.45">
      <c r="A17"/>
      <c r="B17" t="s">
        <v>1151</v>
      </c>
      <c r="C17">
        <v>23</v>
      </c>
      <c r="D17">
        <v>38</v>
      </c>
      <c r="E17"/>
      <c r="N17" t="s">
        <v>1140</v>
      </c>
      <c r="O17">
        <v>127</v>
      </c>
      <c r="P17"/>
      <c r="Q17" t="str">
        <f t="shared" si="1"/>
        <v>수직 통합</v>
      </c>
      <c r="R17">
        <f t="shared" si="2"/>
        <v>127</v>
      </c>
      <c r="S17" s="5">
        <f t="shared" ref="S17:S23" si="12">S16-($V$13-$V$14)/9</f>
        <v>171.16666666666663</v>
      </c>
      <c r="T17" s="5">
        <f t="shared" si="3"/>
        <v>44.166666666666629</v>
      </c>
      <c r="AC17" t="s">
        <v>27</v>
      </c>
      <c r="AD17">
        <v>25</v>
      </c>
      <c r="AE17">
        <v>13</v>
      </c>
      <c r="AF17">
        <v>19</v>
      </c>
      <c r="AG17">
        <v>25</v>
      </c>
      <c r="AH17">
        <v>13</v>
      </c>
      <c r="AI17">
        <v>95</v>
      </c>
      <c r="AP17"/>
      <c r="AQ17" t="s">
        <v>1151</v>
      </c>
      <c r="AR17">
        <v>9</v>
      </c>
      <c r="AS17">
        <v>7</v>
      </c>
      <c r="AT17">
        <v>6</v>
      </c>
      <c r="AU17">
        <v>7</v>
      </c>
      <c r="AV17">
        <v>9</v>
      </c>
      <c r="AW17">
        <v>38</v>
      </c>
      <c r="AX17" s="5" t="str">
        <f t="shared" si="10"/>
        <v/>
      </c>
      <c r="AY17" s="5" t="str">
        <f t="shared" si="4"/>
        <v>Q3</v>
      </c>
      <c r="AZ17" s="5">
        <f t="shared" si="5"/>
        <v>9</v>
      </c>
      <c r="BA17" s="5">
        <f t="shared" si="6"/>
        <v>7</v>
      </c>
      <c r="BB17" s="5">
        <f t="shared" si="7"/>
        <v>6</v>
      </c>
      <c r="BC17" s="5">
        <f t="shared" si="8"/>
        <v>7</v>
      </c>
      <c r="BD17" s="5">
        <f t="shared" si="9"/>
        <v>9</v>
      </c>
      <c r="BE17" s="5">
        <f t="shared" si="11"/>
        <v>38</v>
      </c>
    </row>
    <row r="18" spans="1:57" ht="17" x14ac:dyDescent="0.45">
      <c r="A18"/>
      <c r="B18" t="s">
        <v>1152</v>
      </c>
      <c r="C18">
        <v>12</v>
      </c>
      <c r="D18">
        <v>46</v>
      </c>
      <c r="E18"/>
      <c r="N18" t="s">
        <v>1133</v>
      </c>
      <c r="O18">
        <v>116</v>
      </c>
      <c r="P18"/>
      <c r="Q18" t="str">
        <f t="shared" si="1"/>
        <v>기술 획득</v>
      </c>
      <c r="R18">
        <f t="shared" si="2"/>
        <v>116</v>
      </c>
      <c r="S18" s="5">
        <f t="shared" si="12"/>
        <v>152.68888888888884</v>
      </c>
      <c r="T18" s="5">
        <f t="shared" si="3"/>
        <v>36.68888888888884</v>
      </c>
      <c r="AC18" t="s">
        <v>1158</v>
      </c>
      <c r="AD18">
        <v>29</v>
      </c>
      <c r="AE18">
        <v>33</v>
      </c>
      <c r="AF18">
        <v>21</v>
      </c>
      <c r="AG18">
        <v>54</v>
      </c>
      <c r="AH18">
        <v>66</v>
      </c>
      <c r="AI18">
        <v>203</v>
      </c>
      <c r="AP18"/>
      <c r="AQ18" t="s">
        <v>1152</v>
      </c>
      <c r="AR18">
        <v>15</v>
      </c>
      <c r="AS18">
        <v>4</v>
      </c>
      <c r="AT18">
        <v>8</v>
      </c>
      <c r="AU18">
        <v>9</v>
      </c>
      <c r="AV18">
        <v>10</v>
      </c>
      <c r="AW18">
        <v>46</v>
      </c>
      <c r="AX18" s="5" t="str">
        <f t="shared" si="10"/>
        <v/>
      </c>
      <c r="AY18" s="5" t="str">
        <f t="shared" si="4"/>
        <v>Q4</v>
      </c>
      <c r="AZ18" s="5">
        <f t="shared" si="5"/>
        <v>15</v>
      </c>
      <c r="BA18" s="5">
        <f t="shared" si="6"/>
        <v>4</v>
      </c>
      <c r="BB18" s="5">
        <f t="shared" si="7"/>
        <v>8</v>
      </c>
      <c r="BC18" s="5">
        <f t="shared" si="8"/>
        <v>9</v>
      </c>
      <c r="BD18" s="5">
        <f t="shared" si="9"/>
        <v>10</v>
      </c>
      <c r="BE18" s="5">
        <f t="shared" si="11"/>
        <v>46</v>
      </c>
    </row>
    <row r="19" spans="1:57" ht="17" x14ac:dyDescent="0.45">
      <c r="A19">
        <v>2019</v>
      </c>
      <c r="B19" t="s">
        <v>1149</v>
      </c>
      <c r="C19">
        <v>9</v>
      </c>
      <c r="D19">
        <v>32</v>
      </c>
      <c r="E19">
        <f>SUM(D19:D22)</f>
        <v>144</v>
      </c>
      <c r="N19" t="s">
        <v>1138</v>
      </c>
      <c r="O19">
        <v>90</v>
      </c>
      <c r="P19"/>
      <c r="Q19" t="str">
        <f t="shared" si="1"/>
        <v>수익 시너지</v>
      </c>
      <c r="R19">
        <f t="shared" si="2"/>
        <v>90</v>
      </c>
      <c r="S19" s="5">
        <f t="shared" si="12"/>
        <v>134.21111111111105</v>
      </c>
      <c r="T19" s="5">
        <f t="shared" si="3"/>
        <v>44.211111111111052</v>
      </c>
      <c r="AC19" t="s">
        <v>21</v>
      </c>
      <c r="AD19">
        <v>40</v>
      </c>
      <c r="AE19">
        <v>52</v>
      </c>
      <c r="AF19">
        <v>42</v>
      </c>
      <c r="AG19">
        <v>24</v>
      </c>
      <c r="AH19">
        <v>47</v>
      </c>
      <c r="AI19">
        <v>205</v>
      </c>
      <c r="AP19">
        <v>2019</v>
      </c>
      <c r="AQ19" t="s">
        <v>1149</v>
      </c>
      <c r="AR19">
        <v>4</v>
      </c>
      <c r="AS19">
        <v>6</v>
      </c>
      <c r="AT19">
        <v>1</v>
      </c>
      <c r="AU19">
        <v>8</v>
      </c>
      <c r="AV19">
        <v>13</v>
      </c>
      <c r="AW19">
        <v>32</v>
      </c>
      <c r="AX19" s="5">
        <f t="shared" si="10"/>
        <v>2019</v>
      </c>
      <c r="AY19" s="5" t="str">
        <f t="shared" si="4"/>
        <v>Q1</v>
      </c>
      <c r="AZ19" s="5">
        <f t="shared" si="5"/>
        <v>4</v>
      </c>
      <c r="BA19" s="5">
        <f t="shared" si="6"/>
        <v>6</v>
      </c>
      <c r="BB19" s="5">
        <f t="shared" si="7"/>
        <v>1</v>
      </c>
      <c r="BC19" s="5">
        <f t="shared" si="8"/>
        <v>8</v>
      </c>
      <c r="BD19" s="5">
        <f t="shared" si="9"/>
        <v>13</v>
      </c>
      <c r="BE19" s="5">
        <f t="shared" si="11"/>
        <v>32</v>
      </c>
    </row>
    <row r="20" spans="1:57" ht="17" x14ac:dyDescent="0.45">
      <c r="A20"/>
      <c r="B20" t="s">
        <v>1150</v>
      </c>
      <c r="C20">
        <v>12</v>
      </c>
      <c r="D20">
        <v>36</v>
      </c>
      <c r="E20"/>
      <c r="N20" t="s">
        <v>1139</v>
      </c>
      <c r="O20">
        <v>72</v>
      </c>
      <c r="P20"/>
      <c r="Q20" t="str">
        <f t="shared" si="1"/>
        <v>경쟁 업체 제거</v>
      </c>
      <c r="R20">
        <f t="shared" si="2"/>
        <v>72</v>
      </c>
      <c r="S20" s="5">
        <f t="shared" si="12"/>
        <v>115.73333333333328</v>
      </c>
      <c r="T20" s="5">
        <f t="shared" si="3"/>
        <v>43.733333333333277</v>
      </c>
      <c r="AC20"/>
      <c r="AD20"/>
      <c r="AP20"/>
      <c r="AQ20" t="s">
        <v>1150</v>
      </c>
      <c r="AR20">
        <v>7</v>
      </c>
      <c r="AS20">
        <v>3</v>
      </c>
      <c r="AT20">
        <v>6</v>
      </c>
      <c r="AU20">
        <v>5</v>
      </c>
      <c r="AV20">
        <v>15</v>
      </c>
      <c r="AW20">
        <v>36</v>
      </c>
      <c r="AX20" s="5" t="str">
        <f t="shared" si="10"/>
        <v/>
      </c>
      <c r="AY20" s="5" t="str">
        <f t="shared" si="4"/>
        <v>Q2</v>
      </c>
      <c r="AZ20" s="5">
        <f t="shared" si="5"/>
        <v>7</v>
      </c>
      <c r="BA20" s="5">
        <f t="shared" si="6"/>
        <v>3</v>
      </c>
      <c r="BB20" s="5">
        <f t="shared" si="7"/>
        <v>6</v>
      </c>
      <c r="BC20" s="5">
        <f t="shared" si="8"/>
        <v>5</v>
      </c>
      <c r="BD20" s="5">
        <f t="shared" si="9"/>
        <v>15</v>
      </c>
      <c r="BE20" s="5">
        <f t="shared" si="11"/>
        <v>36</v>
      </c>
    </row>
    <row r="21" spans="1:57" ht="17" x14ac:dyDescent="0.45">
      <c r="A21"/>
      <c r="B21" t="s">
        <v>1151</v>
      </c>
      <c r="C21">
        <v>9</v>
      </c>
      <c r="D21">
        <v>36</v>
      </c>
      <c r="E21"/>
      <c r="N21" t="s">
        <v>1132</v>
      </c>
      <c r="O21">
        <v>69</v>
      </c>
      <c r="P21"/>
      <c r="Q21" t="str">
        <f t="shared" si="1"/>
        <v>제품 다양화</v>
      </c>
      <c r="R21">
        <f t="shared" si="2"/>
        <v>69</v>
      </c>
      <c r="S21" s="5">
        <f t="shared" si="12"/>
        <v>97.255555555555503</v>
      </c>
      <c r="T21" s="5">
        <f t="shared" si="3"/>
        <v>28.255555555555503</v>
      </c>
      <c r="AC21"/>
      <c r="AD21"/>
      <c r="AP21"/>
      <c r="AQ21" t="s">
        <v>1151</v>
      </c>
      <c r="AR21">
        <v>10</v>
      </c>
      <c r="AS21">
        <v>3</v>
      </c>
      <c r="AT21">
        <v>3</v>
      </c>
      <c r="AU21">
        <v>7</v>
      </c>
      <c r="AV21">
        <v>13</v>
      </c>
      <c r="AW21">
        <v>36</v>
      </c>
      <c r="AX21" s="5" t="str">
        <f t="shared" si="10"/>
        <v/>
      </c>
      <c r="AY21" s="5" t="str">
        <f t="shared" si="4"/>
        <v>Q3</v>
      </c>
      <c r="AZ21" s="5">
        <f t="shared" si="5"/>
        <v>10</v>
      </c>
      <c r="BA21" s="5">
        <f t="shared" si="6"/>
        <v>3</v>
      </c>
      <c r="BB21" s="5">
        <f t="shared" si="7"/>
        <v>3</v>
      </c>
      <c r="BC21" s="5">
        <f t="shared" si="8"/>
        <v>7</v>
      </c>
      <c r="BD21" s="5">
        <f t="shared" si="9"/>
        <v>13</v>
      </c>
      <c r="BE21" s="5">
        <f t="shared" si="11"/>
        <v>36</v>
      </c>
    </row>
    <row r="22" spans="1:57" ht="17" x14ac:dyDescent="0.45">
      <c r="A22"/>
      <c r="B22" t="s">
        <v>1152</v>
      </c>
      <c r="C22">
        <v>20</v>
      </c>
      <c r="D22">
        <v>40</v>
      </c>
      <c r="E22"/>
      <c r="N22" t="s">
        <v>1135</v>
      </c>
      <c r="O22">
        <v>54</v>
      </c>
      <c r="P22"/>
      <c r="Q22" t="str">
        <f t="shared" si="1"/>
        <v>재무지표 개선</v>
      </c>
      <c r="R22">
        <f t="shared" si="2"/>
        <v>54</v>
      </c>
      <c r="S22" s="5">
        <f t="shared" si="12"/>
        <v>78.777777777777729</v>
      </c>
      <c r="T22" s="5">
        <f t="shared" si="3"/>
        <v>24.777777777777729</v>
      </c>
      <c r="AP22"/>
      <c r="AQ22" t="s">
        <v>1152</v>
      </c>
      <c r="AR22">
        <v>9</v>
      </c>
      <c r="AS22">
        <v>4</v>
      </c>
      <c r="AT22">
        <v>3</v>
      </c>
      <c r="AU22">
        <v>13</v>
      </c>
      <c r="AV22">
        <v>11</v>
      </c>
      <c r="AW22">
        <v>40</v>
      </c>
      <c r="AX22" s="5" t="str">
        <f t="shared" si="10"/>
        <v/>
      </c>
      <c r="AY22" s="5" t="str">
        <f t="shared" si="4"/>
        <v>Q4</v>
      </c>
      <c r="AZ22" s="5">
        <f t="shared" si="5"/>
        <v>9</v>
      </c>
      <c r="BA22" s="5">
        <f t="shared" si="6"/>
        <v>4</v>
      </c>
      <c r="BB22" s="5">
        <f t="shared" si="7"/>
        <v>3</v>
      </c>
      <c r="BC22" s="5">
        <f t="shared" si="8"/>
        <v>13</v>
      </c>
      <c r="BD22" s="5">
        <f t="shared" si="9"/>
        <v>11</v>
      </c>
      <c r="BE22" s="5">
        <f t="shared" si="11"/>
        <v>40</v>
      </c>
    </row>
    <row r="23" spans="1:57" ht="17" x14ac:dyDescent="0.45">
      <c r="A23">
        <v>2020</v>
      </c>
      <c r="B23" t="s">
        <v>1149</v>
      </c>
      <c r="C23">
        <v>15</v>
      </c>
      <c r="D23">
        <v>29</v>
      </c>
      <c r="E23">
        <f>SUM(D23:D26)</f>
        <v>121</v>
      </c>
      <c r="N23" t="s">
        <v>1141</v>
      </c>
      <c r="O23">
        <v>50</v>
      </c>
      <c r="P23"/>
      <c r="Q23" t="str">
        <f t="shared" si="1"/>
        <v>전략적 개편</v>
      </c>
      <c r="R23">
        <f t="shared" si="2"/>
        <v>50</v>
      </c>
      <c r="S23" s="5">
        <f t="shared" si="12"/>
        <v>60.299999999999955</v>
      </c>
      <c r="T23" s="5">
        <f t="shared" si="3"/>
        <v>10.299999999999955</v>
      </c>
      <c r="AP23">
        <v>2020</v>
      </c>
      <c r="AQ23" t="s">
        <v>1149</v>
      </c>
      <c r="AR23">
        <v>8</v>
      </c>
      <c r="AS23">
        <v>3</v>
      </c>
      <c r="AT23">
        <v>3</v>
      </c>
      <c r="AU23">
        <v>5</v>
      </c>
      <c r="AV23">
        <v>10</v>
      </c>
      <c r="AW23">
        <v>29</v>
      </c>
      <c r="AX23" s="5">
        <f t="shared" si="10"/>
        <v>2020</v>
      </c>
      <c r="AY23" s="5" t="str">
        <f t="shared" si="4"/>
        <v>Q1</v>
      </c>
      <c r="AZ23" s="5">
        <f t="shared" si="5"/>
        <v>8</v>
      </c>
      <c r="BA23" s="5">
        <f t="shared" si="6"/>
        <v>3</v>
      </c>
      <c r="BB23" s="5">
        <f t="shared" si="7"/>
        <v>3</v>
      </c>
      <c r="BC23" s="5">
        <f t="shared" si="8"/>
        <v>5</v>
      </c>
      <c r="BD23" s="5">
        <f t="shared" si="9"/>
        <v>10</v>
      </c>
      <c r="BE23" s="5">
        <f t="shared" si="11"/>
        <v>29</v>
      </c>
    </row>
    <row r="24" spans="1:57" ht="17" x14ac:dyDescent="0.45">
      <c r="A24"/>
      <c r="B24" t="s">
        <v>1150</v>
      </c>
      <c r="C24">
        <v>5</v>
      </c>
      <c r="D24">
        <v>12</v>
      </c>
      <c r="E24"/>
      <c r="N24"/>
      <c r="O24"/>
      <c r="P24"/>
      <c r="Q24"/>
      <c r="AC24"/>
      <c r="AD24"/>
      <c r="AE24"/>
      <c r="AF24"/>
      <c r="AG24"/>
      <c r="AH24"/>
      <c r="AI24"/>
      <c r="AP24"/>
      <c r="AQ24" t="s">
        <v>1150</v>
      </c>
      <c r="AR24">
        <v>0</v>
      </c>
      <c r="AS24">
        <v>4</v>
      </c>
      <c r="AT24">
        <v>1</v>
      </c>
      <c r="AU24">
        <v>2</v>
      </c>
      <c r="AV24">
        <v>5</v>
      </c>
      <c r="AW24">
        <v>12</v>
      </c>
      <c r="AX24" s="5" t="str">
        <f t="shared" si="10"/>
        <v/>
      </c>
      <c r="AY24" s="5" t="str">
        <f t="shared" si="4"/>
        <v>Q2</v>
      </c>
      <c r="AZ24" s="5">
        <f t="shared" si="5"/>
        <v>0</v>
      </c>
      <c r="BA24" s="5">
        <f t="shared" si="6"/>
        <v>4</v>
      </c>
      <c r="BB24" s="5">
        <f t="shared" si="7"/>
        <v>1</v>
      </c>
      <c r="BC24" s="5">
        <f t="shared" si="8"/>
        <v>2</v>
      </c>
      <c r="BD24" s="5">
        <f t="shared" si="9"/>
        <v>5</v>
      </c>
      <c r="BE24" s="5">
        <f t="shared" si="11"/>
        <v>12</v>
      </c>
    </row>
    <row r="25" spans="1:57" ht="17" x14ac:dyDescent="0.45">
      <c r="A25"/>
      <c r="B25" t="s">
        <v>1151</v>
      </c>
      <c r="C25">
        <v>14</v>
      </c>
      <c r="D25">
        <v>39</v>
      </c>
      <c r="E25"/>
      <c r="N25"/>
      <c r="O25"/>
      <c r="P25"/>
      <c r="Q25"/>
      <c r="AC25"/>
      <c r="AD25"/>
      <c r="AE25"/>
      <c r="AF25"/>
      <c r="AG25"/>
      <c r="AH25"/>
      <c r="AI25"/>
      <c r="AP25"/>
      <c r="AQ25" t="s">
        <v>1151</v>
      </c>
      <c r="AR25">
        <v>5</v>
      </c>
      <c r="AS25">
        <v>1</v>
      </c>
      <c r="AT25">
        <v>9</v>
      </c>
      <c r="AU25">
        <v>8</v>
      </c>
      <c r="AV25">
        <v>16</v>
      </c>
      <c r="AW25">
        <v>39</v>
      </c>
      <c r="AX25" s="5" t="str">
        <f t="shared" si="10"/>
        <v/>
      </c>
      <c r="AY25" s="5" t="str">
        <f t="shared" si="4"/>
        <v>Q3</v>
      </c>
      <c r="AZ25" s="5">
        <f t="shared" si="5"/>
        <v>5</v>
      </c>
      <c r="BA25" s="5">
        <f t="shared" si="6"/>
        <v>1</v>
      </c>
      <c r="BB25" s="5">
        <f t="shared" si="7"/>
        <v>9</v>
      </c>
      <c r="BC25" s="5">
        <f t="shared" si="8"/>
        <v>8</v>
      </c>
      <c r="BD25" s="5">
        <f t="shared" si="9"/>
        <v>16</v>
      </c>
      <c r="BE25" s="5">
        <f t="shared" si="11"/>
        <v>39</v>
      </c>
    </row>
    <row r="26" spans="1:57" ht="17" x14ac:dyDescent="0.45">
      <c r="A26"/>
      <c r="B26" t="s">
        <v>1152</v>
      </c>
      <c r="C26">
        <v>15</v>
      </c>
      <c r="D26">
        <v>41</v>
      </c>
      <c r="E26"/>
      <c r="N26"/>
      <c r="O26"/>
      <c r="P26"/>
      <c r="Q26"/>
      <c r="AC26"/>
      <c r="AD26"/>
      <c r="AE26"/>
      <c r="AF26"/>
      <c r="AG26"/>
      <c r="AH26"/>
      <c r="AI26"/>
      <c r="AP26"/>
      <c r="AQ26" t="s">
        <v>1152</v>
      </c>
      <c r="AR26">
        <v>14</v>
      </c>
      <c r="AS26">
        <v>4</v>
      </c>
      <c r="AT26">
        <v>6</v>
      </c>
      <c r="AU26">
        <v>6</v>
      </c>
      <c r="AV26">
        <v>11</v>
      </c>
      <c r="AW26">
        <v>41</v>
      </c>
      <c r="AX26" s="5" t="str">
        <f t="shared" si="10"/>
        <v/>
      </c>
      <c r="AY26" s="5" t="str">
        <f t="shared" si="4"/>
        <v>Q4</v>
      </c>
      <c r="AZ26" s="5">
        <f t="shared" si="5"/>
        <v>14</v>
      </c>
      <c r="BA26" s="5">
        <f t="shared" si="6"/>
        <v>4</v>
      </c>
      <c r="BB26" s="5">
        <f t="shared" si="7"/>
        <v>6</v>
      </c>
      <c r="BC26" s="5">
        <f t="shared" si="8"/>
        <v>6</v>
      </c>
      <c r="BD26" s="5">
        <f t="shared" si="9"/>
        <v>11</v>
      </c>
      <c r="BE26" s="5">
        <f t="shared" si="11"/>
        <v>41</v>
      </c>
    </row>
    <row r="27" spans="1:57" ht="17" x14ac:dyDescent="0.45">
      <c r="A27">
        <v>2021</v>
      </c>
      <c r="B27" t="s">
        <v>1149</v>
      </c>
      <c r="C27">
        <v>13</v>
      </c>
      <c r="D27">
        <v>33</v>
      </c>
      <c r="E27">
        <f>SUM(D27:D30)</f>
        <v>167</v>
      </c>
      <c r="N27"/>
      <c r="O27"/>
      <c r="P27"/>
      <c r="Q27"/>
      <c r="AC27"/>
      <c r="AD27"/>
      <c r="AE27"/>
      <c r="AF27"/>
      <c r="AG27"/>
      <c r="AH27"/>
      <c r="AI27"/>
      <c r="AP27">
        <v>2021</v>
      </c>
      <c r="AQ27" t="s">
        <v>1149</v>
      </c>
      <c r="AR27">
        <v>9</v>
      </c>
      <c r="AS27">
        <v>7</v>
      </c>
      <c r="AT27">
        <v>6</v>
      </c>
      <c r="AU27">
        <v>3</v>
      </c>
      <c r="AV27">
        <v>8</v>
      </c>
      <c r="AW27">
        <v>33</v>
      </c>
      <c r="AX27" s="5">
        <f t="shared" si="10"/>
        <v>2021</v>
      </c>
      <c r="AY27" s="5" t="str">
        <f t="shared" si="4"/>
        <v>Q1</v>
      </c>
      <c r="AZ27" s="5">
        <f t="shared" si="5"/>
        <v>9</v>
      </c>
      <c r="BA27" s="5">
        <f t="shared" si="6"/>
        <v>7</v>
      </c>
      <c r="BB27" s="5">
        <f t="shared" si="7"/>
        <v>6</v>
      </c>
      <c r="BC27" s="5">
        <f t="shared" si="8"/>
        <v>3</v>
      </c>
      <c r="BD27" s="5">
        <f t="shared" si="9"/>
        <v>8</v>
      </c>
      <c r="BE27" s="5">
        <f t="shared" si="11"/>
        <v>33</v>
      </c>
    </row>
    <row r="28" spans="1:57" ht="17" x14ac:dyDescent="0.45">
      <c r="A28"/>
      <c r="B28" t="s">
        <v>1150</v>
      </c>
      <c r="C28">
        <v>20</v>
      </c>
      <c r="D28">
        <v>36</v>
      </c>
      <c r="E28"/>
      <c r="N28"/>
      <c r="O28"/>
      <c r="P28"/>
      <c r="Q28"/>
      <c r="AC28"/>
      <c r="AD28"/>
      <c r="AE28"/>
      <c r="AF28"/>
      <c r="AG28"/>
      <c r="AH28"/>
      <c r="AI28"/>
      <c r="AP28"/>
      <c r="AQ28" t="s">
        <v>1150</v>
      </c>
      <c r="AR28">
        <v>7</v>
      </c>
      <c r="AS28">
        <v>7</v>
      </c>
      <c r="AT28">
        <v>10</v>
      </c>
      <c r="AU28">
        <v>10</v>
      </c>
      <c r="AV28">
        <v>2</v>
      </c>
      <c r="AW28">
        <v>36</v>
      </c>
      <c r="AX28" s="5" t="str">
        <f t="shared" si="10"/>
        <v/>
      </c>
      <c r="AY28" s="5" t="str">
        <f t="shared" si="4"/>
        <v>Q2</v>
      </c>
      <c r="AZ28" s="5">
        <f t="shared" si="5"/>
        <v>7</v>
      </c>
      <c r="BA28" s="5">
        <f t="shared" si="6"/>
        <v>7</v>
      </c>
      <c r="BB28" s="5">
        <f t="shared" si="7"/>
        <v>10</v>
      </c>
      <c r="BC28" s="5">
        <f t="shared" si="8"/>
        <v>10</v>
      </c>
      <c r="BD28" s="5">
        <f t="shared" si="9"/>
        <v>2</v>
      </c>
      <c r="BE28" s="5">
        <f t="shared" si="11"/>
        <v>36</v>
      </c>
    </row>
    <row r="29" spans="1:57" ht="17" x14ac:dyDescent="0.45">
      <c r="A29"/>
      <c r="B29" t="s">
        <v>1151</v>
      </c>
      <c r="C29">
        <v>19</v>
      </c>
      <c r="D29">
        <v>58</v>
      </c>
      <c r="E29"/>
      <c r="N29"/>
      <c r="O29"/>
      <c r="P29"/>
      <c r="Q29"/>
      <c r="AP29"/>
      <c r="AQ29" t="s">
        <v>1151</v>
      </c>
      <c r="AR29">
        <v>14</v>
      </c>
      <c r="AS29">
        <v>4</v>
      </c>
      <c r="AT29">
        <v>6</v>
      </c>
      <c r="AU29">
        <v>25</v>
      </c>
      <c r="AV29">
        <v>9</v>
      </c>
      <c r="AW29">
        <v>58</v>
      </c>
      <c r="AX29" s="5" t="str">
        <f t="shared" si="10"/>
        <v/>
      </c>
      <c r="AY29" s="5" t="str">
        <f t="shared" si="4"/>
        <v>Q3</v>
      </c>
      <c r="AZ29" s="5">
        <f t="shared" si="5"/>
        <v>14</v>
      </c>
      <c r="BA29" s="5">
        <f t="shared" si="6"/>
        <v>4</v>
      </c>
      <c r="BB29" s="5">
        <f t="shared" si="7"/>
        <v>6</v>
      </c>
      <c r="BC29" s="5">
        <f t="shared" si="8"/>
        <v>25</v>
      </c>
      <c r="BD29" s="5">
        <f t="shared" si="9"/>
        <v>9</v>
      </c>
      <c r="BE29" s="5">
        <f t="shared" si="11"/>
        <v>58</v>
      </c>
    </row>
    <row r="30" spans="1:57" ht="17" x14ac:dyDescent="0.45">
      <c r="A30"/>
      <c r="B30" t="s">
        <v>1152</v>
      </c>
      <c r="C30">
        <v>21</v>
      </c>
      <c r="D30">
        <v>40</v>
      </c>
      <c r="E30"/>
      <c r="N30"/>
      <c r="O30"/>
      <c r="P30"/>
      <c r="Q30"/>
      <c r="AP30"/>
      <c r="AQ30" t="s">
        <v>1152</v>
      </c>
      <c r="AR30">
        <v>10</v>
      </c>
      <c r="AS30">
        <v>6</v>
      </c>
      <c r="AT30">
        <v>3</v>
      </c>
      <c r="AU30">
        <v>16</v>
      </c>
      <c r="AV30">
        <v>5</v>
      </c>
      <c r="AW30">
        <v>40</v>
      </c>
      <c r="AX30" s="5" t="str">
        <f t="shared" si="10"/>
        <v/>
      </c>
      <c r="AY30" s="5" t="str">
        <f t="shared" si="4"/>
        <v>Q4</v>
      </c>
      <c r="AZ30" s="5">
        <f t="shared" si="5"/>
        <v>10</v>
      </c>
      <c r="BA30" s="5">
        <f t="shared" si="6"/>
        <v>6</v>
      </c>
      <c r="BB30" s="5">
        <f t="shared" si="7"/>
        <v>3</v>
      </c>
      <c r="BC30" s="5">
        <f t="shared" si="8"/>
        <v>16</v>
      </c>
      <c r="BD30" s="5">
        <f t="shared" si="9"/>
        <v>5</v>
      </c>
      <c r="BE30" s="5">
        <f t="shared" si="11"/>
        <v>40</v>
      </c>
    </row>
    <row r="31" spans="1:57" ht="17" x14ac:dyDescent="0.45">
      <c r="A31">
        <v>2022</v>
      </c>
      <c r="B31" t="s">
        <v>1149</v>
      </c>
      <c r="C31">
        <v>12</v>
      </c>
      <c r="D31">
        <v>25</v>
      </c>
      <c r="E31">
        <f>SUM(D31:D34)</f>
        <v>182</v>
      </c>
      <c r="N31"/>
      <c r="O31"/>
      <c r="P31"/>
      <c r="Q31"/>
      <c r="AP31">
        <v>2022</v>
      </c>
      <c r="AQ31" t="s">
        <v>1149</v>
      </c>
      <c r="AR31">
        <v>7</v>
      </c>
      <c r="AS31">
        <v>1</v>
      </c>
      <c r="AT31">
        <v>0</v>
      </c>
      <c r="AU31">
        <v>8</v>
      </c>
      <c r="AV31">
        <v>9</v>
      </c>
      <c r="AW31">
        <v>25</v>
      </c>
      <c r="AX31" s="5">
        <f t="shared" si="10"/>
        <v>2022</v>
      </c>
      <c r="AY31" s="5" t="str">
        <f t="shared" si="4"/>
        <v>Q1</v>
      </c>
      <c r="AZ31" s="5">
        <f t="shared" si="5"/>
        <v>7</v>
      </c>
      <c r="BA31" s="5">
        <f t="shared" si="6"/>
        <v>1</v>
      </c>
      <c r="BB31" s="5">
        <f t="shared" si="7"/>
        <v>0</v>
      </c>
      <c r="BC31" s="5">
        <f t="shared" si="8"/>
        <v>8</v>
      </c>
      <c r="BD31" s="5">
        <f t="shared" si="9"/>
        <v>9</v>
      </c>
      <c r="BE31" s="5">
        <f t="shared" si="11"/>
        <v>25</v>
      </c>
    </row>
    <row r="32" spans="1:57" ht="17" x14ac:dyDescent="0.45">
      <c r="A32"/>
      <c r="B32" t="s">
        <v>1150</v>
      </c>
      <c r="C32">
        <v>18</v>
      </c>
      <c r="D32">
        <v>47</v>
      </c>
      <c r="E32"/>
      <c r="N32"/>
      <c r="O32"/>
      <c r="P32"/>
      <c r="Q32"/>
      <c r="AP32"/>
      <c r="AQ32" t="s">
        <v>1150</v>
      </c>
      <c r="AR32">
        <v>10</v>
      </c>
      <c r="AS32">
        <v>2</v>
      </c>
      <c r="AT32">
        <v>5</v>
      </c>
      <c r="AU32">
        <v>20</v>
      </c>
      <c r="AV32">
        <v>10</v>
      </c>
      <c r="AW32">
        <v>47</v>
      </c>
      <c r="AX32" s="5" t="str">
        <f t="shared" si="10"/>
        <v/>
      </c>
      <c r="AY32" s="5" t="str">
        <f t="shared" si="4"/>
        <v>Q2</v>
      </c>
      <c r="AZ32" s="5">
        <f t="shared" si="5"/>
        <v>10</v>
      </c>
      <c r="BA32" s="5">
        <f t="shared" si="6"/>
        <v>2</v>
      </c>
      <c r="BB32" s="5">
        <f t="shared" si="7"/>
        <v>5</v>
      </c>
      <c r="BC32" s="5">
        <f t="shared" si="8"/>
        <v>20</v>
      </c>
      <c r="BD32" s="5">
        <f t="shared" si="9"/>
        <v>10</v>
      </c>
      <c r="BE32" s="5">
        <f t="shared" si="11"/>
        <v>47</v>
      </c>
    </row>
    <row r="33" spans="1:57" ht="17" x14ac:dyDescent="0.45">
      <c r="A33"/>
      <c r="B33" t="s">
        <v>1151</v>
      </c>
      <c r="C33">
        <v>13</v>
      </c>
      <c r="D33">
        <v>51</v>
      </c>
      <c r="E33"/>
      <c r="N33"/>
      <c r="O33"/>
      <c r="P33"/>
      <c r="Q33"/>
      <c r="AP33"/>
      <c r="AQ33" t="s">
        <v>1151</v>
      </c>
      <c r="AR33">
        <v>12</v>
      </c>
      <c r="AS33">
        <v>5</v>
      </c>
      <c r="AT33">
        <v>2</v>
      </c>
      <c r="AU33">
        <v>16</v>
      </c>
      <c r="AV33">
        <v>16</v>
      </c>
      <c r="AW33">
        <v>51</v>
      </c>
      <c r="AX33" s="5" t="str">
        <f t="shared" si="10"/>
        <v/>
      </c>
      <c r="AY33" s="5" t="str">
        <f t="shared" si="4"/>
        <v>Q3</v>
      </c>
      <c r="AZ33" s="5">
        <f t="shared" si="5"/>
        <v>12</v>
      </c>
      <c r="BA33" s="5">
        <f t="shared" si="6"/>
        <v>5</v>
      </c>
      <c r="BB33" s="5">
        <f t="shared" si="7"/>
        <v>2</v>
      </c>
      <c r="BC33" s="5">
        <f t="shared" si="8"/>
        <v>16</v>
      </c>
      <c r="BD33" s="5">
        <f t="shared" si="9"/>
        <v>16</v>
      </c>
      <c r="BE33" s="5">
        <f t="shared" si="11"/>
        <v>51</v>
      </c>
    </row>
    <row r="34" spans="1:57" ht="17" x14ac:dyDescent="0.45">
      <c r="A34"/>
      <c r="B34" t="s">
        <v>1152</v>
      </c>
      <c r="C34">
        <v>14</v>
      </c>
      <c r="D34">
        <v>59</v>
      </c>
      <c r="E34"/>
      <c r="N34"/>
      <c r="O34"/>
      <c r="P34"/>
      <c r="Q34"/>
      <c r="AP34"/>
      <c r="AQ34" t="s">
        <v>1152</v>
      </c>
      <c r="AR34">
        <v>14</v>
      </c>
      <c r="AS34">
        <v>5</v>
      </c>
      <c r="AT34">
        <v>6</v>
      </c>
      <c r="AU34">
        <v>22</v>
      </c>
      <c r="AV34">
        <v>12</v>
      </c>
      <c r="AW34">
        <v>59</v>
      </c>
      <c r="AX34" s="5" t="str">
        <f t="shared" si="10"/>
        <v/>
      </c>
      <c r="AY34" s="5" t="str">
        <f t="shared" si="4"/>
        <v>Q4</v>
      </c>
      <c r="AZ34" s="5">
        <f t="shared" si="5"/>
        <v>14</v>
      </c>
      <c r="BA34" s="5">
        <f t="shared" si="6"/>
        <v>5</v>
      </c>
      <c r="BB34" s="5">
        <f t="shared" si="7"/>
        <v>6</v>
      </c>
      <c r="BC34" s="5">
        <f t="shared" si="8"/>
        <v>22</v>
      </c>
      <c r="BD34" s="5">
        <f t="shared" si="9"/>
        <v>12</v>
      </c>
      <c r="BE34" s="5">
        <f t="shared" si="11"/>
        <v>59</v>
      </c>
    </row>
    <row r="35" spans="1:57" ht="17" x14ac:dyDescent="0.45">
      <c r="A35"/>
      <c r="B35"/>
      <c r="C35"/>
      <c r="D35"/>
      <c r="E35"/>
      <c r="N35"/>
      <c r="O35"/>
      <c r="P35"/>
      <c r="Q35"/>
      <c r="AP35"/>
      <c r="AQ35"/>
      <c r="AR35"/>
      <c r="AS35"/>
      <c r="AT35"/>
      <c r="AU35"/>
      <c r="AV35"/>
      <c r="AW35"/>
    </row>
    <row r="36" spans="1:57" ht="17" x14ac:dyDescent="0.45">
      <c r="A36"/>
      <c r="B36"/>
      <c r="C36"/>
      <c r="D36"/>
      <c r="E36"/>
      <c r="N36"/>
      <c r="O36"/>
      <c r="P36"/>
      <c r="Q36"/>
      <c r="AP36"/>
      <c r="AQ36"/>
      <c r="AR36"/>
      <c r="AS36"/>
      <c r="AT36"/>
      <c r="AU36"/>
      <c r="AV36"/>
      <c r="AW36"/>
    </row>
    <row r="37" spans="1:57" ht="17" x14ac:dyDescent="0.45">
      <c r="A37"/>
      <c r="B37"/>
      <c r="C37"/>
      <c r="D37"/>
      <c r="E37"/>
      <c r="N37"/>
      <c r="O37"/>
      <c r="P37"/>
      <c r="Q37"/>
      <c r="AP37"/>
      <c r="AQ37"/>
      <c r="AR37"/>
      <c r="AS37"/>
      <c r="AT37"/>
      <c r="AU37"/>
      <c r="AV37"/>
      <c r="AW37"/>
    </row>
    <row r="38" spans="1:57" ht="17" x14ac:dyDescent="0.45">
      <c r="A38"/>
      <c r="B38"/>
      <c r="C38"/>
      <c r="D38"/>
      <c r="E38"/>
      <c r="N38"/>
      <c r="O38"/>
      <c r="P38"/>
      <c r="Q38"/>
      <c r="AP38"/>
      <c r="AQ38"/>
      <c r="AR38"/>
      <c r="AS38"/>
      <c r="AT38"/>
      <c r="AU38"/>
      <c r="AV38"/>
      <c r="AW38"/>
    </row>
    <row r="39" spans="1:57" ht="17" x14ac:dyDescent="0.45">
      <c r="A39"/>
      <c r="B39"/>
      <c r="C39"/>
      <c r="D39"/>
      <c r="E39"/>
    </row>
    <row r="40" spans="1:57" ht="17" x14ac:dyDescent="0.45">
      <c r="A40"/>
      <c r="B40"/>
      <c r="C40"/>
      <c r="D40"/>
      <c r="E40"/>
    </row>
    <row r="41" spans="1:57" ht="17" x14ac:dyDescent="0.45">
      <c r="A41"/>
      <c r="B41"/>
      <c r="C41"/>
      <c r="D41"/>
      <c r="E41"/>
    </row>
    <row r="42" spans="1:57" ht="17" x14ac:dyDescent="0.45">
      <c r="A42"/>
      <c r="B42"/>
      <c r="C42"/>
      <c r="D42"/>
      <c r="E42"/>
    </row>
  </sheetData>
  <phoneticPr fontId="18" type="noConversion"/>
  <pageMargins left="0.7" right="0.7" top="0.75" bottom="0.75" header="0.3" footer="0.3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3C79-704E-486A-A395-7F51305727BF}">
  <dimension ref="A1:BA29"/>
  <sheetViews>
    <sheetView zoomScale="85" zoomScaleNormal="85" workbookViewId="0">
      <selection activeCell="T24" sqref="T24"/>
    </sheetView>
  </sheetViews>
  <sheetFormatPr defaultRowHeight="17" outlineLevelRow="1" x14ac:dyDescent="0.45"/>
  <cols>
    <col min="1" max="7" width="9.75" customWidth="1"/>
    <col min="8" max="12" width="7.25" customWidth="1"/>
    <col min="13" max="19" width="9.75" customWidth="1"/>
    <col min="20" max="20" width="9.83203125" customWidth="1"/>
    <col min="21" max="21" width="2.83203125" customWidth="1"/>
    <col min="22" max="26" width="9.83203125" customWidth="1"/>
    <col min="27" max="31" width="8.58203125" customWidth="1"/>
    <col min="32" max="32" width="7.25" customWidth="1"/>
    <col min="33" max="39" width="9.75" customWidth="1"/>
    <col min="40" max="46" width="7.75" customWidth="1"/>
    <col min="47" max="53" width="9.58203125" customWidth="1"/>
  </cols>
  <sheetData>
    <row r="1" spans="1:53" x14ac:dyDescent="0.45">
      <c r="A1" s="3" t="s">
        <v>1221</v>
      </c>
      <c r="B1" s="4"/>
      <c r="C1" s="4"/>
      <c r="D1" s="4"/>
      <c r="E1" s="4"/>
      <c r="F1" s="4"/>
      <c r="G1" s="4"/>
      <c r="M1" s="3" t="s">
        <v>1222</v>
      </c>
      <c r="N1" s="4"/>
      <c r="O1" s="4"/>
      <c r="P1" s="4"/>
      <c r="Q1" s="4"/>
      <c r="R1" s="4"/>
      <c r="S1" s="4"/>
      <c r="AG1" s="3" t="s">
        <v>1223</v>
      </c>
      <c r="AH1" s="4"/>
      <c r="AI1" s="4"/>
      <c r="AJ1" s="4"/>
      <c r="AK1" s="4"/>
      <c r="AL1" s="4"/>
      <c r="AM1" s="4"/>
      <c r="AU1" s="3" t="s">
        <v>1224</v>
      </c>
      <c r="AV1" s="4"/>
      <c r="AW1" s="4"/>
      <c r="AX1" s="4"/>
      <c r="AY1" s="4"/>
      <c r="AZ1" s="4"/>
      <c r="BA1" s="4"/>
    </row>
    <row r="2" spans="1:53" hidden="1" outlineLevel="1" x14ac:dyDescent="0.45">
      <c r="A2" s="6" t="s">
        <v>1175</v>
      </c>
      <c r="B2" s="6" t="s">
        <v>1189</v>
      </c>
      <c r="C2" s="5"/>
      <c r="D2" s="5"/>
      <c r="E2" s="5"/>
      <c r="F2" s="5"/>
      <c r="G2" s="5"/>
      <c r="M2" s="6" t="s">
        <v>1175</v>
      </c>
      <c r="N2" s="6" t="s">
        <v>1123</v>
      </c>
      <c r="O2" s="5"/>
      <c r="P2" s="5"/>
      <c r="Q2" s="5"/>
      <c r="R2" s="5"/>
      <c r="S2" s="5"/>
      <c r="AG2" s="6" t="s">
        <v>1175</v>
      </c>
      <c r="AH2" s="6" t="s">
        <v>1123</v>
      </c>
      <c r="AI2" s="5"/>
      <c r="AJ2" s="5"/>
      <c r="AK2" s="5"/>
      <c r="AL2" s="5"/>
      <c r="AM2" s="5"/>
      <c r="AU2" s="6" t="s">
        <v>1175</v>
      </c>
      <c r="AV2" s="6" t="s">
        <v>1123</v>
      </c>
    </row>
    <row r="3" spans="1:53" hidden="1" outlineLevel="1" x14ac:dyDescent="0.45">
      <c r="A3" s="6" t="s">
        <v>1170</v>
      </c>
      <c r="B3" s="6" t="s">
        <v>1189</v>
      </c>
      <c r="C3" s="5"/>
      <c r="D3" s="7"/>
      <c r="E3" s="8"/>
      <c r="F3" s="8"/>
      <c r="G3" s="8"/>
      <c r="M3" s="6" t="s">
        <v>1170</v>
      </c>
      <c r="N3" s="6" t="s">
        <v>1189</v>
      </c>
      <c r="O3" s="5"/>
      <c r="P3" s="7"/>
      <c r="Q3" s="8"/>
      <c r="R3" s="8"/>
      <c r="S3" s="8"/>
      <c r="AG3" s="6" t="s">
        <v>1170</v>
      </c>
      <c r="AH3" s="6" t="s">
        <v>1193</v>
      </c>
      <c r="AI3" s="5"/>
      <c r="AJ3" s="7" t="s">
        <v>1123</v>
      </c>
      <c r="AK3" s="8" t="s">
        <v>1193</v>
      </c>
      <c r="AL3" s="8"/>
      <c r="AM3" s="8"/>
      <c r="AU3" s="6" t="s">
        <v>1170</v>
      </c>
      <c r="AV3" s="6" t="s">
        <v>1189</v>
      </c>
      <c r="AX3" s="7" t="s">
        <v>1123</v>
      </c>
      <c r="AY3" s="8"/>
      <c r="AZ3" s="8"/>
      <c r="BA3" s="8"/>
    </row>
    <row r="4" spans="1:53" hidden="1" outlineLevel="1" x14ac:dyDescent="0.45">
      <c r="A4" s="6" t="s">
        <v>1169</v>
      </c>
      <c r="B4" s="6" t="s">
        <v>1123</v>
      </c>
      <c r="C4" s="5"/>
      <c r="D4" s="10" t="s">
        <v>1123</v>
      </c>
      <c r="E4" s="11" t="s">
        <v>1174</v>
      </c>
      <c r="F4" s="11"/>
      <c r="G4" s="11"/>
      <c r="M4" s="6" t="s">
        <v>1169</v>
      </c>
      <c r="N4" s="6" t="s">
        <v>1225</v>
      </c>
      <c r="O4" s="5"/>
      <c r="P4" s="10" t="s">
        <v>1123</v>
      </c>
      <c r="Q4" s="11" t="s">
        <v>1226</v>
      </c>
      <c r="R4" s="11"/>
      <c r="S4" s="11"/>
      <c r="AG4" s="6" t="s">
        <v>1169</v>
      </c>
      <c r="AH4" s="6" t="s">
        <v>1142</v>
      </c>
      <c r="AI4" s="5"/>
      <c r="AJ4" s="10" t="s">
        <v>1227</v>
      </c>
      <c r="AK4" s="11" t="s">
        <v>1228</v>
      </c>
      <c r="AL4" s="11"/>
      <c r="AM4" s="11"/>
      <c r="AU4" s="6" t="s">
        <v>1169</v>
      </c>
      <c r="AV4" s="6" t="s">
        <v>1193</v>
      </c>
      <c r="AX4" s="10" t="s">
        <v>1193</v>
      </c>
      <c r="AY4" s="11" t="s">
        <v>1229</v>
      </c>
      <c r="AZ4" s="11"/>
      <c r="BA4" s="11"/>
    </row>
    <row r="5" spans="1:53" hidden="1" outlineLevel="1" x14ac:dyDescent="0.45">
      <c r="A5" s="6" t="s">
        <v>1153</v>
      </c>
      <c r="B5" s="6" t="s">
        <v>1230</v>
      </c>
      <c r="C5" s="5"/>
      <c r="D5" s="12"/>
      <c r="E5" s="13"/>
      <c r="F5" s="13"/>
      <c r="G5" s="13"/>
      <c r="M5" s="6" t="s">
        <v>1153</v>
      </c>
      <c r="N5" s="6" t="s">
        <v>1231</v>
      </c>
      <c r="O5" s="5"/>
      <c r="P5" s="12"/>
      <c r="Q5" s="13" t="s">
        <v>1232</v>
      </c>
      <c r="R5" s="13"/>
      <c r="S5" s="13"/>
      <c r="AG5" s="6" t="s">
        <v>1153</v>
      </c>
      <c r="AH5" s="6" t="s">
        <v>1191</v>
      </c>
      <c r="AI5" s="5"/>
      <c r="AJ5" s="12" t="s">
        <v>1233</v>
      </c>
      <c r="AK5" s="13"/>
      <c r="AL5" s="13"/>
      <c r="AM5" s="13"/>
      <c r="AU5" s="6" t="s">
        <v>1153</v>
      </c>
      <c r="AV5" s="6" t="s">
        <v>1234</v>
      </c>
      <c r="AX5" s="12"/>
      <c r="AY5" s="13"/>
      <c r="AZ5" s="13"/>
      <c r="BA5" s="13"/>
    </row>
    <row r="6" spans="1:53" collapsed="1" x14ac:dyDescent="0.45">
      <c r="A6" s="5"/>
      <c r="B6" s="5"/>
      <c r="C6" s="5"/>
      <c r="D6" s="5"/>
      <c r="E6" s="5"/>
      <c r="F6" s="5"/>
      <c r="G6" s="5"/>
    </row>
    <row r="7" spans="1:53" x14ac:dyDescent="0.45">
      <c r="A7" s="14" t="s">
        <v>1182</v>
      </c>
      <c r="B7" s="15" t="str">
        <f>"전체 M&amp;A 및 자산 매각 건수 중, M&amp;A 거래 비율은 "&amp; TEXT(B8,"0.0%") &amp;"를 차지"</f>
        <v>전체 M&amp;A 및 자산 매각 건수 중, M&amp;A 거래 비율은 72.2%를 차지</v>
      </c>
      <c r="C7" s="5"/>
      <c r="D7" s="5"/>
      <c r="E7" s="5"/>
      <c r="F7" s="5"/>
      <c r="G7" s="5"/>
      <c r="M7" s="14" t="s">
        <v>1182</v>
      </c>
      <c r="N7" s="15" t="str">
        <f>"[ "&amp; N8 &amp; " ] 부문의 M&amp;A 가치는 $" &amp; TEXT(P8,"#,##0") &amp; "B 로, 전체 시장 거래 가치의 " &amp; TEXT(N9,"0.0%") &amp; "를 차지"</f>
        <v>[ Agricultural Machinery ] 부문의 M&amp;A 가치는 $1,180,109B 로, 전체 시장 거래 가치의 19.2%를 차지</v>
      </c>
      <c r="AG7" s="14" t="s">
        <v>1182</v>
      </c>
      <c r="AH7" s="15" t="str">
        <f>"총 "&amp; TEXT(AH8,"#,##0") &amp; "건의 M&amp;A 중 한국에서 이루어진 거래는 " &amp; TEXT(AJ8,"#,##0") &amp; "으로 " &amp; TEXT(AH9,"0.0%") &amp; "를 점유"</f>
        <v>총 1,103건의 M&amp;A 중 한국에서 이루어진 거래는 274으로 24.8%를 점유</v>
      </c>
      <c r="AU7" s="14" t="s">
        <v>1182</v>
      </c>
      <c r="AV7" s="15" t="str">
        <f>"전체 M&amp;A 거래 중, 한국 회사의 직원 비율은 " &amp; TEXT(AV9,"0.0%")</f>
        <v>전체 M&amp;A 거래 중, 한국 회사의 직원 비율은 29.7%</v>
      </c>
    </row>
    <row r="8" spans="1:53" x14ac:dyDescent="0.45">
      <c r="A8" s="14" t="s">
        <v>1235</v>
      </c>
      <c r="B8" s="26">
        <f>B18</f>
        <v>0.72166817769718949</v>
      </c>
      <c r="C8" s="5"/>
      <c r="D8" s="5"/>
      <c r="E8" s="5"/>
      <c r="F8" s="5"/>
      <c r="G8" s="5"/>
      <c r="M8" s="14" t="s">
        <v>1236</v>
      </c>
      <c r="N8" s="16" t="str">
        <f>M22</f>
        <v>Agricultural Machinery</v>
      </c>
      <c r="O8" s="14" t="s">
        <v>1237</v>
      </c>
      <c r="P8" s="27">
        <f>N22</f>
        <v>1180109</v>
      </c>
      <c r="AG8" s="14" t="s">
        <v>1238</v>
      </c>
      <c r="AH8" s="16">
        <f>SUM(AL23:AL26)</f>
        <v>1103</v>
      </c>
      <c r="AI8" s="14" t="s">
        <v>1239</v>
      </c>
      <c r="AJ8" s="16">
        <f>SUM(AI23:AI26)</f>
        <v>274</v>
      </c>
      <c r="AU8" s="14" t="s">
        <v>1240</v>
      </c>
      <c r="AV8" s="16">
        <f>SUM(AV14:AV18)</f>
        <v>1674800</v>
      </c>
      <c r="AW8" s="14" t="s">
        <v>1241</v>
      </c>
      <c r="AX8" s="16">
        <f>AV17</f>
        <v>496837</v>
      </c>
    </row>
    <row r="9" spans="1:53" x14ac:dyDescent="0.45">
      <c r="A9" s="5"/>
      <c r="B9" s="5"/>
      <c r="C9" s="5"/>
      <c r="D9" s="5"/>
      <c r="E9" s="5"/>
      <c r="F9" s="5"/>
      <c r="G9" s="5"/>
      <c r="M9" s="14" t="s">
        <v>1242</v>
      </c>
      <c r="N9" s="26">
        <f>O22</f>
        <v>0.19243814052133201</v>
      </c>
      <c r="AG9" s="14" t="s">
        <v>1243</v>
      </c>
      <c r="AH9" s="16">
        <f>AJ8/AH8</f>
        <v>0.2484134179510426</v>
      </c>
      <c r="AU9" s="14" t="s">
        <v>1244</v>
      </c>
      <c r="AV9" s="31">
        <f>AX8/AV8</f>
        <v>0.29665452591354191</v>
      </c>
    </row>
    <row r="11" spans="1:53" ht="14" customHeight="1" thickBot="1" x14ac:dyDescent="0.5">
      <c r="M11" s="21" t="s">
        <v>1209</v>
      </c>
      <c r="N11" t="s">
        <v>1210</v>
      </c>
      <c r="AU11" s="21" t="s">
        <v>1209</v>
      </c>
      <c r="AV11" t="s">
        <v>1210</v>
      </c>
    </row>
    <row r="12" spans="1:53" ht="7.15" customHeight="1" x14ac:dyDescent="0.45">
      <c r="A12" s="28"/>
      <c r="B12" s="28"/>
      <c r="C12" s="28"/>
      <c r="D12" s="28"/>
      <c r="E12" s="28"/>
      <c r="F12" s="28"/>
      <c r="G12" s="28"/>
      <c r="M12" s="28"/>
      <c r="N12" s="28"/>
      <c r="O12" s="28"/>
      <c r="P12" s="28"/>
      <c r="Q12" s="28"/>
      <c r="R12" s="28"/>
      <c r="S12" s="28"/>
      <c r="AG12" s="28"/>
      <c r="AH12" s="28"/>
      <c r="AI12" s="28"/>
      <c r="AJ12" s="28"/>
      <c r="AK12" s="28"/>
      <c r="AL12" s="28"/>
      <c r="AM12" s="28"/>
      <c r="AU12" s="28"/>
      <c r="AV12" s="28"/>
      <c r="AW12" s="28"/>
      <c r="BA12" s="28"/>
    </row>
    <row r="13" spans="1:53" ht="17.5" thickBot="1" x14ac:dyDescent="0.5">
      <c r="M13" s="21" t="s">
        <v>2</v>
      </c>
      <c r="N13" t="s">
        <v>1245</v>
      </c>
      <c r="O13" t="s">
        <v>1246</v>
      </c>
      <c r="AG13" s="21" t="s">
        <v>1209</v>
      </c>
      <c r="AH13" t="s">
        <v>1220</v>
      </c>
      <c r="AU13" s="21" t="s">
        <v>0</v>
      </c>
      <c r="AV13" t="s">
        <v>1263</v>
      </c>
    </row>
    <row r="14" spans="1:53" ht="17.5" thickBot="1" x14ac:dyDescent="0.5">
      <c r="C14" s="5"/>
      <c r="D14" s="5"/>
      <c r="E14" s="5"/>
      <c r="F14" s="5"/>
      <c r="G14" s="5"/>
      <c r="M14" t="s">
        <v>407</v>
      </c>
      <c r="N14">
        <v>219362</v>
      </c>
      <c r="O14" s="29">
        <v>3.5770946057559455E-2</v>
      </c>
      <c r="AG14" s="28"/>
      <c r="AH14" s="28"/>
      <c r="AI14" s="28"/>
      <c r="AU14" t="s">
        <v>5</v>
      </c>
      <c r="AV14">
        <v>366557</v>
      </c>
      <c r="AX14" t="s">
        <v>1264</v>
      </c>
      <c r="AY14">
        <f>AV9*100</f>
        <v>29.665452591354192</v>
      </c>
    </row>
    <row r="15" spans="1:53" x14ac:dyDescent="0.45">
      <c r="A15" s="18"/>
      <c r="B15" s="18"/>
      <c r="C15" s="18"/>
      <c r="D15" s="18"/>
      <c r="E15" s="18"/>
      <c r="F15" s="18"/>
      <c r="G15" s="18"/>
      <c r="M15" t="s">
        <v>409</v>
      </c>
      <c r="N15">
        <v>324173</v>
      </c>
      <c r="O15" s="29">
        <v>5.2862277405919075E-2</v>
      </c>
      <c r="Q15" t="s">
        <v>1247</v>
      </c>
      <c r="R15" t="s">
        <v>1219</v>
      </c>
      <c r="S15" t="s">
        <v>1248</v>
      </c>
      <c r="T15" t="s">
        <v>1249</v>
      </c>
      <c r="V15" t="s">
        <v>1250</v>
      </c>
      <c r="W15" t="s">
        <v>1251</v>
      </c>
      <c r="X15" t="s">
        <v>1252</v>
      </c>
      <c r="AG15" s="21" t="s">
        <v>1211</v>
      </c>
      <c r="AH15" s="21" t="s">
        <v>0</v>
      </c>
      <c r="AU15" t="s">
        <v>54</v>
      </c>
      <c r="AV15">
        <v>177885</v>
      </c>
    </row>
    <row r="16" spans="1:53" x14ac:dyDescent="0.45">
      <c r="A16" s="21" t="s">
        <v>1209</v>
      </c>
      <c r="B16" t="s">
        <v>1253</v>
      </c>
      <c r="M16" t="s">
        <v>419</v>
      </c>
      <c r="N16">
        <v>377107</v>
      </c>
      <c r="O16" s="29">
        <v>6.149412457457569E-2</v>
      </c>
      <c r="Q16" t="str">
        <f t="shared" ref="Q16:R22" si="0">M16</f>
        <v>Manufacturing</v>
      </c>
      <c r="R16">
        <f t="shared" si="0"/>
        <v>377107</v>
      </c>
      <c r="S16">
        <f t="shared" ref="S16:S22" si="1">MAX($R$16:$R$22)*5%</f>
        <v>59005.450000000004</v>
      </c>
      <c r="T16">
        <f>MAX($R$16:$R$22)*1.4-R16</f>
        <v>1275045.5999999999</v>
      </c>
      <c r="W16" s="30">
        <f>R16</f>
        <v>377107</v>
      </c>
      <c r="AG16" s="21" t="s">
        <v>1254</v>
      </c>
      <c r="AH16" t="s">
        <v>5</v>
      </c>
      <c r="AI16" t="s">
        <v>54</v>
      </c>
      <c r="AJ16" t="s">
        <v>27</v>
      </c>
      <c r="AK16" t="s">
        <v>1158</v>
      </c>
      <c r="AL16" t="s">
        <v>21</v>
      </c>
      <c r="AU16" t="s">
        <v>27</v>
      </c>
      <c r="AV16">
        <v>198488</v>
      </c>
      <c r="AX16">
        <v>0</v>
      </c>
      <c r="AY16" t="s">
        <v>1153</v>
      </c>
      <c r="AZ16" t="s">
        <v>1256</v>
      </c>
    </row>
    <row r="17" spans="1:52" x14ac:dyDescent="0.45">
      <c r="A17" t="s">
        <v>1167</v>
      </c>
      <c r="B17" s="29">
        <v>0.27833182230281051</v>
      </c>
      <c r="D17" t="s">
        <v>1255</v>
      </c>
      <c r="E17">
        <f>B18*100</f>
        <v>72.166817769718946</v>
      </c>
      <c r="M17" t="s">
        <v>401</v>
      </c>
      <c r="N17">
        <v>387773</v>
      </c>
      <c r="O17" s="29">
        <v>6.3233409002370525E-2</v>
      </c>
      <c r="Q17" t="str">
        <f t="shared" si="0"/>
        <v>Technology</v>
      </c>
      <c r="R17">
        <f t="shared" si="0"/>
        <v>387773</v>
      </c>
      <c r="S17">
        <f t="shared" si="1"/>
        <v>59005.450000000004</v>
      </c>
      <c r="T17">
        <f t="shared" ref="T17:T22" si="2">MAX($R$16:$R$22)*1.4-R17</f>
        <v>1264379.5999999999</v>
      </c>
      <c r="W17" s="30">
        <f t="shared" ref="W17:W22" si="3">R17</f>
        <v>387773</v>
      </c>
      <c r="AG17" t="s">
        <v>1146</v>
      </c>
      <c r="AH17">
        <v>35</v>
      </c>
      <c r="AI17">
        <v>10</v>
      </c>
      <c r="AJ17">
        <v>13</v>
      </c>
      <c r="AK17">
        <v>28</v>
      </c>
      <c r="AL17">
        <v>31</v>
      </c>
      <c r="AU17" t="s">
        <v>1158</v>
      </c>
      <c r="AV17">
        <v>496837</v>
      </c>
      <c r="AX17">
        <v>10</v>
      </c>
      <c r="AY17">
        <f>IF($AY$14&gt;AX17,10,MAX(0,$AY$14-AX16))</f>
        <v>10</v>
      </c>
      <c r="AZ17">
        <v>10</v>
      </c>
    </row>
    <row r="18" spans="1:52" x14ac:dyDescent="0.45">
      <c r="A18" t="s">
        <v>1210</v>
      </c>
      <c r="B18" s="29">
        <v>0.72166817769718949</v>
      </c>
      <c r="M18" t="s">
        <v>404</v>
      </c>
      <c r="N18">
        <v>388925</v>
      </c>
      <c r="O18" s="29">
        <v>6.3421263461476057E-2</v>
      </c>
      <c r="Q18" t="str">
        <f t="shared" si="0"/>
        <v>Finance</v>
      </c>
      <c r="R18">
        <f t="shared" si="0"/>
        <v>388925</v>
      </c>
      <c r="S18">
        <f t="shared" si="1"/>
        <v>59005.450000000004</v>
      </c>
      <c r="T18">
        <f t="shared" si="2"/>
        <v>1263227.5999999999</v>
      </c>
      <c r="W18" s="30">
        <f t="shared" si="3"/>
        <v>388925</v>
      </c>
      <c r="AG18" t="s">
        <v>1143</v>
      </c>
      <c r="AH18">
        <v>72</v>
      </c>
      <c r="AI18">
        <v>40</v>
      </c>
      <c r="AJ18">
        <v>44</v>
      </c>
      <c r="AK18">
        <v>104</v>
      </c>
      <c r="AL18">
        <v>88</v>
      </c>
      <c r="AU18" t="s">
        <v>21</v>
      </c>
      <c r="AV18">
        <v>435033</v>
      </c>
      <c r="AX18">
        <v>20</v>
      </c>
      <c r="AY18">
        <f t="shared" ref="AY18:AY26" si="4">IF($AY$14&gt;AX18,10,MAX(0,$AY$14-AX17))</f>
        <v>10</v>
      </c>
      <c r="AZ18">
        <v>10</v>
      </c>
    </row>
    <row r="19" spans="1:52" x14ac:dyDescent="0.45">
      <c r="D19">
        <v>0</v>
      </c>
      <c r="E19" t="s">
        <v>1153</v>
      </c>
      <c r="F19" t="s">
        <v>1256</v>
      </c>
      <c r="M19" t="s">
        <v>7</v>
      </c>
      <c r="N19">
        <v>959528</v>
      </c>
      <c r="O19" s="29">
        <v>0.15646841444150722</v>
      </c>
      <c r="Q19" t="str">
        <f t="shared" si="0"/>
        <v>Mining Equipment</v>
      </c>
      <c r="R19">
        <f t="shared" si="0"/>
        <v>959528</v>
      </c>
      <c r="S19">
        <f t="shared" si="1"/>
        <v>59005.450000000004</v>
      </c>
      <c r="T19">
        <f t="shared" si="2"/>
        <v>692624.59999999986</v>
      </c>
      <c r="W19" s="30">
        <f t="shared" si="3"/>
        <v>959528</v>
      </c>
      <c r="AG19" t="s">
        <v>1145</v>
      </c>
      <c r="AH19">
        <v>105</v>
      </c>
      <c r="AI19">
        <v>52</v>
      </c>
      <c r="AJ19">
        <v>58</v>
      </c>
      <c r="AK19">
        <v>94</v>
      </c>
      <c r="AL19">
        <v>105</v>
      </c>
      <c r="AX19">
        <v>30</v>
      </c>
      <c r="AY19">
        <f t="shared" si="4"/>
        <v>9.6654525913541924</v>
      </c>
      <c r="AZ19">
        <v>10</v>
      </c>
    </row>
    <row r="20" spans="1:52" x14ac:dyDescent="0.45">
      <c r="D20">
        <v>10</v>
      </c>
      <c r="E20">
        <f>IF($E$17&gt;D20,10,MAX(0,$E$17-D19))</f>
        <v>10</v>
      </c>
      <c r="F20">
        <v>10</v>
      </c>
      <c r="M20" t="s">
        <v>11</v>
      </c>
      <c r="N20">
        <v>1145621</v>
      </c>
      <c r="O20" s="29">
        <v>0.18681424765186003</v>
      </c>
      <c r="Q20" t="str">
        <f t="shared" si="0"/>
        <v>Industrial Machinery</v>
      </c>
      <c r="R20">
        <f t="shared" si="0"/>
        <v>1145621</v>
      </c>
      <c r="S20">
        <f t="shared" si="1"/>
        <v>59005.450000000004</v>
      </c>
      <c r="T20">
        <f t="shared" si="2"/>
        <v>506531.59999999986</v>
      </c>
      <c r="W20" s="30">
        <f t="shared" si="3"/>
        <v>1145621</v>
      </c>
      <c r="AG20" t="s">
        <v>1144</v>
      </c>
      <c r="AH20">
        <v>61</v>
      </c>
      <c r="AI20">
        <v>19</v>
      </c>
      <c r="AJ20">
        <v>30</v>
      </c>
      <c r="AK20">
        <v>48</v>
      </c>
      <c r="AL20">
        <v>66</v>
      </c>
      <c r="AX20">
        <v>40</v>
      </c>
      <c r="AY20">
        <f t="shared" si="4"/>
        <v>0</v>
      </c>
      <c r="AZ20">
        <v>10</v>
      </c>
    </row>
    <row r="21" spans="1:52" x14ac:dyDescent="0.45">
      <c r="D21">
        <v>20</v>
      </c>
      <c r="E21">
        <f t="shared" ref="E21:E29" si="5">IF($E$17&gt;D21,10,MAX(0,$E$17-D20))</f>
        <v>10</v>
      </c>
      <c r="F21">
        <v>10</v>
      </c>
      <c r="M21" t="s">
        <v>20</v>
      </c>
      <c r="N21">
        <v>1149809</v>
      </c>
      <c r="O21" s="29">
        <v>0.18749717688339995</v>
      </c>
      <c r="Q21" t="str">
        <f t="shared" si="0"/>
        <v>Construction Machinery</v>
      </c>
      <c r="R21">
        <f t="shared" si="0"/>
        <v>1149809</v>
      </c>
      <c r="S21">
        <f t="shared" si="1"/>
        <v>59005.450000000004</v>
      </c>
      <c r="T21">
        <f t="shared" si="2"/>
        <v>502343.59999999986</v>
      </c>
      <c r="W21" s="30">
        <f t="shared" si="3"/>
        <v>1149809</v>
      </c>
      <c r="AX21">
        <v>50</v>
      </c>
      <c r="AY21">
        <f t="shared" si="4"/>
        <v>0</v>
      </c>
      <c r="AZ21">
        <v>10</v>
      </c>
    </row>
    <row r="22" spans="1:52" x14ac:dyDescent="0.45">
      <c r="D22">
        <v>30</v>
      </c>
      <c r="E22">
        <f t="shared" si="5"/>
        <v>10</v>
      </c>
      <c r="F22">
        <v>10</v>
      </c>
      <c r="M22" t="s">
        <v>13</v>
      </c>
      <c r="N22">
        <v>1180109</v>
      </c>
      <c r="O22" s="29">
        <v>0.19243814052133201</v>
      </c>
      <c r="Q22" t="str">
        <f t="shared" si="0"/>
        <v>Agricultural Machinery</v>
      </c>
      <c r="R22">
        <f t="shared" si="0"/>
        <v>1180109</v>
      </c>
      <c r="S22">
        <f t="shared" si="1"/>
        <v>59005.450000000004</v>
      </c>
      <c r="T22">
        <f t="shared" si="2"/>
        <v>472043.59999999986</v>
      </c>
      <c r="W22" s="30">
        <f t="shared" si="3"/>
        <v>1180109</v>
      </c>
      <c r="AG22" t="s">
        <v>1213</v>
      </c>
      <c r="AH22" t="s">
        <v>1257</v>
      </c>
      <c r="AI22" t="s">
        <v>1159</v>
      </c>
      <c r="AJ22" t="s">
        <v>1258</v>
      </c>
      <c r="AK22" t="s">
        <v>1259</v>
      </c>
      <c r="AL22" t="s">
        <v>1260</v>
      </c>
      <c r="AM22" t="s">
        <v>1261</v>
      </c>
      <c r="AN22" t="s">
        <v>1262</v>
      </c>
      <c r="AX22">
        <v>60</v>
      </c>
      <c r="AY22">
        <f t="shared" si="4"/>
        <v>0</v>
      </c>
      <c r="AZ22">
        <v>10</v>
      </c>
    </row>
    <row r="23" spans="1:52" x14ac:dyDescent="0.45">
      <c r="D23">
        <v>40</v>
      </c>
      <c r="E23">
        <f t="shared" si="5"/>
        <v>10</v>
      </c>
      <c r="F23">
        <v>10</v>
      </c>
      <c r="AG23" t="str">
        <f>AG17</f>
        <v>부채 조달</v>
      </c>
      <c r="AH23">
        <v>1</v>
      </c>
      <c r="AI23">
        <f>AK17</f>
        <v>28</v>
      </c>
      <c r="AJ23">
        <f>SQRT(AI23/PI())</f>
        <v>2.9854106607209232</v>
      </c>
      <c r="AK23">
        <f>AJ23/MAX($AJ$23:$AJ$26,$AM$23:$AM$26)*0.175</f>
        <v>4.5511054026987144E-2</v>
      </c>
      <c r="AL23">
        <f>SUM(AH17:AL17)</f>
        <v>117</v>
      </c>
      <c r="AM23">
        <f>SQRT(AL23/PI())</f>
        <v>6.1026434176923292</v>
      </c>
      <c r="AN23">
        <f>AM23/MAX($AJ$23:$AJ$26,$AM$23:$AM$26)*0.175</f>
        <v>9.303166828745911E-2</v>
      </c>
      <c r="AX23">
        <v>70</v>
      </c>
      <c r="AY23">
        <f t="shared" si="4"/>
        <v>0</v>
      </c>
      <c r="AZ23">
        <v>10</v>
      </c>
    </row>
    <row r="24" spans="1:52" x14ac:dyDescent="0.45">
      <c r="D24">
        <v>50</v>
      </c>
      <c r="E24">
        <f t="shared" si="5"/>
        <v>10</v>
      </c>
      <c r="F24">
        <v>10</v>
      </c>
      <c r="AG24" t="str">
        <f t="shared" ref="AG24:AG26" si="6">AG18</f>
        <v>주식 교환</v>
      </c>
      <c r="AH24">
        <v>2</v>
      </c>
      <c r="AI24">
        <f t="shared" ref="AI24:AI26" si="7">AK18</f>
        <v>104</v>
      </c>
      <c r="AJ24">
        <f t="shared" ref="AJ24:AJ26" si="8">SQRT(AI24/PI())</f>
        <v>5.7536273917515919</v>
      </c>
      <c r="AK24">
        <f t="shared" ref="AK24:AK26" si="9">AJ24/MAX($AJ$23:$AJ$26,$AM$23:$AM$26)*0.175</f>
        <v>8.7711098014879751E-2</v>
      </c>
      <c r="AL24">
        <f t="shared" ref="AL24:AL26" si="10">SUM(AH18:AL18)</f>
        <v>348</v>
      </c>
      <c r="AM24">
        <f t="shared" ref="AM24:AM26" si="11">SQRT(AL24/PI())</f>
        <v>10.524820207108489</v>
      </c>
      <c r="AN24">
        <f t="shared" ref="AN24:AN26" si="12">AM24/MAX($AJ$23:$AJ$26,$AM$23:$AM$26)*0.175</f>
        <v>0.16044548489498983</v>
      </c>
      <c r="AX24">
        <v>80</v>
      </c>
      <c r="AY24">
        <f t="shared" si="4"/>
        <v>0</v>
      </c>
      <c r="AZ24">
        <v>10</v>
      </c>
    </row>
    <row r="25" spans="1:52" x14ac:dyDescent="0.45">
      <c r="D25">
        <v>60</v>
      </c>
      <c r="E25">
        <f t="shared" si="5"/>
        <v>10</v>
      </c>
      <c r="F25">
        <v>10</v>
      </c>
      <c r="AG25" t="str">
        <f t="shared" si="6"/>
        <v>현금</v>
      </c>
      <c r="AH25">
        <v>3</v>
      </c>
      <c r="AI25">
        <f t="shared" si="7"/>
        <v>94</v>
      </c>
      <c r="AJ25">
        <f t="shared" si="8"/>
        <v>5.4700209598571305</v>
      </c>
      <c r="AK25">
        <f t="shared" si="9"/>
        <v>8.3387663448851568E-2</v>
      </c>
      <c r="AL25">
        <f t="shared" si="10"/>
        <v>414</v>
      </c>
      <c r="AM25">
        <f t="shared" si="11"/>
        <v>11.479559785988718</v>
      </c>
      <c r="AN25">
        <f t="shared" si="12"/>
        <v>0.17499999999999999</v>
      </c>
      <c r="AX25">
        <v>90</v>
      </c>
      <c r="AY25">
        <f t="shared" si="4"/>
        <v>0</v>
      </c>
      <c r="AZ25">
        <v>10</v>
      </c>
    </row>
    <row r="26" spans="1:52" x14ac:dyDescent="0.45">
      <c r="D26">
        <v>70</v>
      </c>
      <c r="E26">
        <f t="shared" si="5"/>
        <v>10</v>
      </c>
      <c r="F26">
        <v>10</v>
      </c>
      <c r="AG26" t="str">
        <f t="shared" si="6"/>
        <v>현금-주식 혼합</v>
      </c>
      <c r="AH26">
        <v>4</v>
      </c>
      <c r="AI26">
        <f t="shared" si="7"/>
        <v>48</v>
      </c>
      <c r="AJ26">
        <f t="shared" si="8"/>
        <v>3.9088200952233594</v>
      </c>
      <c r="AK26">
        <f t="shared" si="9"/>
        <v>5.9587957153112395E-2</v>
      </c>
      <c r="AL26">
        <f t="shared" si="10"/>
        <v>224</v>
      </c>
      <c r="AM26">
        <f t="shared" si="11"/>
        <v>8.4440164912895046</v>
      </c>
      <c r="AN26">
        <f t="shared" si="12"/>
        <v>0.12872469968571976</v>
      </c>
      <c r="AX26">
        <v>100</v>
      </c>
      <c r="AY26">
        <f t="shared" si="4"/>
        <v>0</v>
      </c>
      <c r="AZ26">
        <v>10</v>
      </c>
    </row>
    <row r="27" spans="1:52" x14ac:dyDescent="0.45">
      <c r="D27">
        <v>80</v>
      </c>
      <c r="E27">
        <f t="shared" si="5"/>
        <v>2.1668177697189464</v>
      </c>
      <c r="F27">
        <v>10</v>
      </c>
    </row>
    <row r="28" spans="1:52" x14ac:dyDescent="0.45">
      <c r="D28">
        <v>90</v>
      </c>
      <c r="E28">
        <f t="shared" si="5"/>
        <v>0</v>
      </c>
      <c r="F28">
        <v>10</v>
      </c>
    </row>
    <row r="29" spans="1:52" x14ac:dyDescent="0.45">
      <c r="D29">
        <v>100</v>
      </c>
      <c r="E29">
        <f t="shared" si="5"/>
        <v>0</v>
      </c>
      <c r="F29">
        <v>10</v>
      </c>
    </row>
  </sheetData>
  <phoneticPr fontId="18" type="noConversion"/>
  <pageMargins left="0.7" right="0.7" top="0.75" bottom="0.75" header="0.3" footer="0.3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C3B5-54FC-4F3A-ACE1-EB33259725C6}">
  <sheetPr codeName="Sheet4"/>
  <dimension ref="A1:B6"/>
  <sheetViews>
    <sheetView workbookViewId="0"/>
  </sheetViews>
  <sheetFormatPr defaultRowHeight="17" x14ac:dyDescent="0.45"/>
  <sheetData>
    <row r="1" spans="1:2" x14ac:dyDescent="0.45">
      <c r="A1" t="s">
        <v>1166</v>
      </c>
      <c r="B1" t="s">
        <v>1165</v>
      </c>
    </row>
    <row r="2" spans="1:2" x14ac:dyDescent="0.45">
      <c r="A2" t="s">
        <v>1154</v>
      </c>
      <c r="B2" t="s">
        <v>1160</v>
      </c>
    </row>
    <row r="3" spans="1:2" x14ac:dyDescent="0.45">
      <c r="A3" t="s">
        <v>1157</v>
      </c>
      <c r="B3" t="s">
        <v>1161</v>
      </c>
    </row>
    <row r="4" spans="1:2" x14ac:dyDescent="0.45">
      <c r="A4" t="s">
        <v>1159</v>
      </c>
      <c r="B4" t="s">
        <v>1162</v>
      </c>
    </row>
    <row r="5" spans="1:2" x14ac:dyDescent="0.45">
      <c r="A5" t="s">
        <v>1156</v>
      </c>
      <c r="B5" t="s">
        <v>1163</v>
      </c>
    </row>
    <row r="6" spans="1:2" x14ac:dyDescent="0.45">
      <c r="A6" t="s">
        <v>1155</v>
      </c>
      <c r="B6" t="s">
        <v>1164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5c384b7397a165519b2e50c9e32f89e9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cf402005bbd2bec420a7996d7921ff3c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DB4AE4-CAD7-46D3-A4AB-51FA7F0A8AF6}">
  <ds:schemaRefs>
    <ds:schemaRef ds:uri="http://schemas.microsoft.com/office/2006/metadata/properties"/>
    <ds:schemaRef ds:uri="dceb8e0a-7b95-4e94-870e-db41a6a8b15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3423794-1340-4d8a-b07d-9df63fa7197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4199F73-3831-4251-A5D4-D0FD307BD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1455B3-7800-46D7-B632-FC39399969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데이터</vt:lpstr>
      <vt:lpstr>대시보드</vt:lpstr>
      <vt:lpstr>피벗보고서</vt:lpstr>
      <vt:lpstr>피벗보고서#2</vt:lpstr>
      <vt:lpstr>국가목록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sn i</cp:lastModifiedBy>
  <cp:lastPrinted>2024-05-04T10:40:49Z</cp:lastPrinted>
  <dcterms:created xsi:type="dcterms:W3CDTF">2024-05-03T11:16:15Z</dcterms:created>
  <dcterms:modified xsi:type="dcterms:W3CDTF">2024-05-17T11:13:58Z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0x010100E974D226E75704468C33A9F80EE7321E</vt:lpwstr>
  </property>
</Properties>
</file>