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3.xml" ContentType="application/vnd.openxmlformats-officedocument.drawingml.chartshapes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xl/webextensions/webextension2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Administrator\Desktop\엑셀\엑셀연습\오빠두엑셀(카톡id로그인)\라이브 177회(챌린지)\"/>
    </mc:Choice>
  </mc:AlternateContent>
  <xr:revisionPtr revIDLastSave="0" documentId="13_ncr:1_{C0171166-EC85-405D-AE73-F1E921950E89}" xr6:coauthVersionLast="36" xr6:coauthVersionMax="47" xr10:uidLastSave="{00000000-0000-0000-0000-000000000000}"/>
  <bookViews>
    <workbookView xWindow="-108" yWindow="-108" windowWidth="22680" windowHeight="14472" activeTab="1" xr2:uid="{1ABB4DFA-D2DE-4DE9-9B76-C21133FA572D}"/>
  </bookViews>
  <sheets>
    <sheet name="데이터" sheetId="1" r:id="rId1"/>
    <sheet name="대시보드" sheetId="6" r:id="rId2"/>
    <sheet name="피벗보고서" sheetId="5" r:id="rId3"/>
    <sheet name="국가목록" sheetId="2" r:id="rId4"/>
  </sheets>
  <definedNames>
    <definedName name="_xlnm._FilterDatabase" localSheetId="0" hidden="1">데이터!$A$1:$K$1104</definedName>
    <definedName name="슬라이서_Detail_Sector">#N/A</definedName>
    <definedName name="슬라이서_Financing_Method">#N/A</definedName>
    <definedName name="슬라이서_Primary_Reason_for_M_A">#N/A</definedName>
  </definedNames>
  <calcPr calcId="191029"/>
  <pivotCaches>
    <pivotCache cacheId="0" r:id="rId5"/>
  </pivotCaches>
  <extLst>
    <ext xmlns:x14="http://schemas.microsoft.com/office/spreadsheetml/2009/9/main" uri="{BBE1A952-AA13-448e-AADC-164F8A28A991}">
      <x14:slicerCaches>
        <x14:slicerCache r:id="rId6"/>
        <x14:slicerCache r:id="rId7"/>
        <x14:slicerCache r:id="rId8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AS8" i="5" l="1"/>
  <c r="AQ8" i="5" l="1"/>
  <c r="AQ9" i="5" s="1"/>
  <c r="AU9" i="5" l="1"/>
  <c r="AQ10" i="5" s="1"/>
  <c r="AS9" i="5"/>
  <c r="AQ7" i="5" s="1"/>
  <c r="BE16" i="5" l="1"/>
  <c r="BF16" i="5" s="1"/>
  <c r="BE17" i="5"/>
  <c r="BF17" i="5" s="1"/>
  <c r="BE18" i="5"/>
  <c r="BF18" i="5" s="1"/>
  <c r="BE19" i="5"/>
  <c r="BF19" i="5" s="1"/>
  <c r="BE20" i="5"/>
  <c r="BF20" i="5" s="1"/>
  <c r="BE21" i="5"/>
  <c r="BF21" i="5" s="1"/>
  <c r="BE22" i="5"/>
  <c r="BF22" i="5" s="1"/>
  <c r="BE23" i="5"/>
  <c r="BF23" i="5" s="1"/>
  <c r="BE24" i="5"/>
  <c r="BF24" i="5" s="1"/>
  <c r="BE25" i="5"/>
  <c r="BF25" i="5" s="1"/>
  <c r="BE26" i="5"/>
  <c r="BF26" i="5" s="1"/>
  <c r="BE27" i="5"/>
  <c r="BF27" i="5" s="1"/>
  <c r="BE28" i="5"/>
  <c r="BF28" i="5" s="1"/>
  <c r="BE29" i="5"/>
  <c r="BF29" i="5" s="1"/>
  <c r="BE30" i="5"/>
  <c r="BF30" i="5" s="1"/>
  <c r="BE31" i="5"/>
  <c r="BF31" i="5" s="1"/>
  <c r="BE32" i="5"/>
  <c r="BF32" i="5" s="1"/>
  <c r="BE33" i="5"/>
  <c r="BF33" i="5" s="1"/>
  <c r="BE34" i="5"/>
  <c r="BF34" i="5" s="1"/>
  <c r="BE15" i="5"/>
  <c r="BF15" i="5" s="1"/>
  <c r="AY16" i="5"/>
  <c r="AZ16" i="5"/>
  <c r="BA16" i="5"/>
  <c r="BB16" i="5"/>
  <c r="BC16" i="5"/>
  <c r="BD16" i="5"/>
  <c r="AY17" i="5"/>
  <c r="AZ17" i="5"/>
  <c r="BA17" i="5"/>
  <c r="BB17" i="5"/>
  <c r="BC17" i="5"/>
  <c r="BD17" i="5"/>
  <c r="AY18" i="5"/>
  <c r="AZ18" i="5"/>
  <c r="BA18" i="5"/>
  <c r="BB18" i="5"/>
  <c r="BC18" i="5"/>
  <c r="BD18" i="5"/>
  <c r="AX19" i="5"/>
  <c r="AY19" i="5"/>
  <c r="AZ19" i="5"/>
  <c r="BA19" i="5"/>
  <c r="BB19" i="5"/>
  <c r="BC19" i="5"/>
  <c r="BD19" i="5"/>
  <c r="AY20" i="5"/>
  <c r="AZ20" i="5"/>
  <c r="BA20" i="5"/>
  <c r="BB20" i="5"/>
  <c r="BC20" i="5"/>
  <c r="BD20" i="5"/>
  <c r="AY21" i="5"/>
  <c r="AZ21" i="5"/>
  <c r="BA21" i="5"/>
  <c r="BB21" i="5"/>
  <c r="BC21" i="5"/>
  <c r="BD21" i="5"/>
  <c r="AY22" i="5"/>
  <c r="AZ22" i="5"/>
  <c r="BA22" i="5"/>
  <c r="BB22" i="5"/>
  <c r="BC22" i="5"/>
  <c r="BD22" i="5"/>
  <c r="AX23" i="5"/>
  <c r="AY23" i="5"/>
  <c r="AZ23" i="5"/>
  <c r="BA23" i="5"/>
  <c r="BB23" i="5"/>
  <c r="BC23" i="5"/>
  <c r="BD23" i="5"/>
  <c r="AY24" i="5"/>
  <c r="AZ24" i="5"/>
  <c r="BA24" i="5"/>
  <c r="BB24" i="5"/>
  <c r="BC24" i="5"/>
  <c r="BD24" i="5"/>
  <c r="AY25" i="5"/>
  <c r="AZ25" i="5"/>
  <c r="BA25" i="5"/>
  <c r="BB25" i="5"/>
  <c r="BC25" i="5"/>
  <c r="BD25" i="5"/>
  <c r="AY26" i="5"/>
  <c r="AZ26" i="5"/>
  <c r="BA26" i="5"/>
  <c r="BB26" i="5"/>
  <c r="BC26" i="5"/>
  <c r="BD26" i="5"/>
  <c r="AX27" i="5"/>
  <c r="AY27" i="5"/>
  <c r="AZ27" i="5"/>
  <c r="BA27" i="5"/>
  <c r="BB27" i="5"/>
  <c r="BC27" i="5"/>
  <c r="BD27" i="5"/>
  <c r="AY28" i="5"/>
  <c r="AZ28" i="5"/>
  <c r="BA28" i="5"/>
  <c r="BB28" i="5"/>
  <c r="BC28" i="5"/>
  <c r="BD28" i="5"/>
  <c r="AY29" i="5"/>
  <c r="AZ29" i="5"/>
  <c r="BA29" i="5"/>
  <c r="BB29" i="5"/>
  <c r="BC29" i="5"/>
  <c r="BD29" i="5"/>
  <c r="AY30" i="5"/>
  <c r="AZ30" i="5"/>
  <c r="BA30" i="5"/>
  <c r="BB30" i="5"/>
  <c r="BC30" i="5"/>
  <c r="BD30" i="5"/>
  <c r="AX31" i="5"/>
  <c r="AY31" i="5"/>
  <c r="AZ31" i="5"/>
  <c r="BA31" i="5"/>
  <c r="BB31" i="5"/>
  <c r="BC31" i="5"/>
  <c r="BD31" i="5"/>
  <c r="AY32" i="5"/>
  <c r="AZ32" i="5"/>
  <c r="BA32" i="5"/>
  <c r="BB32" i="5"/>
  <c r="BC32" i="5"/>
  <c r="BD32" i="5"/>
  <c r="AY33" i="5"/>
  <c r="AZ33" i="5"/>
  <c r="BA33" i="5"/>
  <c r="BB33" i="5"/>
  <c r="BC33" i="5"/>
  <c r="BD33" i="5"/>
  <c r="AY34" i="5"/>
  <c r="AZ34" i="5"/>
  <c r="BA34" i="5"/>
  <c r="BB34" i="5"/>
  <c r="BC34" i="5"/>
  <c r="BD34" i="5"/>
  <c r="AY15" i="5"/>
  <c r="AZ15" i="5"/>
  <c r="BA15" i="5"/>
  <c r="BB15" i="5"/>
  <c r="BC15" i="5"/>
  <c r="BD15" i="5"/>
  <c r="AX15" i="5"/>
  <c r="AH9" i="5" l="1"/>
  <c r="AF9" i="5" l="1"/>
  <c r="AF8" i="5"/>
  <c r="AD8" i="5"/>
  <c r="AH8" i="5" l="1"/>
  <c r="AD9" i="5" s="1"/>
  <c r="AD10" i="5"/>
  <c r="Q15" i="5"/>
  <c r="R15" i="5"/>
  <c r="Q16" i="5"/>
  <c r="R16" i="5"/>
  <c r="Q17" i="5"/>
  <c r="R17" i="5"/>
  <c r="Q18" i="5"/>
  <c r="R18" i="5"/>
  <c r="Q19" i="5"/>
  <c r="R19" i="5"/>
  <c r="Q20" i="5"/>
  <c r="R20" i="5"/>
  <c r="Q21" i="5"/>
  <c r="R21" i="5"/>
  <c r="Q22" i="5"/>
  <c r="R22" i="5"/>
  <c r="Q23" i="5"/>
  <c r="R23" i="5"/>
  <c r="R14" i="5"/>
  <c r="Q14" i="5"/>
  <c r="S9" i="5" s="1"/>
  <c r="AD7" i="5" l="1"/>
  <c r="Q9" i="5"/>
  <c r="O7" i="5" s="1"/>
  <c r="V14" i="5"/>
  <c r="O9" i="5"/>
  <c r="O8" i="5" s="1"/>
  <c r="V13" i="5"/>
  <c r="S14" i="5" s="1"/>
  <c r="E31" i="5"/>
  <c r="D8" i="5" s="1"/>
  <c r="E27" i="5"/>
  <c r="E23" i="5"/>
  <c r="E19" i="5"/>
  <c r="E15" i="5"/>
  <c r="T14" i="5" l="1"/>
  <c r="S15" i="5"/>
  <c r="B8" i="5"/>
  <c r="B9" i="5" l="1"/>
  <c r="D9" i="5" s="1"/>
  <c r="B7" i="5" s="1"/>
  <c r="T15" i="5"/>
  <c r="S16" i="5"/>
  <c r="T16" i="5" l="1"/>
  <c r="S17" i="5"/>
  <c r="T17" i="5" l="1"/>
  <c r="S18" i="5"/>
  <c r="S19" i="5" l="1"/>
  <c r="T18" i="5"/>
  <c r="S20" i="5" l="1"/>
  <c r="T19" i="5"/>
  <c r="S21" i="5" l="1"/>
  <c r="T20" i="5"/>
  <c r="S22" i="5" l="1"/>
  <c r="T21" i="5"/>
  <c r="S23" i="5" l="1"/>
  <c r="T23" i="5" s="1"/>
  <c r="T22" i="5"/>
</calcChain>
</file>

<file path=xl/sharedStrings.xml><?xml version="1.0" encoding="utf-8"?>
<sst xmlns="http://schemas.openxmlformats.org/spreadsheetml/2006/main" count="7917" uniqueCount="1231">
  <si>
    <t>Country</t>
  </si>
  <si>
    <t>Number of Employee</t>
  </si>
  <si>
    <t>China</t>
  </si>
  <si>
    <t>Systems Co</t>
  </si>
  <si>
    <t>Mining Equipment</t>
  </si>
  <si>
    <t>Tech Corp</t>
  </si>
  <si>
    <t>Central Equip Corp</t>
  </si>
  <si>
    <t>Central Tech LLC</t>
  </si>
  <si>
    <t>Industrial Machinery</t>
  </si>
  <si>
    <t>Suburban Electrics Group</t>
  </si>
  <si>
    <t>Agricultural Machinery</t>
  </si>
  <si>
    <t>Motors Inc</t>
  </si>
  <si>
    <t>Engineering Corp</t>
  </si>
  <si>
    <t>Equip Inc</t>
  </si>
  <si>
    <t>East Drives Ltd</t>
  </si>
  <si>
    <t>Drives Inc</t>
  </si>
  <si>
    <t>Tech Inc</t>
  </si>
  <si>
    <t>Construction Machinery</t>
  </si>
  <si>
    <t>USA</t>
  </si>
  <si>
    <t>West Drives Group</t>
  </si>
  <si>
    <t>East Tech Inc</t>
  </si>
  <si>
    <t>Central Motors Corp</t>
  </si>
  <si>
    <t>Machines Corp</t>
  </si>
  <si>
    <t>National Drives Co</t>
  </si>
  <si>
    <t>India</t>
  </si>
  <si>
    <t>National Electrics LLC</t>
  </si>
  <si>
    <t>National Systems Group</t>
  </si>
  <si>
    <t>West Tech LLC</t>
  </si>
  <si>
    <t>Suburban Motors Corp</t>
  </si>
  <si>
    <t>Industries Co</t>
  </si>
  <si>
    <t>Global Machines Corp</t>
  </si>
  <si>
    <t>East Industries Inc</t>
  </si>
  <si>
    <t>Tech Ltd</t>
  </si>
  <si>
    <t>Engineering Co</t>
  </si>
  <si>
    <t>Metro Motors Group</t>
  </si>
  <si>
    <t>North Motors Ltd</t>
  </si>
  <si>
    <t>Global Machines Ltd</t>
  </si>
  <si>
    <t>National Drives Corp</t>
  </si>
  <si>
    <t>Metro Electrics LLC</t>
  </si>
  <si>
    <t>Suburban Motors Co</t>
  </si>
  <si>
    <t>Global Motors Inc</t>
  </si>
  <si>
    <t>Engineering Inc</t>
  </si>
  <si>
    <t>North Engineering Inc</t>
  </si>
  <si>
    <t>Motors Ltd</t>
  </si>
  <si>
    <t>South Tech Corp</t>
  </si>
  <si>
    <t>Central Tech Group</t>
  </si>
  <si>
    <t>Central Electrics LLC</t>
  </si>
  <si>
    <t>National Electrics Ltd</t>
  </si>
  <si>
    <t>Motors LLC</t>
  </si>
  <si>
    <t>Tech LLC</t>
  </si>
  <si>
    <t>Metro Tech LLC</t>
  </si>
  <si>
    <t>Germany</t>
  </si>
  <si>
    <t>Global Tech LLC</t>
  </si>
  <si>
    <t>National Motors Ltd</t>
  </si>
  <si>
    <t>North Systems Inc</t>
  </si>
  <si>
    <t>Industries Corp</t>
  </si>
  <si>
    <t>Electrics Ltd</t>
  </si>
  <si>
    <t>Suburban Tech Ltd</t>
  </si>
  <si>
    <t>Systems LLC</t>
  </si>
  <si>
    <t>South Drives Inc</t>
  </si>
  <si>
    <t>National Engineering Group</t>
  </si>
  <si>
    <t>Suburban Drives Co</t>
  </si>
  <si>
    <t>South Machines Inc</t>
  </si>
  <si>
    <t>South Systems Group</t>
  </si>
  <si>
    <t>Equip Co</t>
  </si>
  <si>
    <t>Engineering LLC</t>
  </si>
  <si>
    <t>Systems Corp</t>
  </si>
  <si>
    <t>Machines LLC</t>
  </si>
  <si>
    <t>Electrics Group</t>
  </si>
  <si>
    <t>South Motors LLC</t>
  </si>
  <si>
    <t>North Engineering LLC</t>
  </si>
  <si>
    <t>Central Tech Ltd</t>
  </si>
  <si>
    <t>West Drives Ltd</t>
  </si>
  <si>
    <t>Industries LLC</t>
  </si>
  <si>
    <t>Suburban Engineering Inc</t>
  </si>
  <si>
    <t>Central Drives Co</t>
  </si>
  <si>
    <t>Central Drives Group</t>
  </si>
  <si>
    <t>Global Tech Ltd</t>
  </si>
  <si>
    <t>Machines Inc</t>
  </si>
  <si>
    <t>Global Equip Ltd</t>
  </si>
  <si>
    <t>North Motors LLC</t>
  </si>
  <si>
    <t>National Electrics Corp</t>
  </si>
  <si>
    <t>Suburban Industries Corp</t>
  </si>
  <si>
    <t>South Electrics Group</t>
  </si>
  <si>
    <t>Industries Ltd</t>
  </si>
  <si>
    <t>South Equip LLC</t>
  </si>
  <si>
    <t>Engineering Ltd</t>
  </si>
  <si>
    <t>Drives Corp</t>
  </si>
  <si>
    <t>National Motors Co</t>
  </si>
  <si>
    <t>Electrics Co</t>
  </si>
  <si>
    <t>South Engineering Corp</t>
  </si>
  <si>
    <t>Suburban Machines Inc</t>
  </si>
  <si>
    <t>Equip Ltd</t>
  </si>
  <si>
    <t>Metro Machines Group</t>
  </si>
  <si>
    <t>Machines Ltd</t>
  </si>
  <si>
    <t>South Equip Inc</t>
  </si>
  <si>
    <t>National Machines Ltd</t>
  </si>
  <si>
    <t>North Machines LLC</t>
  </si>
  <si>
    <t>Equip LLC</t>
  </si>
  <si>
    <t>Tech Group</t>
  </si>
  <si>
    <t>South Drives LLC</t>
  </si>
  <si>
    <t>Global Industries Inc</t>
  </si>
  <si>
    <t>Drives LLC</t>
  </si>
  <si>
    <t>Industries Group</t>
  </si>
  <si>
    <t>Metro Drives Group</t>
  </si>
  <si>
    <t>Suburban Systems Group</t>
  </si>
  <si>
    <t>West Tech Inc</t>
  </si>
  <si>
    <t>Metro Machines Ltd</t>
  </si>
  <si>
    <t>West Equip Group</t>
  </si>
  <si>
    <t>Metro Motors LLC</t>
  </si>
  <si>
    <t>West Equip LLC</t>
  </si>
  <si>
    <t>Industries Inc</t>
  </si>
  <si>
    <t>Central Motors Co</t>
  </si>
  <si>
    <t>West Motors Ltd</t>
  </si>
  <si>
    <t>Global Systems Group</t>
  </si>
  <si>
    <t>South Systems LLC</t>
  </si>
  <si>
    <t>Drives Ltd</t>
  </si>
  <si>
    <t>Global Industries Corp</t>
  </si>
  <si>
    <t>Central Systems Co</t>
  </si>
  <si>
    <t>Global Industries Co</t>
  </si>
  <si>
    <t>East Tech Ltd</t>
  </si>
  <si>
    <t>South Electrics Inc</t>
  </si>
  <si>
    <t>Motors Group</t>
  </si>
  <si>
    <t>National Motors Inc</t>
  </si>
  <si>
    <t>West Machines Inc</t>
  </si>
  <si>
    <t>North Drives Corp</t>
  </si>
  <si>
    <t>Central Tech Co</t>
  </si>
  <si>
    <t>Metro Motors Co</t>
  </si>
  <si>
    <t>Systems Group</t>
  </si>
  <si>
    <t>Suburban Motors Ltd</t>
  </si>
  <si>
    <t>Drives Group</t>
  </si>
  <si>
    <t>Electrics LLC</t>
  </si>
  <si>
    <t>Central Industries LLC</t>
  </si>
  <si>
    <t>National Tech LLC</t>
  </si>
  <si>
    <t>South Systems Corp</t>
  </si>
  <si>
    <t>Suburban Industries LLC</t>
  </si>
  <si>
    <t>Global Drives LLC</t>
  </si>
  <si>
    <t>Global Equip Inc</t>
  </si>
  <si>
    <t>Global Engineering Corp</t>
  </si>
  <si>
    <t>Global Tech Co</t>
  </si>
  <si>
    <t>Motors Corp</t>
  </si>
  <si>
    <t>Systems Ltd</t>
  </si>
  <si>
    <t>North Motors Inc</t>
  </si>
  <si>
    <t>Equip Corp</t>
  </si>
  <si>
    <t>Central Equip Inc</t>
  </si>
  <si>
    <t>West Tech Ltd</t>
  </si>
  <si>
    <t>East Industries Group</t>
  </si>
  <si>
    <t>Suburban Engineering Group</t>
  </si>
  <si>
    <t>Suburban Tech Inc</t>
  </si>
  <si>
    <t>South Engineering Co</t>
  </si>
  <si>
    <t>West Systems Group</t>
  </si>
  <si>
    <t>South Industries Group</t>
  </si>
  <si>
    <t>Global Machines LLC</t>
  </si>
  <si>
    <t>North Industries LLC</t>
  </si>
  <si>
    <t>Suburban Equip Group</t>
  </si>
  <si>
    <t>East Industries Co</t>
  </si>
  <si>
    <t>Metro Industries LLC</t>
  </si>
  <si>
    <t>North Equip Corp</t>
  </si>
  <si>
    <t>East Industries Ltd</t>
  </si>
  <si>
    <t>National Engineering Corp</t>
  </si>
  <si>
    <t>East Engineering Corp</t>
  </si>
  <si>
    <t>Central Equip Group</t>
  </si>
  <si>
    <t>Equip Group</t>
  </si>
  <si>
    <t>North Systems Ltd</t>
  </si>
  <si>
    <t>South Motors Ltd</t>
  </si>
  <si>
    <t>Machines Co</t>
  </si>
  <si>
    <t>Central Motors Group</t>
  </si>
  <si>
    <t>National Machines Corp</t>
  </si>
  <si>
    <t>West Electrics Ltd</t>
  </si>
  <si>
    <t>North Tech Group</t>
  </si>
  <si>
    <t>South Drives Group</t>
  </si>
  <si>
    <t>North Machines Inc</t>
  </si>
  <si>
    <t>National Engineering Ltd</t>
  </si>
  <si>
    <t>Metro Tech Inc</t>
  </si>
  <si>
    <t>Motors Co</t>
  </si>
  <si>
    <t>Central Machines Corp</t>
  </si>
  <si>
    <t>Drives Co</t>
  </si>
  <si>
    <t>South Tech Inc</t>
  </si>
  <si>
    <t>Metro Systems Inc</t>
  </si>
  <si>
    <t>Electrics Inc</t>
  </si>
  <si>
    <t>National Motors LLC</t>
  </si>
  <si>
    <t>Metro Industries Ltd</t>
  </si>
  <si>
    <t>East Electrics Group</t>
  </si>
  <si>
    <t>National Machines Inc</t>
  </si>
  <si>
    <t>North Equip Group</t>
  </si>
  <si>
    <t>Systems Inc</t>
  </si>
  <si>
    <t>South Equip Group</t>
  </si>
  <si>
    <t>West Machines Ltd</t>
  </si>
  <si>
    <t>South Systems Inc</t>
  </si>
  <si>
    <t>West Systems Corp</t>
  </si>
  <si>
    <t>Global Electrics Group</t>
  </si>
  <si>
    <t>Global Machines Inc</t>
  </si>
  <si>
    <t>Global Engineering LLC</t>
  </si>
  <si>
    <t>South Tech Ltd</t>
  </si>
  <si>
    <t>North Tech LLC</t>
  </si>
  <si>
    <t>Global Systems LLC</t>
  </si>
  <si>
    <t>West Industries LLC</t>
  </si>
  <si>
    <t>National Drives Ltd</t>
  </si>
  <si>
    <t>Engineering Group</t>
  </si>
  <si>
    <t>Suburban Engineering LLC</t>
  </si>
  <si>
    <t>North Drives Inc</t>
  </si>
  <si>
    <t>South Equip Ltd</t>
  </si>
  <si>
    <t>North Machines Ltd</t>
  </si>
  <si>
    <t>Suburban Machines Group</t>
  </si>
  <si>
    <t>Central Drives Inc</t>
  </si>
  <si>
    <t>North Tech Co</t>
  </si>
  <si>
    <t>Global Engineering Group</t>
  </si>
  <si>
    <t>Central Drives Ltd</t>
  </si>
  <si>
    <t>Metro Systems Co</t>
  </si>
  <si>
    <t>Machines Group</t>
  </si>
  <si>
    <t>South Tech Group</t>
  </si>
  <si>
    <t>North Equip Inc</t>
  </si>
  <si>
    <t>Suburban Electrics Ltd</t>
  </si>
  <si>
    <t>National Equip Corp</t>
  </si>
  <si>
    <t>National Industries LLC</t>
  </si>
  <si>
    <t>Suburban Drives Group</t>
  </si>
  <si>
    <t>East Equip Inc</t>
  </si>
  <si>
    <t>North Drives LLC</t>
  </si>
  <si>
    <t>Global Industries Group</t>
  </si>
  <si>
    <t>Suburban Electrics Co</t>
  </si>
  <si>
    <t>North Drives Co</t>
  </si>
  <si>
    <t>West Systems LLC</t>
  </si>
  <si>
    <t>National Engineering Inc</t>
  </si>
  <si>
    <t>East Drives LLC</t>
  </si>
  <si>
    <t>Central Machines Group</t>
  </si>
  <si>
    <t>Suburban Electrics LLC</t>
  </si>
  <si>
    <t>West Tech Group</t>
  </si>
  <si>
    <t>Suburban Motors LLC</t>
  </si>
  <si>
    <t>Central Motors LLC</t>
  </si>
  <si>
    <t>Metro Drives LLC</t>
  </si>
  <si>
    <t>East Tech Group</t>
  </si>
  <si>
    <t>West Motors Inc</t>
  </si>
  <si>
    <t>North Machines Corp</t>
  </si>
  <si>
    <t>Central Systems Ltd</t>
  </si>
  <si>
    <t>Metro Drives Ltd</t>
  </si>
  <si>
    <t>National Engineering LLC</t>
  </si>
  <si>
    <t>North Engineering Corp</t>
  </si>
  <si>
    <t>North Motors Group</t>
  </si>
  <si>
    <t>East Motors Inc</t>
  </si>
  <si>
    <t>Global Industries LLC</t>
  </si>
  <si>
    <t>North Industries Corp</t>
  </si>
  <si>
    <t>North Equip Ltd</t>
  </si>
  <si>
    <t>Suburban Industries Group</t>
  </si>
  <si>
    <t>East Electrics LLC</t>
  </si>
  <si>
    <t>South Motors Corp</t>
  </si>
  <si>
    <t>East Machines Co</t>
  </si>
  <si>
    <t>West Equip Ltd</t>
  </si>
  <si>
    <t>Global Systems Co</t>
  </si>
  <si>
    <t>South Machines Ltd</t>
  </si>
  <si>
    <t>East Motors LLC</t>
  </si>
  <si>
    <t>Suburban Systems Corp</t>
  </si>
  <si>
    <t>North Industries Inc</t>
  </si>
  <si>
    <t>National Drives Group</t>
  </si>
  <si>
    <t>East Drives Co</t>
  </si>
  <si>
    <t>Metro Equip Co</t>
  </si>
  <si>
    <t>Central Drives Corp</t>
  </si>
  <si>
    <t>National Tech Ltd</t>
  </si>
  <si>
    <t>Central Tech Corp</t>
  </si>
  <si>
    <t>South Drives Corp</t>
  </si>
  <si>
    <t>National Tech Corp</t>
  </si>
  <si>
    <t>West Tech Co</t>
  </si>
  <si>
    <t>North Engineering Ltd</t>
  </si>
  <si>
    <t>South Engineering Inc</t>
  </si>
  <si>
    <t>Suburban Drives LLC</t>
  </si>
  <si>
    <t>West Engineering Corp</t>
  </si>
  <si>
    <t>Global Machines Group</t>
  </si>
  <si>
    <t>South Engineering Group</t>
  </si>
  <si>
    <t>East Electrics Corp</t>
  </si>
  <si>
    <t>East Engineering LLC</t>
  </si>
  <si>
    <t>North Electrics Co</t>
  </si>
  <si>
    <t>Metro Equip Ltd</t>
  </si>
  <si>
    <t>Central Tech Inc</t>
  </si>
  <si>
    <t>Suburban Equip Inc</t>
  </si>
  <si>
    <t>South Motors Inc</t>
  </si>
  <si>
    <t>North Systems LLC</t>
  </si>
  <si>
    <t>Central Machines Co</t>
  </si>
  <si>
    <t>National Electrics Co</t>
  </si>
  <si>
    <t>West Electrics Corp</t>
  </si>
  <si>
    <t>Suburban Machines Co</t>
  </si>
  <si>
    <t>West Equip Co</t>
  </si>
  <si>
    <t>Suburban Machines Ltd</t>
  </si>
  <si>
    <t>North Tech Corp</t>
  </si>
  <si>
    <t>West Machines Group</t>
  </si>
  <si>
    <t>South Industries Ltd</t>
  </si>
  <si>
    <t>Metro Motors Corp</t>
  </si>
  <si>
    <t>Metro Electrics Inc</t>
  </si>
  <si>
    <t>North Equip LLC</t>
  </si>
  <si>
    <t>West Drives Corp</t>
  </si>
  <si>
    <t>Metro Drives Corp</t>
  </si>
  <si>
    <t>Central Equip Ltd</t>
  </si>
  <si>
    <t>Central Engineering LLC</t>
  </si>
  <si>
    <t>West Engineering Co</t>
  </si>
  <si>
    <t>National Industries Corp</t>
  </si>
  <si>
    <t>Global Motors Ltd</t>
  </si>
  <si>
    <t>West Machines Co</t>
  </si>
  <si>
    <t>East Engineering Group</t>
  </si>
  <si>
    <t>North Electrics Corp</t>
  </si>
  <si>
    <t>Global Tech Group</t>
  </si>
  <si>
    <t>National Drives Inc</t>
  </si>
  <si>
    <t>Suburban Industries Ltd</t>
  </si>
  <si>
    <t>South Industries Inc</t>
  </si>
  <si>
    <t>North Electrics LLC</t>
  </si>
  <si>
    <t>South Motors Co</t>
  </si>
  <si>
    <t>Central Engineering Co</t>
  </si>
  <si>
    <t>Central Systems Inc</t>
  </si>
  <si>
    <t>Electrics Corp</t>
  </si>
  <si>
    <t>Tech Co</t>
  </si>
  <si>
    <t>Suburban Electrics Inc</t>
  </si>
  <si>
    <t>Central Systems LLC</t>
  </si>
  <si>
    <t>Metro Tech Co</t>
  </si>
  <si>
    <t>Suburban Industries Co</t>
  </si>
  <si>
    <t>West Equip Corp</t>
  </si>
  <si>
    <t>National Systems Corp</t>
  </si>
  <si>
    <t>East Motors Ltd</t>
  </si>
  <si>
    <t>South Machines LLC</t>
  </si>
  <si>
    <t>West Engineering Ltd</t>
  </si>
  <si>
    <t>Central Drives LLC</t>
  </si>
  <si>
    <t>South Drives Ltd</t>
  </si>
  <si>
    <t>Suburban Equip LLC</t>
  </si>
  <si>
    <t>National Industries Group</t>
  </si>
  <si>
    <t>Metro Electrics Ltd</t>
  </si>
  <si>
    <t>Central Industries Group</t>
  </si>
  <si>
    <t>Global Equip Corp</t>
  </si>
  <si>
    <t>Central Machines LLC</t>
  </si>
  <si>
    <t>Central Electrics Group</t>
  </si>
  <si>
    <t>East Drives Inc</t>
  </si>
  <si>
    <t>South Electrics Ltd</t>
  </si>
  <si>
    <t>National Tech Co</t>
  </si>
  <si>
    <t>Metro Machines Corp</t>
  </si>
  <si>
    <t>Suburban Engineering Co</t>
  </si>
  <si>
    <t>National Machines Group</t>
  </si>
  <si>
    <t>Suburban Tech Corp</t>
  </si>
  <si>
    <t>South Electrics Co</t>
  </si>
  <si>
    <t>National Machines LLC</t>
  </si>
  <si>
    <t>North Engineering Group</t>
  </si>
  <si>
    <t>Suburban Equip Co</t>
  </si>
  <si>
    <t>East Equip Group</t>
  </si>
  <si>
    <t>National Motors Corp</t>
  </si>
  <si>
    <t>East Motors Group</t>
  </si>
  <si>
    <t>East Tech Corp</t>
  </si>
  <si>
    <t>North Systems Corp</t>
  </si>
  <si>
    <t>Suburban Equip Ltd</t>
  </si>
  <si>
    <t>North Systems Group</t>
  </si>
  <si>
    <t>Central Motors Ltd</t>
  </si>
  <si>
    <t>Global Electrics LLC</t>
  </si>
  <si>
    <t>Central Industries Inc</t>
  </si>
  <si>
    <t>East Systems LLC</t>
  </si>
  <si>
    <t>Global Motors Group</t>
  </si>
  <si>
    <t>Metro Equip Inc</t>
  </si>
  <si>
    <t>Metro Drives Co</t>
  </si>
  <si>
    <t>Global Electrics Co</t>
  </si>
  <si>
    <t>Global Systems Inc</t>
  </si>
  <si>
    <t>West Systems Ltd</t>
  </si>
  <si>
    <t>North Motors Co</t>
  </si>
  <si>
    <t>Metro Engineering Corp</t>
  </si>
  <si>
    <t>Central Motors Inc</t>
  </si>
  <si>
    <t>Central Engineering Corp</t>
  </si>
  <si>
    <t>South Electrics Corp</t>
  </si>
  <si>
    <t>Global Engineering Inc</t>
  </si>
  <si>
    <t>West Machines LLC</t>
  </si>
  <si>
    <t>West Systems Co</t>
  </si>
  <si>
    <t>East Equip Co</t>
  </si>
  <si>
    <t>North Electrics Ltd</t>
  </si>
  <si>
    <t>West Electrics Co</t>
  </si>
  <si>
    <t>North Tech Inc</t>
  </si>
  <si>
    <t>Global Motors LLC</t>
  </si>
  <si>
    <t>Central Industries Co</t>
  </si>
  <si>
    <t>West Engineering LLC</t>
  </si>
  <si>
    <t>West Motors Group</t>
  </si>
  <si>
    <t>Suburban Machines Corp</t>
  </si>
  <si>
    <t>Metro Motors Ltd</t>
  </si>
  <si>
    <t>Global Tech Corp</t>
  </si>
  <si>
    <t>Suburban Systems LLC</t>
  </si>
  <si>
    <t>East Electrics Ltd</t>
  </si>
  <si>
    <t>North Engineering Co</t>
  </si>
  <si>
    <t>Suburban Industries Inc</t>
  </si>
  <si>
    <t>Metro Tech Ltd</t>
  </si>
  <si>
    <t>Global Equip LLC</t>
  </si>
  <si>
    <t>National Motors Group</t>
  </si>
  <si>
    <t>Metro Systems LLC</t>
  </si>
  <si>
    <t>Suburban Tech Group</t>
  </si>
  <si>
    <t>South Electrics LLC</t>
  </si>
  <si>
    <t>West Motors Co</t>
  </si>
  <si>
    <t>Suburban Motors Inc</t>
  </si>
  <si>
    <t>Suburban Motors Group</t>
  </si>
  <si>
    <t>Metro Engineering Inc</t>
  </si>
  <si>
    <t>Global Drives Group</t>
  </si>
  <si>
    <t>East Systems Inc</t>
  </si>
  <si>
    <t>Metro Machines Inc</t>
  </si>
  <si>
    <t>Global Electrics Inc</t>
  </si>
  <si>
    <t>Metro Electrics Corp</t>
  </si>
  <si>
    <t>South Engineering LLC</t>
  </si>
  <si>
    <t>North Industries Ltd</t>
  </si>
  <si>
    <t>Global Equip Co</t>
  </si>
  <si>
    <t>Global Drives Co</t>
  </si>
  <si>
    <t>Central Equip LLC</t>
  </si>
  <si>
    <t>Central Industries Corp</t>
  </si>
  <si>
    <t>Central Systems Corp</t>
  </si>
  <si>
    <t>Technology</t>
  </si>
  <si>
    <t>South Machines Group</t>
  </si>
  <si>
    <t>East Systems Co</t>
  </si>
  <si>
    <t>Finance</t>
  </si>
  <si>
    <t>East Systems Group</t>
  </si>
  <si>
    <t>National Equip Ltd</t>
  </si>
  <si>
    <t>Pharmaceuticals</t>
  </si>
  <si>
    <t>West Electrics Inc</t>
  </si>
  <si>
    <t>Energy</t>
  </si>
  <si>
    <t>West Drives LLC</t>
  </si>
  <si>
    <t>East Industries LLC</t>
  </si>
  <si>
    <t>West Drives Co</t>
  </si>
  <si>
    <t>West Tech Corp</t>
  </si>
  <si>
    <t>East Machines Ltd</t>
  </si>
  <si>
    <t>South Systems Co</t>
  </si>
  <si>
    <t>Suburban Electrics Corp</t>
  </si>
  <si>
    <t>National Equip Group</t>
  </si>
  <si>
    <t>East Machines Inc</t>
  </si>
  <si>
    <t>Manufacturing</t>
  </si>
  <si>
    <t>Suburban Engineering Ltd</t>
  </si>
  <si>
    <t>Suburban Drives Corp</t>
  </si>
  <si>
    <t>North Machines Co</t>
  </si>
  <si>
    <t>East Machines LLC</t>
  </si>
  <si>
    <t>East Motors Corp</t>
  </si>
  <si>
    <t>National Equip Inc</t>
  </si>
  <si>
    <t>West Electrics Group</t>
  </si>
  <si>
    <t>Metro Equip Group</t>
  </si>
  <si>
    <t>North Industries Co</t>
  </si>
  <si>
    <t>National Systems Inc</t>
  </si>
  <si>
    <t>North Drives Group</t>
  </si>
  <si>
    <t>East Machines Group</t>
  </si>
  <si>
    <t>Metro Industries Corp</t>
  </si>
  <si>
    <t>South Engineering Ltd</t>
  </si>
  <si>
    <t>Global Systems Ltd</t>
  </si>
  <si>
    <t>North Drives Ltd</t>
  </si>
  <si>
    <t>East Engineering Ltd</t>
  </si>
  <si>
    <t>Global Engineering Co</t>
  </si>
  <si>
    <t>South Industries Corp</t>
  </si>
  <si>
    <t>North Equip Co</t>
  </si>
  <si>
    <t>Suburban Tech LLC</t>
  </si>
  <si>
    <t>Metro Equip Corp</t>
  </si>
  <si>
    <t>Global Electrics Ltd</t>
  </si>
  <si>
    <t>Metro Machines LLC</t>
  </si>
  <si>
    <t>National Industries Inc</t>
  </si>
  <si>
    <t>Metro Engineering Ltd</t>
  </si>
  <si>
    <t>Metro Engineering LLC</t>
  </si>
  <si>
    <t>National Equip Co</t>
  </si>
  <si>
    <t>National Systems Ltd</t>
  </si>
  <si>
    <t>Global Electrics Corp</t>
  </si>
  <si>
    <t>Global Drives Ltd</t>
  </si>
  <si>
    <t>East Drives Corp</t>
  </si>
  <si>
    <t>National Tech Group</t>
  </si>
  <si>
    <t>East Equip LLC</t>
  </si>
  <si>
    <t>Global Engineering Ltd</t>
  </si>
  <si>
    <t>South Industries Co</t>
  </si>
  <si>
    <t>West Industries Inc</t>
  </si>
  <si>
    <t>Suburban Tech Co</t>
  </si>
  <si>
    <t>Global Drives Inc</t>
  </si>
  <si>
    <t>West Drives Inc</t>
  </si>
  <si>
    <t>Metro Electrics Group</t>
  </si>
  <si>
    <t>East Industries Corp</t>
  </si>
  <si>
    <t>Suburban Drives Ltd</t>
  </si>
  <si>
    <t>National Equip LLC</t>
  </si>
  <si>
    <t>South Equip Co</t>
  </si>
  <si>
    <t>South Machines Co</t>
  </si>
  <si>
    <t>North Electrics Inc</t>
  </si>
  <si>
    <t>South Industries LLC</t>
  </si>
  <si>
    <t>East Tech LLC</t>
  </si>
  <si>
    <t>National Electrics Group</t>
  </si>
  <si>
    <t>Metro Systems Ltd</t>
  </si>
  <si>
    <t>Suburban Machines LLC</t>
  </si>
  <si>
    <t>Suburban Systems Ltd</t>
  </si>
  <si>
    <t>East Systems Corp</t>
  </si>
  <si>
    <t>Metro Engineering Group</t>
  </si>
  <si>
    <t>South Drives Co</t>
  </si>
  <si>
    <t>Central Engineering Ltd</t>
  </si>
  <si>
    <t>Suburban Engineering Corp</t>
  </si>
  <si>
    <t>South Tech LLC</t>
  </si>
  <si>
    <t>Suburban Systems Inc</t>
  </si>
  <si>
    <t>Metro Drives Inc</t>
  </si>
  <si>
    <t>East Tech Co</t>
  </si>
  <si>
    <t>West Motors Corp</t>
  </si>
  <si>
    <t>Global Systems Corp</t>
  </si>
  <si>
    <t>Global Industries Ltd</t>
  </si>
  <si>
    <t>East Equip Corp</t>
  </si>
  <si>
    <t>East Systems Ltd</t>
  </si>
  <si>
    <t>Global Motors Corp</t>
  </si>
  <si>
    <t>Central Industries Ltd</t>
  </si>
  <si>
    <t>Metro Systems Group</t>
  </si>
  <si>
    <t>South Tech Co</t>
  </si>
  <si>
    <t>West Engineering Group</t>
  </si>
  <si>
    <t>East Motors Co</t>
  </si>
  <si>
    <t>Global Drives Corp</t>
  </si>
  <si>
    <t>Suburban Equip Corp</t>
  </si>
  <si>
    <t>Central Systems Group</t>
  </si>
  <si>
    <t>North Industries Group</t>
  </si>
  <si>
    <t>West Motors LLC</t>
  </si>
  <si>
    <t>East Electrics Inc</t>
  </si>
  <si>
    <t>Metro Industries Inc</t>
  </si>
  <si>
    <t>South Machines Corp</t>
  </si>
  <si>
    <t>East Drives Group</t>
  </si>
  <si>
    <t>Suburban Systems Co</t>
  </si>
  <si>
    <t>South Equip Corp</t>
  </si>
  <si>
    <t>Metro Tech Corp</t>
  </si>
  <si>
    <t>Metro Industries Group</t>
  </si>
  <si>
    <t>Central Electrics Corp</t>
  </si>
  <si>
    <t>Suburban Drives Inc</t>
  </si>
  <si>
    <t>Central Machines Inc</t>
  </si>
  <si>
    <t>Metro Equip LLC</t>
  </si>
  <si>
    <t>Central Electrics Co</t>
  </si>
  <si>
    <t>National Industries Co</t>
  </si>
  <si>
    <t>North Motors Corp</t>
  </si>
  <si>
    <t>National Systems Co</t>
  </si>
  <si>
    <t>Global Machines Co</t>
  </si>
  <si>
    <t>North Electrics Group</t>
  </si>
  <si>
    <t>National Drives LLC</t>
  </si>
  <si>
    <t>East Electrics Co</t>
  </si>
  <si>
    <t>Metro Tech Group</t>
  </si>
  <si>
    <t>Central Engineering Group</t>
  </si>
  <si>
    <t>East Engineering Inc</t>
  </si>
  <si>
    <t>East Equip Ltd</t>
  </si>
  <si>
    <t>North Machines Group</t>
  </si>
  <si>
    <t>West Electrics LLC</t>
  </si>
  <si>
    <t>South Systems Ltd</t>
  </si>
  <si>
    <t>West Systems Inc</t>
  </si>
  <si>
    <t>Global Tech Inc</t>
  </si>
  <si>
    <t>Global Equip Group</t>
  </si>
  <si>
    <t>Metro Electrics Co</t>
  </si>
  <si>
    <t>National Tech Inc</t>
  </si>
  <si>
    <t>Central Engineering Inc</t>
  </si>
  <si>
    <t>South Motors Group</t>
  </si>
  <si>
    <t>East Machines Corp</t>
  </si>
  <si>
    <t>National Systems LLC</t>
  </si>
  <si>
    <t>West Engineering Inc</t>
  </si>
  <si>
    <t>National Industries Ltd</t>
  </si>
  <si>
    <t>Central Electrics Ltd</t>
  </si>
  <si>
    <t>Metro Systems Corp</t>
  </si>
  <si>
    <t>Metro Engineering Co</t>
  </si>
  <si>
    <t>Central Machines Ltd</t>
  </si>
  <si>
    <t>West Industries Group</t>
  </si>
  <si>
    <t>West Industries Co</t>
  </si>
  <si>
    <t>National Electrics Inc</t>
  </si>
  <si>
    <t>West Equip Inc</t>
  </si>
  <si>
    <t>West Industries Corp</t>
  </si>
  <si>
    <t>West Industries Ltd</t>
  </si>
  <si>
    <t>East Engineering Co</t>
  </si>
  <si>
    <t>Metro Motors Inc</t>
  </si>
  <si>
    <t>National Machines Co</t>
  </si>
  <si>
    <t>North Systems Co</t>
  </si>
  <si>
    <t>Central Electrics Inc</t>
  </si>
  <si>
    <t>West Machines Corp</t>
  </si>
  <si>
    <t>Global Motors Co</t>
  </si>
  <si>
    <t>National Engineering Co</t>
  </si>
  <si>
    <t>Central Equip Co</t>
  </si>
  <si>
    <t>Metro Industries Co</t>
  </si>
  <si>
    <t>Metro Machines Co</t>
  </si>
  <si>
    <t>North Tech Ltd</t>
  </si>
  <si>
    <t>Systems Co Ltd Group</t>
  </si>
  <si>
    <t>Tech Corp Ltd Group</t>
  </si>
  <si>
    <t>Central Equip Corp Ltd Group</t>
  </si>
  <si>
    <t>Central Tech LLC Ltd Group</t>
  </si>
  <si>
    <t>Suburban Electrics Group Ltd Group</t>
  </si>
  <si>
    <t>Motors Inc Ltd Group</t>
  </si>
  <si>
    <t>Engineering Corp Ltd Group</t>
  </si>
  <si>
    <t>Equip Inc Ltd Group</t>
  </si>
  <si>
    <t>East Drives Ltd Ltd Group</t>
  </si>
  <si>
    <t>Drives Inc Ltd Group</t>
  </si>
  <si>
    <t>Tech Inc Ltd Group</t>
  </si>
  <si>
    <t>West Drives Group Ltd Group</t>
  </si>
  <si>
    <t>East Tech Inc Ltd Group</t>
  </si>
  <si>
    <t>Central Motors Corp Ltd Group</t>
  </si>
  <si>
    <t>Machines Corp Ltd Group</t>
  </si>
  <si>
    <t>National Drives Co Ltd Group</t>
  </si>
  <si>
    <t>National Electrics LLC Ltd Group</t>
  </si>
  <si>
    <t>National Systems Group Ltd Group</t>
  </si>
  <si>
    <t>West Tech LLC Ltd Group</t>
  </si>
  <si>
    <t>Suburban Motors Corp Ltd Group</t>
  </si>
  <si>
    <t>Industries Co Ltd Group</t>
  </si>
  <si>
    <t>Global Machines Corp Ltd Group</t>
  </si>
  <si>
    <t>East Industries Inc Ltd Group</t>
  </si>
  <si>
    <t>Tech Ltd Ltd Group</t>
  </si>
  <si>
    <t>Engineering Co Ltd Group</t>
  </si>
  <si>
    <t>Metro Motors Group Ltd Group</t>
  </si>
  <si>
    <t>North Motors Ltd Ltd Group</t>
  </si>
  <si>
    <t>Global Machines Ltd Ltd Group</t>
  </si>
  <si>
    <t>National Drives Corp Ltd Group</t>
  </si>
  <si>
    <t>Metro Electrics LLC Ltd Group</t>
  </si>
  <si>
    <t>Suburban Motors Co Ltd Group</t>
  </si>
  <si>
    <t>Global Motors Inc Ltd Group</t>
  </si>
  <si>
    <t>Engineering Inc Ltd Group</t>
  </si>
  <si>
    <t>North Engineering Inc Ltd Group</t>
  </si>
  <si>
    <t>Motors Ltd Ltd Group</t>
  </si>
  <si>
    <t>South Tech Corp Ltd Group</t>
  </si>
  <si>
    <t>Central Tech Group Ltd Group</t>
  </si>
  <si>
    <t>Central Electrics LLC Ltd Group</t>
  </si>
  <si>
    <t>National Electrics Ltd Ltd Group</t>
  </si>
  <si>
    <t>Motors LLC Ltd Group</t>
  </si>
  <si>
    <t>Tech LLC Ltd Group</t>
  </si>
  <si>
    <t>Metro Tech LLC Ltd Group</t>
  </si>
  <si>
    <t>Global Tech LLC Ltd Group</t>
  </si>
  <si>
    <t>National Motors Ltd Ltd Group</t>
  </si>
  <si>
    <t>North Systems Inc Ltd Group</t>
  </si>
  <si>
    <t>Industries Corp Ltd Group</t>
  </si>
  <si>
    <t>Electrics Ltd Ltd Group</t>
  </si>
  <si>
    <t>Suburban Tech Ltd Ltd Group</t>
  </si>
  <si>
    <t>Systems LLC Ltd Group</t>
  </si>
  <si>
    <t>South Drives Inc Ltd Group</t>
  </si>
  <si>
    <t>National Engineering Group Ltd Group</t>
  </si>
  <si>
    <t>Suburban Drives Co Ltd Group</t>
  </si>
  <si>
    <t>South Machines Inc Ltd Group</t>
  </si>
  <si>
    <t>South Systems Group Ltd Group</t>
  </si>
  <si>
    <t>Equip Co Ltd Group</t>
  </si>
  <si>
    <t>Engineering LLC Ltd Group</t>
  </si>
  <si>
    <t>Systems Corp Ltd Group</t>
  </si>
  <si>
    <t>Machines LLC Ltd Group</t>
  </si>
  <si>
    <t>Electrics Group Ltd Group</t>
  </si>
  <si>
    <t>South Motors LLC Ltd Group</t>
  </si>
  <si>
    <t>North Engineering LLC Ltd Group</t>
  </si>
  <si>
    <t>Central Tech Ltd Ltd Group</t>
  </si>
  <si>
    <t>West Drives Ltd Ltd Group</t>
  </si>
  <si>
    <t>Industries LLC Ltd Group</t>
  </si>
  <si>
    <t>Suburban Engineering Inc Ltd Group</t>
  </si>
  <si>
    <t>Central Drives Co Ltd Group</t>
  </si>
  <si>
    <t>Central Drives Group Ltd Group</t>
  </si>
  <si>
    <t>Global Tech Ltd Ltd Group</t>
  </si>
  <si>
    <t>Machines Inc Ltd Group</t>
  </si>
  <si>
    <t>Global Equip Ltd Ltd Group</t>
  </si>
  <si>
    <t>North Motors LLC Ltd Group</t>
  </si>
  <si>
    <t>National Electrics Corp Ltd Group</t>
  </si>
  <si>
    <t>Suburban Industries Corp Ltd Group</t>
  </si>
  <si>
    <t>South Electrics Group Ltd Group</t>
  </si>
  <si>
    <t>Industries Ltd Ltd Group</t>
  </si>
  <si>
    <t>South Equip LLC Ltd Group</t>
  </si>
  <si>
    <t>Engineering Ltd Ltd Group</t>
  </si>
  <si>
    <t>Drives Corp Ltd Group</t>
  </si>
  <si>
    <t>National Motors Co Ltd Group</t>
  </si>
  <si>
    <t>Electrics Co Ltd Group</t>
  </si>
  <si>
    <t>South Engineering Corp Ltd Group</t>
  </si>
  <si>
    <t>Suburban Machines Inc Ltd Group</t>
  </si>
  <si>
    <t>Equip Ltd Ltd Group</t>
  </si>
  <si>
    <t>Metro Machines Group Ltd Group</t>
  </si>
  <si>
    <t>Machines Ltd Ltd Group</t>
  </si>
  <si>
    <t>South Equip Inc Ltd Group</t>
  </si>
  <si>
    <t>National Machines Ltd Ltd Group</t>
  </si>
  <si>
    <t>North Machines LLC Ltd Group</t>
  </si>
  <si>
    <t>Equip LLC Ltd Group</t>
  </si>
  <si>
    <t>Tech Group Ltd Group</t>
  </si>
  <si>
    <t>South Drives LLC Ltd Group</t>
  </si>
  <si>
    <t>Global Industries Inc Ltd Group</t>
  </si>
  <si>
    <t>Drives LLC Ltd Group</t>
  </si>
  <si>
    <t>Industries Group Ltd Group</t>
  </si>
  <si>
    <t>Metro Drives Group Ltd Group</t>
  </si>
  <si>
    <t>Suburban Systems Group Ltd Group</t>
  </si>
  <si>
    <t>West Tech Inc Ltd Group</t>
  </si>
  <si>
    <t>Metro Machines Ltd Ltd Group</t>
  </si>
  <si>
    <t>West Equip Group Ltd Group</t>
  </si>
  <si>
    <t>Metro Motors LLC Ltd Group</t>
  </si>
  <si>
    <t>West Equip LLC Ltd Group</t>
  </si>
  <si>
    <t>Industries Inc Ltd Group</t>
  </si>
  <si>
    <t>Central Motors Co Ltd Group</t>
  </si>
  <si>
    <t>West Motors Ltd Ltd Group</t>
  </si>
  <si>
    <t>Global Systems Group Ltd Group</t>
  </si>
  <si>
    <t>South Systems LLC Ltd Group</t>
  </si>
  <si>
    <t>Drives Ltd Ltd Group</t>
  </si>
  <si>
    <t>Global Industries Corp Ltd Group</t>
  </si>
  <si>
    <t>Central Systems Co Ltd Group</t>
  </si>
  <si>
    <t>Global Industries Co Ltd Group</t>
  </si>
  <si>
    <t>East Tech Ltd Ltd Group</t>
  </si>
  <si>
    <t>South Electrics Inc Ltd Group</t>
  </si>
  <si>
    <t>Motors Group Ltd Group</t>
  </si>
  <si>
    <t>National Motors Inc Ltd Group</t>
  </si>
  <si>
    <t>West Machines Inc Ltd Group</t>
  </si>
  <si>
    <t>North Drives Corp Ltd Group</t>
  </si>
  <si>
    <t>Central Tech Co Ltd Group</t>
  </si>
  <si>
    <t>Metro Motors Co Ltd Group</t>
  </si>
  <si>
    <t>Systems Group Ltd Group</t>
  </si>
  <si>
    <t>Suburban Motors Ltd Ltd Group</t>
  </si>
  <si>
    <t>Drives Group Ltd Group</t>
  </si>
  <si>
    <t>Electrics LLC Ltd Group</t>
  </si>
  <si>
    <t>Central Industries LLC Ltd Group</t>
  </si>
  <si>
    <t>National Tech LLC Ltd Group</t>
  </si>
  <si>
    <t>South Systems Corp Ltd Group</t>
  </si>
  <si>
    <t>Suburban Industries LLC Ltd Group</t>
  </si>
  <si>
    <t>Global Drives LLC Ltd Group</t>
  </si>
  <si>
    <t>Global Equip Inc Ltd Group</t>
  </si>
  <si>
    <t>Global Engineering Corp Ltd Group</t>
  </si>
  <si>
    <t>Global Tech Co Ltd Group</t>
  </si>
  <si>
    <t>Motors Corp Ltd Group</t>
  </si>
  <si>
    <t>Systems Ltd Ltd Group</t>
  </si>
  <si>
    <t>North Motors Inc Ltd Group</t>
  </si>
  <si>
    <t>Equip Corp Ltd Group</t>
  </si>
  <si>
    <t>Central Equip Inc Ltd Group</t>
  </si>
  <si>
    <t>West Tech Ltd Ltd Group</t>
  </si>
  <si>
    <t>East Industries Group Ltd Group</t>
  </si>
  <si>
    <t>Suburban Engineering Group Ltd Group</t>
  </si>
  <si>
    <t>Suburban Tech Inc Ltd Group</t>
  </si>
  <si>
    <t>South Engineering Co Ltd Group</t>
  </si>
  <si>
    <t>West Systems Group Ltd Group</t>
  </si>
  <si>
    <t>South Industries Group Ltd Group</t>
  </si>
  <si>
    <t>Global Machines LLC Ltd Group</t>
  </si>
  <si>
    <t>North Industries LLC Ltd Group</t>
  </si>
  <si>
    <t>Suburban Equip Group Ltd Group</t>
  </si>
  <si>
    <t>East Industries Co Ltd Group</t>
  </si>
  <si>
    <t>Metro Industries LLC Ltd Group</t>
  </si>
  <si>
    <t>North Equip Corp Ltd Group</t>
  </si>
  <si>
    <t>East Industries Ltd Ltd Group</t>
  </si>
  <si>
    <t>National Engineering Corp Ltd Group</t>
  </si>
  <si>
    <t>East Engineering Corp Ltd Group</t>
  </si>
  <si>
    <t>Central Equip Group Ltd Group</t>
  </si>
  <si>
    <t>Equip Group Ltd Group</t>
  </si>
  <si>
    <t>North Systems Ltd Ltd Group</t>
  </si>
  <si>
    <t>South Motors Ltd Ltd Group</t>
  </si>
  <si>
    <t>Machines Co Ltd Group</t>
  </si>
  <si>
    <t>Central Motors Group Ltd Group</t>
  </si>
  <si>
    <t>National Machines Corp Ltd Group</t>
  </si>
  <si>
    <t>West Electrics Ltd Ltd Group</t>
  </si>
  <si>
    <t>North Tech Group Ltd Group</t>
  </si>
  <si>
    <t>South Drives Group Ltd Group</t>
  </si>
  <si>
    <t>North Machines Inc Ltd Group</t>
  </si>
  <si>
    <t>National Engineering Ltd Ltd Group</t>
  </si>
  <si>
    <t>Metro Tech Inc Ltd Group</t>
  </si>
  <si>
    <t>Motors Co Ltd Group</t>
  </si>
  <si>
    <t>Central Machines Corp Ltd Group</t>
  </si>
  <si>
    <t>Drives Co Ltd Group</t>
  </si>
  <si>
    <t>South Tech Inc Ltd Group</t>
  </si>
  <si>
    <t>Metro Systems Inc Ltd Group</t>
  </si>
  <si>
    <t>Electrics Inc Ltd Group</t>
  </si>
  <si>
    <t>National Motors LLC Ltd Group</t>
  </si>
  <si>
    <t>Metro Industries Ltd Ltd Group</t>
  </si>
  <si>
    <t>East Electrics Group Ltd Group</t>
  </si>
  <si>
    <t>National Machines Inc Ltd Group</t>
  </si>
  <si>
    <t>North Equip Group Ltd Group</t>
  </si>
  <si>
    <t>Systems Inc Ltd Group</t>
  </si>
  <si>
    <t>South Equip Group Ltd Group</t>
  </si>
  <si>
    <t>West Machines Ltd Ltd Group</t>
  </si>
  <si>
    <t>South Systems Inc Ltd Group</t>
  </si>
  <si>
    <t>West Systems Corp Ltd Group</t>
  </si>
  <si>
    <t>Global Electrics Group Ltd Group</t>
  </si>
  <si>
    <t>Global Machines Inc Ltd Group</t>
  </si>
  <si>
    <t>Global Engineering LLC Ltd Group</t>
  </si>
  <si>
    <t>South Tech Ltd Ltd Group</t>
  </si>
  <si>
    <t>North Tech LLC Ltd Group</t>
  </si>
  <si>
    <t>Global Systems LLC Ltd Group</t>
  </si>
  <si>
    <t>West Industries LLC Ltd Group</t>
  </si>
  <si>
    <t>National Drives Ltd Ltd Group</t>
  </si>
  <si>
    <t>Engineering Group Ltd Group</t>
  </si>
  <si>
    <t>Suburban Engineering LLC Ltd Group</t>
  </si>
  <si>
    <t>North Drives Inc Ltd Group</t>
  </si>
  <si>
    <t>South Equip Ltd Ltd Group</t>
  </si>
  <si>
    <t>North Machines Ltd Ltd Group</t>
  </si>
  <si>
    <t>Suburban Machines Group Ltd Group</t>
  </si>
  <si>
    <t>Central Drives Inc Ltd Group</t>
  </si>
  <si>
    <t>North Tech Co Ltd Group</t>
  </si>
  <si>
    <t>Global Engineering Group Ltd Group</t>
  </si>
  <si>
    <t>Central Drives Ltd Ltd Group</t>
  </si>
  <si>
    <t>Metro Systems Co Ltd Group</t>
  </si>
  <si>
    <t>Machines Group Ltd Group</t>
  </si>
  <si>
    <t>South Tech Group Ltd Group</t>
  </si>
  <si>
    <t>North Equip Inc Ltd Group</t>
  </si>
  <si>
    <t>Suburban Electrics Ltd Ltd Group</t>
  </si>
  <si>
    <t>National Equip Corp Ltd Group</t>
  </si>
  <si>
    <t>National Industries LLC Ltd Group</t>
  </si>
  <si>
    <t>Suburban Drives Group Ltd Group</t>
  </si>
  <si>
    <t>East Equip Inc Ltd Group</t>
  </si>
  <si>
    <t>North Drives LLC Ltd Group</t>
  </si>
  <si>
    <t>Global Industries Group Ltd Group</t>
  </si>
  <si>
    <t>Suburban Electrics Co Ltd Group</t>
  </si>
  <si>
    <t>North Drives Co Ltd Group</t>
  </si>
  <si>
    <t>West Systems LLC Ltd Group</t>
  </si>
  <si>
    <t>National Engineering Inc Ltd Group</t>
  </si>
  <si>
    <t>East Drives LLC Ltd Group</t>
  </si>
  <si>
    <t>Central Machines Group Ltd Group</t>
  </si>
  <si>
    <t>Suburban Electrics LLC Ltd Group</t>
  </si>
  <si>
    <t>West Tech Group Ltd Group</t>
  </si>
  <si>
    <t>Suburban Motors LLC Ltd Group</t>
  </si>
  <si>
    <t>Central Motors LLC Ltd Group</t>
  </si>
  <si>
    <t>Metro Drives LLC Ltd Group</t>
  </si>
  <si>
    <t>East Tech Group Ltd Group</t>
  </si>
  <si>
    <t>West Motors Inc Ltd Group</t>
  </si>
  <si>
    <t>North Machines Corp Ltd Group</t>
  </si>
  <si>
    <t>Central Systems Ltd Ltd Group</t>
  </si>
  <si>
    <t>Metro Drives Ltd Ltd Group</t>
  </si>
  <si>
    <t>National Engineering LLC Ltd Group</t>
  </si>
  <si>
    <t>North Engineering Corp Ltd Group</t>
  </si>
  <si>
    <t>North Motors Group Ltd Group</t>
  </si>
  <si>
    <t>East Motors Inc Ltd Group</t>
  </si>
  <si>
    <t>Global Industries LLC Ltd Group</t>
  </si>
  <si>
    <t>North Industries Corp Ltd Group</t>
  </si>
  <si>
    <t>North Equip Ltd Ltd Group</t>
  </si>
  <si>
    <t>Suburban Industries Group Ltd Group</t>
  </si>
  <si>
    <t>East Electrics LLC Ltd Group</t>
  </si>
  <si>
    <t>South Motors Corp Ltd Group</t>
  </si>
  <si>
    <t>East Machines Co Ltd Group</t>
  </si>
  <si>
    <t>West Equip Ltd Ltd Group</t>
  </si>
  <si>
    <t>Global Systems Co Ltd Group</t>
  </si>
  <si>
    <t>South Machines Ltd Ltd Group</t>
  </si>
  <si>
    <t>East Motors LLC Ltd Group</t>
  </si>
  <si>
    <t>Suburban Systems Corp Ltd Group</t>
  </si>
  <si>
    <t>North Industries Inc Ltd Group</t>
  </si>
  <si>
    <t>National Drives Group Ltd Group</t>
  </si>
  <si>
    <t>East Drives Co Ltd Group</t>
  </si>
  <si>
    <t>Metro Equip Co Ltd Group</t>
  </si>
  <si>
    <t>Central Drives Corp Ltd Group</t>
  </si>
  <si>
    <t>National Tech Ltd Ltd Group</t>
  </si>
  <si>
    <t>Central Tech Corp Ltd Group</t>
  </si>
  <si>
    <t>South Drives Corp Ltd Group</t>
  </si>
  <si>
    <t>National Tech Corp Ltd Group</t>
  </si>
  <si>
    <t>West Tech Co Ltd Group</t>
  </si>
  <si>
    <t>North Engineering Ltd Ltd Group</t>
  </si>
  <si>
    <t>South Engineering Inc Ltd Group</t>
  </si>
  <si>
    <t>Suburban Drives LLC Ltd Group</t>
  </si>
  <si>
    <t>West Engineering Corp Ltd Group</t>
  </si>
  <si>
    <t>Global Machines Group Ltd Group</t>
  </si>
  <si>
    <t>South Engineering Group Ltd Group</t>
  </si>
  <si>
    <t>East Electrics Corp Ltd Group</t>
  </si>
  <si>
    <t>East Engineering LLC Ltd Group</t>
  </si>
  <si>
    <t>North Electrics Co Ltd Group</t>
  </si>
  <si>
    <t>Metro Equip Ltd Ltd Group</t>
  </si>
  <si>
    <t>Central Tech Inc Ltd Group</t>
  </si>
  <si>
    <t>Suburban Equip Inc Ltd Group</t>
  </si>
  <si>
    <t>South Motors Inc Ltd Group</t>
  </si>
  <si>
    <t>North Systems LLC Ltd Group</t>
  </si>
  <si>
    <t>Central Machines Co Ltd Group</t>
  </si>
  <si>
    <t>National Electrics Co Ltd Group</t>
  </si>
  <si>
    <t>West Electrics Corp Ltd Group</t>
  </si>
  <si>
    <t>Suburban Machines Co Ltd Group</t>
  </si>
  <si>
    <t>West Equip Co Ltd Group</t>
  </si>
  <si>
    <t>Suburban Machines Ltd Ltd Group</t>
  </si>
  <si>
    <t>North Tech Corp Ltd Group</t>
  </si>
  <si>
    <t>West Machines Group Ltd Group</t>
  </si>
  <si>
    <t>South Industries Ltd Ltd Group</t>
  </si>
  <si>
    <t>Metro Motors Corp Ltd Group</t>
  </si>
  <si>
    <t>Metro Electrics Inc Ltd Group</t>
  </si>
  <si>
    <t>North Equip LLC Ltd Group</t>
  </si>
  <si>
    <t>West Drives Corp Ltd Group</t>
  </si>
  <si>
    <t>Metro Drives Corp Ltd Group</t>
  </si>
  <si>
    <t>Central Equip Ltd Ltd Group</t>
  </si>
  <si>
    <t>Central Engineering LLC Ltd Group</t>
  </si>
  <si>
    <t>West Engineering Co Ltd Group</t>
  </si>
  <si>
    <t>National Industries Corp Ltd Group</t>
  </si>
  <si>
    <t>Global Motors Ltd Ltd Group</t>
  </si>
  <si>
    <t>West Machines Co Ltd Group</t>
  </si>
  <si>
    <t>East Engineering Group Ltd Group</t>
  </si>
  <si>
    <t>North Electrics Corp Ltd Group</t>
  </si>
  <si>
    <t>Global Tech Group Ltd Group</t>
  </si>
  <si>
    <t>National Drives Inc Ltd Group</t>
  </si>
  <si>
    <t>Suburban Industries Ltd Ltd Group</t>
  </si>
  <si>
    <t>South Industries Inc Ltd Group</t>
  </si>
  <si>
    <t>North Electrics LLC Ltd Group</t>
  </si>
  <si>
    <t>South Motors Co Ltd Group</t>
  </si>
  <si>
    <t>Central Engineering Co Ltd Group</t>
  </si>
  <si>
    <t>Central Systems Inc Ltd Group</t>
  </si>
  <si>
    <t>Electrics Corp Ltd Group</t>
  </si>
  <si>
    <t>Tech Co Ltd Group</t>
  </si>
  <si>
    <t>Suburban Electrics Inc Ltd Group</t>
  </si>
  <si>
    <t>Central Systems LLC Ltd Group</t>
  </si>
  <si>
    <t>Metro Tech Co Ltd Group</t>
  </si>
  <si>
    <t>Suburban Industries Co Ltd Group</t>
  </si>
  <si>
    <t>West Equip Corp Ltd Group</t>
  </si>
  <si>
    <t>National Systems Corp Ltd Group</t>
  </si>
  <si>
    <t>East Motors Ltd Ltd Group</t>
  </si>
  <si>
    <t>South Machines LLC Ltd Group</t>
  </si>
  <si>
    <t>West Engineering Ltd Ltd Group</t>
  </si>
  <si>
    <t>Central Drives LLC Ltd Group</t>
  </si>
  <si>
    <t>South Drives Ltd Ltd Group</t>
  </si>
  <si>
    <t>Suburban Equip LLC Ltd Group</t>
  </si>
  <si>
    <t>National Industries Group Ltd Group</t>
  </si>
  <si>
    <t>Metro Electrics Ltd Ltd Group</t>
  </si>
  <si>
    <t>Central Industries Group Ltd Group</t>
  </si>
  <si>
    <t>Global Equip Corp Ltd Group</t>
  </si>
  <si>
    <t>Central Machines LLC Ltd Group</t>
  </si>
  <si>
    <t>Central Electrics Group Ltd Group</t>
  </si>
  <si>
    <t>East Drives Inc Ltd Group</t>
  </si>
  <si>
    <t>South Electrics Ltd Ltd Group</t>
  </si>
  <si>
    <t>National Tech Co Ltd Group</t>
  </si>
  <si>
    <t>Metro Machines Corp Ltd Group</t>
  </si>
  <si>
    <t>Suburban Engineering Co Ltd Group</t>
  </si>
  <si>
    <t>National Machines Group Ltd Group</t>
  </si>
  <si>
    <t>Suburban Tech Corp Ltd Group</t>
  </si>
  <si>
    <t>South Electrics Co Ltd Group</t>
  </si>
  <si>
    <t>National Machines LLC Ltd Group</t>
  </si>
  <si>
    <t>North Engineering Group Ltd Group</t>
  </si>
  <si>
    <t>Suburban Equip Co Ltd Group</t>
  </si>
  <si>
    <t>East Equip Group Ltd Group</t>
  </si>
  <si>
    <t>National Motors Corp Ltd Group</t>
  </si>
  <si>
    <t>East Motors Group Ltd Group</t>
  </si>
  <si>
    <t>East Tech Corp Ltd Group</t>
  </si>
  <si>
    <t>North Systems Corp Ltd Group</t>
  </si>
  <si>
    <t>Suburban Equip Ltd Ltd Group</t>
  </si>
  <si>
    <t>North Systems Group Ltd Group</t>
  </si>
  <si>
    <t>Central Motors Ltd Ltd Group</t>
  </si>
  <si>
    <t>Global Electrics LLC Ltd Group</t>
  </si>
  <si>
    <t>Central Industries Inc Ltd Group</t>
  </si>
  <si>
    <t>East Systems LLC Ltd Group</t>
  </si>
  <si>
    <t>Global Motors Group Ltd Group</t>
  </si>
  <si>
    <t>Metro Equip Inc Ltd Group</t>
  </si>
  <si>
    <t>Metro Drives Co Ltd Group</t>
  </si>
  <si>
    <t>Global Electrics Co Ltd Group</t>
  </si>
  <si>
    <t>Global Systems Inc Ltd Group</t>
  </si>
  <si>
    <t>West Systems Ltd Ltd Group</t>
  </si>
  <si>
    <t>North Motors Co Ltd Group</t>
  </si>
  <si>
    <t>Metro Engineering Corp Ltd Group</t>
  </si>
  <si>
    <t>Central Motors Inc Ltd Group</t>
  </si>
  <si>
    <t>Central Engineering Corp Ltd Group</t>
  </si>
  <si>
    <t>South Electrics Corp Ltd Group</t>
  </si>
  <si>
    <t>Global Engineering Inc Ltd Group</t>
  </si>
  <si>
    <t>West Machines LLC Ltd Group</t>
  </si>
  <si>
    <t>West Systems Co Ltd Group</t>
  </si>
  <si>
    <t>East Equip Co Ltd Group</t>
  </si>
  <si>
    <t>North Electrics Ltd Ltd Group</t>
  </si>
  <si>
    <t>West Electrics Co Ltd Group</t>
  </si>
  <si>
    <t>North Tech Inc Ltd Group</t>
  </si>
  <si>
    <t>Global Motors LLC Ltd Group</t>
  </si>
  <si>
    <t>Central Industries Co Ltd Group</t>
  </si>
  <si>
    <t>West Engineering LLC Ltd Group</t>
  </si>
  <si>
    <t>West Motors Group Ltd Group</t>
  </si>
  <si>
    <t>Suburban Machines Corp Ltd Group</t>
  </si>
  <si>
    <t>Metro Motors Ltd Ltd Group</t>
  </si>
  <si>
    <t>Global Tech Corp Ltd Group</t>
  </si>
  <si>
    <t>Suburban Systems LLC Ltd Group</t>
  </si>
  <si>
    <t>East Electrics Ltd Ltd Group</t>
  </si>
  <si>
    <t>North Engineering Co Ltd Group</t>
  </si>
  <si>
    <t>Suburban Industries Inc Ltd Group</t>
  </si>
  <si>
    <t>Metro Tech Ltd Ltd Group</t>
  </si>
  <si>
    <t>Global Equip LLC Ltd Group</t>
  </si>
  <si>
    <t>National Motors Group Ltd Group</t>
  </si>
  <si>
    <t>Metro Systems LLC Ltd Group</t>
  </si>
  <si>
    <t>Suburban Tech Group Ltd Group</t>
  </si>
  <si>
    <t>South Electrics LLC Ltd Group</t>
  </si>
  <si>
    <t>West Motors Co Ltd Group</t>
  </si>
  <si>
    <t>Suburban Motors Inc Ltd Group</t>
  </si>
  <si>
    <t>Suburban Motors Group Ltd Group</t>
  </si>
  <si>
    <t>Metro Engineering Inc Ltd Group</t>
  </si>
  <si>
    <t>Global Drives Group Ltd Group</t>
  </si>
  <si>
    <t>East Systems Inc Ltd Group</t>
  </si>
  <si>
    <t>Metro Machines Inc Ltd Group</t>
  </si>
  <si>
    <t>Global Electrics Inc Ltd Group</t>
  </si>
  <si>
    <t>Metro Electrics Corp Ltd Group</t>
  </si>
  <si>
    <t>South Engineering LLC Ltd Group</t>
  </si>
  <si>
    <t>North Industries Ltd Ltd Group</t>
  </si>
  <si>
    <t>Global Equip Co Ltd Group</t>
  </si>
  <si>
    <t>Global Drives Co Ltd Group</t>
  </si>
  <si>
    <t>Central Equip LLC Ltd Group</t>
  </si>
  <si>
    <t>Central Industries Corp Ltd Group</t>
  </si>
  <si>
    <t>Central Systems Corp Ltd Group</t>
  </si>
  <si>
    <t>South Machines Group Ltd Group</t>
  </si>
  <si>
    <t>East Systems Co Ltd Group</t>
  </si>
  <si>
    <t>East Systems Group Ltd Group</t>
  </si>
  <si>
    <t>National Equip Ltd Ltd Group</t>
  </si>
  <si>
    <t>West Electrics Inc Ltd Group</t>
  </si>
  <si>
    <t>West Drives LLC Ltd Group</t>
  </si>
  <si>
    <t>East Industries LLC Ltd Group</t>
  </si>
  <si>
    <t>West Drives Co Ltd Group</t>
  </si>
  <si>
    <t>West Tech Corp Ltd Group</t>
  </si>
  <si>
    <t>East Machines Ltd Ltd Group</t>
  </si>
  <si>
    <t>South Systems Co Ltd Group</t>
  </si>
  <si>
    <t>Suburban Electrics Corp Ltd Group</t>
  </si>
  <si>
    <t>National Equip Group Ltd Group</t>
  </si>
  <si>
    <t>East Machines Inc Ltd Group</t>
  </si>
  <si>
    <t>Suburban Engineering Ltd Ltd Group</t>
  </si>
  <si>
    <t>Suburban Drives Corp Ltd Group</t>
  </si>
  <si>
    <t>North Machines Co Ltd Group</t>
  </si>
  <si>
    <t>East Machines LLC Ltd Group</t>
  </si>
  <si>
    <t>East Motors Corp Ltd Group</t>
  </si>
  <si>
    <t>National Equip Inc Ltd Group</t>
  </si>
  <si>
    <t>West Electrics Group Ltd Group</t>
  </si>
  <si>
    <t>Metro Equip Group Ltd Group</t>
  </si>
  <si>
    <t>North Industries Co Ltd Group</t>
  </si>
  <si>
    <t>National Systems Inc Ltd Group</t>
  </si>
  <si>
    <t>North Drives Group Ltd Group</t>
  </si>
  <si>
    <t>East Machines Group Ltd Group</t>
  </si>
  <si>
    <t>Metro Industries Corp Ltd Group</t>
  </si>
  <si>
    <t>South Engineering Ltd Ltd Group</t>
  </si>
  <si>
    <t>Global Systems Ltd Ltd Group</t>
  </si>
  <si>
    <t>North Drives Ltd Ltd Group</t>
  </si>
  <si>
    <t>East Engineering Ltd Ltd Group</t>
  </si>
  <si>
    <t>Global Engineering Co Ltd Group</t>
  </si>
  <si>
    <t>South Industries Corp Ltd Group</t>
  </si>
  <si>
    <t>North Equip Co Ltd Group</t>
  </si>
  <si>
    <t>Suburban Tech LLC Ltd Group</t>
  </si>
  <si>
    <t>Metro Equip Corp Ltd Group</t>
  </si>
  <si>
    <t>Global Electrics Ltd Ltd Group</t>
  </si>
  <si>
    <t>Metro Machines LLC Ltd Group</t>
  </si>
  <si>
    <t>National Industries Inc Ltd Group</t>
  </si>
  <si>
    <t>Metro Engineering Ltd Ltd Group</t>
  </si>
  <si>
    <t>Metro Engineering LLC Ltd Group</t>
  </si>
  <si>
    <t>National Equip Co Ltd Group</t>
  </si>
  <si>
    <t>National Systems Ltd Ltd Group</t>
  </si>
  <si>
    <t>Global Electrics Corp Ltd Group</t>
  </si>
  <si>
    <t>Global Drives Ltd Ltd Group</t>
  </si>
  <si>
    <t>East Drives Corp Ltd Group</t>
  </si>
  <si>
    <t>National Tech Group Ltd Group</t>
  </si>
  <si>
    <t>East Equip LLC Ltd Group</t>
  </si>
  <si>
    <t>Global Engineering Ltd Ltd Group</t>
  </si>
  <si>
    <t>South Industries Co Ltd Group</t>
  </si>
  <si>
    <t>West Industries Inc Ltd Group</t>
  </si>
  <si>
    <t>Suburban Tech Co Ltd Group</t>
  </si>
  <si>
    <t>Global Drives Inc Ltd Group</t>
  </si>
  <si>
    <t>West Drives Inc Ltd Group</t>
  </si>
  <si>
    <t>Metro Electrics Group Ltd Group</t>
  </si>
  <si>
    <t>East Industries Corp Ltd Group</t>
  </si>
  <si>
    <t>Suburban Drives Ltd Ltd Group</t>
  </si>
  <si>
    <t>National Equip LLC Ltd Group</t>
  </si>
  <si>
    <t>South Equip Co Ltd Group</t>
  </si>
  <si>
    <t>South Machines Co Ltd Group</t>
  </si>
  <si>
    <t>North Electrics Inc Ltd Group</t>
  </si>
  <si>
    <t>South Industries LLC Ltd Group</t>
  </si>
  <si>
    <t>East Tech LLC Ltd Group</t>
  </si>
  <si>
    <t>National Electrics Group Ltd Group</t>
  </si>
  <si>
    <t>Metro Systems Ltd Ltd Group</t>
  </si>
  <si>
    <t>Suburban Machines LLC Ltd Group</t>
  </si>
  <si>
    <t>Suburban Systems Ltd Ltd Group</t>
  </si>
  <si>
    <t>East Systems Corp Ltd Group</t>
  </si>
  <si>
    <t>Metro Engineering Group Ltd Group</t>
  </si>
  <si>
    <t>South Drives Co Ltd Group</t>
  </si>
  <si>
    <t>Central Engineering Ltd Ltd Group</t>
  </si>
  <si>
    <t>Suburban Engineering Corp Ltd Group</t>
  </si>
  <si>
    <t>South Tech LLC Ltd Group</t>
  </si>
  <si>
    <t>Suburban Systems Inc Ltd Group</t>
  </si>
  <si>
    <t>Metro Drives Inc Ltd Group</t>
  </si>
  <si>
    <t>East Tech Co Ltd Group</t>
  </si>
  <si>
    <t>West Motors Corp Ltd Group</t>
  </si>
  <si>
    <t>Global Systems Corp Ltd Group</t>
  </si>
  <si>
    <t>Global Industries Ltd Ltd Group</t>
  </si>
  <si>
    <t>East Equip Corp Ltd Group</t>
  </si>
  <si>
    <t>East Systems Ltd Ltd Group</t>
  </si>
  <si>
    <t>Global Motors Corp Ltd Group</t>
  </si>
  <si>
    <t>Central Industries Ltd Ltd Group</t>
  </si>
  <si>
    <t>Metro Systems Group Ltd Group</t>
  </si>
  <si>
    <t>South Tech Co Ltd Group</t>
  </si>
  <si>
    <t>West Engineering Group Ltd Group</t>
  </si>
  <si>
    <t>East Motors Co Ltd Group</t>
  </si>
  <si>
    <t>Global Drives Corp Ltd Group</t>
  </si>
  <si>
    <t>Suburban Equip Corp Ltd Group</t>
  </si>
  <si>
    <t>Central Systems Group Ltd Group</t>
  </si>
  <si>
    <t>North Industries Group Ltd Group</t>
  </si>
  <si>
    <t>West Motors LLC Ltd Group</t>
  </si>
  <si>
    <t>East Electrics Inc Ltd Group</t>
  </si>
  <si>
    <t>Metro Industries Inc Ltd Group</t>
  </si>
  <si>
    <t>South Machines Corp Ltd Group</t>
  </si>
  <si>
    <t>East Drives Group Ltd Group</t>
  </si>
  <si>
    <t>Suburban Systems Co Ltd Group</t>
  </si>
  <si>
    <t>South Equip Corp Ltd Group</t>
  </si>
  <si>
    <t>Metro Tech Corp Ltd Group</t>
  </si>
  <si>
    <t>Metro Industries Group Ltd Group</t>
  </si>
  <si>
    <t>Central Electrics Corp Ltd Group</t>
  </si>
  <si>
    <t>Suburban Drives Inc Ltd Group</t>
  </si>
  <si>
    <t>Central Machines Inc Ltd Group</t>
  </si>
  <si>
    <t>Metro Equip LLC Ltd Group</t>
  </si>
  <si>
    <t>Central Electrics Co Ltd Group</t>
  </si>
  <si>
    <t>National Industries Co Ltd Group</t>
  </si>
  <si>
    <t>North Motors Corp Ltd Group</t>
  </si>
  <si>
    <t>National Systems Co Ltd Group</t>
  </si>
  <si>
    <t>Global Machines Co Ltd Group</t>
  </si>
  <si>
    <t>North Electrics Group Ltd Group</t>
  </si>
  <si>
    <t>National Drives LLC Ltd Group</t>
  </si>
  <si>
    <t>East Electrics Co Ltd Group</t>
  </si>
  <si>
    <t>Metro Tech Group Ltd Group</t>
  </si>
  <si>
    <t>Central Engineering Group Ltd Group</t>
  </si>
  <si>
    <t>East Engineering Inc Ltd Group</t>
  </si>
  <si>
    <t>East Equip Ltd Ltd Group</t>
  </si>
  <si>
    <t>North Machines Group Ltd Group</t>
  </si>
  <si>
    <t>West Electrics LLC Ltd Group</t>
  </si>
  <si>
    <t>South Systems Ltd Ltd Group</t>
  </si>
  <si>
    <t>West Systems Inc Ltd Group</t>
  </si>
  <si>
    <t>Global Tech Inc Ltd Group</t>
  </si>
  <si>
    <t>Global Equip Group Ltd Group</t>
  </si>
  <si>
    <t>Metro Electrics Co Ltd Group</t>
  </si>
  <si>
    <t>National Tech Inc Ltd Group</t>
  </si>
  <si>
    <t>Central Engineering Inc Ltd Group</t>
  </si>
  <si>
    <t>South Motors Group Ltd Group</t>
  </si>
  <si>
    <t>East Machines Corp Ltd Group</t>
  </si>
  <si>
    <t>National Systems LLC Ltd Group</t>
  </si>
  <si>
    <t>West Engineering Inc Ltd Group</t>
  </si>
  <si>
    <t>National Industries Ltd Ltd Group</t>
  </si>
  <si>
    <t>Central Electrics Ltd Ltd Group</t>
  </si>
  <si>
    <t>Metro Systems Corp Ltd Group</t>
  </si>
  <si>
    <t>Metro Engineering Co Ltd Group</t>
  </si>
  <si>
    <t>Central Machines Ltd Ltd Group</t>
  </si>
  <si>
    <t>West Industries Group Ltd Group</t>
  </si>
  <si>
    <t>West Industries Co Ltd Group</t>
  </si>
  <si>
    <t>National Electrics Inc Ltd Group</t>
  </si>
  <si>
    <t>West Equip Inc Ltd Group</t>
  </si>
  <si>
    <t>West Industries Corp Ltd Group</t>
  </si>
  <si>
    <t>West Industries Ltd Ltd Group</t>
  </si>
  <si>
    <t>East Engineering Co Ltd Group</t>
  </si>
  <si>
    <t>Metro Motors Inc Ltd Group</t>
  </si>
  <si>
    <t>National Machines Co Ltd Group</t>
  </si>
  <si>
    <t>North Systems Co Ltd Group</t>
  </si>
  <si>
    <t>Central Electrics Inc Ltd Group</t>
  </si>
  <si>
    <t>West Machines Corp Ltd Group</t>
  </si>
  <si>
    <t>Global Motors Co Ltd Group</t>
  </si>
  <si>
    <t>National Engineering Co Ltd Group</t>
  </si>
  <si>
    <t>Central Equip Co Ltd Group</t>
  </si>
  <si>
    <t>Metro Industries Co Ltd Group</t>
  </si>
  <si>
    <t>Metro Machines Co Ltd Group</t>
  </si>
  <si>
    <t>North Tech Ltd Ltd Group</t>
  </si>
  <si>
    <t>Special West Drives Ltd Ltd Group</t>
  </si>
  <si>
    <t>Special Industries LLC Ltd Group</t>
  </si>
  <si>
    <t>Special Suburban Engineering Inc Ltd Group</t>
  </si>
  <si>
    <t>Special Central Drives Co Ltd Group</t>
  </si>
  <si>
    <t>Special Central Drives Group Ltd Group</t>
  </si>
  <si>
    <t>Special Global Tech Ltd Ltd Group</t>
  </si>
  <si>
    <t>Special Machines Inc Ltd Group</t>
  </si>
  <si>
    <t>Special Global Equip Ltd Ltd Group</t>
  </si>
  <si>
    <t>Special North Motors LLC Ltd Group</t>
  </si>
  <si>
    <t>Special National Electrics Corp Ltd Group</t>
  </si>
  <si>
    <t>Special Suburban Industries Corp Ltd Group</t>
  </si>
  <si>
    <t>Special South Electrics Group Ltd Group</t>
  </si>
  <si>
    <t>Special Industries Ltd Ltd Group</t>
  </si>
  <si>
    <t>Special South Equip LLC Ltd Group</t>
  </si>
  <si>
    <t>Special Engineering Ltd Ltd Group</t>
  </si>
  <si>
    <t>Special Drives Corp Ltd Group</t>
  </si>
  <si>
    <t>Special National Motors Co Ltd Group</t>
  </si>
  <si>
    <t>Special Electrics Co Ltd Group</t>
  </si>
  <si>
    <t>Special South Engineering Corp Ltd Group</t>
  </si>
  <si>
    <t>Special Suburban Machines Inc Ltd Group</t>
  </si>
  <si>
    <t>Special Equip Ltd Ltd Group</t>
  </si>
  <si>
    <t>Special Metro Machines Group Ltd Group</t>
  </si>
  <si>
    <t>Special Machines Ltd Ltd Group</t>
  </si>
  <si>
    <t>Quarter</t>
    <phoneticPr fontId="18" type="noConversion"/>
  </si>
  <si>
    <t>M&amp;A</t>
    <phoneticPr fontId="18" type="noConversion"/>
  </si>
  <si>
    <t>Type</t>
    <phoneticPr fontId="18" type="noConversion"/>
  </si>
  <si>
    <t>시장 확장</t>
    <phoneticPr fontId="18" type="noConversion"/>
  </si>
  <si>
    <t>제품 다양화</t>
    <phoneticPr fontId="18" type="noConversion"/>
  </si>
  <si>
    <t>인재 및 전문성 획득</t>
    <phoneticPr fontId="18" type="noConversion"/>
  </si>
  <si>
    <t>비용 시너지</t>
    <phoneticPr fontId="18" type="noConversion"/>
  </si>
  <si>
    <t>수익 시너지</t>
    <phoneticPr fontId="18" type="noConversion"/>
  </si>
  <si>
    <t>기술 획득</t>
    <phoneticPr fontId="18" type="noConversion"/>
  </si>
  <si>
    <t>수직 통합</t>
    <phoneticPr fontId="18" type="noConversion"/>
  </si>
  <si>
    <t>Primary Reason for M&amp;A</t>
    <phoneticPr fontId="18" type="noConversion"/>
  </si>
  <si>
    <t>제품 다양화</t>
  </si>
  <si>
    <t>기술 획득</t>
  </si>
  <si>
    <t>시장 확장</t>
  </si>
  <si>
    <t>재무지표 개선</t>
  </si>
  <si>
    <t>인재 및 전문성 획득</t>
  </si>
  <si>
    <t>비용 시너지</t>
  </si>
  <si>
    <t>수익 시너지</t>
  </si>
  <si>
    <t>경쟁 업체 제거</t>
  </si>
  <si>
    <t>수직 통합</t>
  </si>
  <si>
    <t>전략적 개편</t>
  </si>
  <si>
    <t>Financing Method</t>
    <phoneticPr fontId="18" type="noConversion"/>
  </si>
  <si>
    <t>주식 교환</t>
  </si>
  <si>
    <t>현금-주식 혼합</t>
  </si>
  <si>
    <t>현금</t>
  </si>
  <si>
    <t>부채 조달</t>
  </si>
  <si>
    <t>Year</t>
    <phoneticPr fontId="18" type="noConversion"/>
  </si>
  <si>
    <t>Date</t>
    <phoneticPr fontId="18" type="noConversion"/>
  </si>
  <si>
    <t>Q1</t>
  </si>
  <si>
    <t>Q2</t>
  </si>
  <si>
    <t>Q3</t>
  </si>
  <si>
    <t>Q4</t>
  </si>
  <si>
    <t>값</t>
    <phoneticPr fontId="18" type="noConversion"/>
  </si>
  <si>
    <t>USA</t>
    <phoneticPr fontId="18" type="noConversion"/>
  </si>
  <si>
    <t>Germany</t>
    <phoneticPr fontId="18" type="noConversion"/>
  </si>
  <si>
    <t>India</t>
    <phoneticPr fontId="18" type="noConversion"/>
  </si>
  <si>
    <t>China</t>
    <phoneticPr fontId="18" type="noConversion"/>
  </si>
  <si>
    <t>Korea</t>
  </si>
  <si>
    <t>Korea</t>
    <phoneticPr fontId="18" type="noConversion"/>
  </si>
  <si>
    <t>미국</t>
    <phoneticPr fontId="18" type="noConversion"/>
  </si>
  <si>
    <t>중국</t>
    <phoneticPr fontId="18" type="noConversion"/>
  </si>
  <si>
    <t>한국</t>
    <phoneticPr fontId="18" type="noConversion"/>
  </si>
  <si>
    <t>인도</t>
    <phoneticPr fontId="18" type="noConversion"/>
  </si>
  <si>
    <t>독일</t>
    <phoneticPr fontId="18" type="noConversion"/>
  </si>
  <si>
    <t>한국어</t>
    <phoneticPr fontId="18" type="noConversion"/>
  </si>
  <si>
    <t>영어</t>
    <phoneticPr fontId="18" type="noConversion"/>
  </si>
  <si>
    <t>Divestiture</t>
  </si>
  <si>
    <t xml:space="preserve">1. 분기별 기업 M&amp;A vs 분할 현황 </t>
    <phoneticPr fontId="18" type="noConversion"/>
  </si>
  <si>
    <t>행</t>
    <phoneticPr fontId="18" type="noConversion"/>
  </si>
  <si>
    <t>열</t>
    <phoneticPr fontId="18" type="noConversion"/>
  </si>
  <si>
    <t>년도</t>
    <phoneticPr fontId="18" type="noConversion"/>
  </si>
  <si>
    <t>분기</t>
    <phoneticPr fontId="18" type="noConversion"/>
  </si>
  <si>
    <t>합병/분할구분</t>
    <phoneticPr fontId="18" type="noConversion"/>
  </si>
  <si>
    <t>회사 개수</t>
    <phoneticPr fontId="18" type="noConversion"/>
  </si>
  <si>
    <t>필터</t>
    <phoneticPr fontId="18" type="noConversion"/>
  </si>
  <si>
    <t>3. 각 국가의 년도별 M&amp;A 현황</t>
    <phoneticPr fontId="18" type="noConversion"/>
  </si>
  <si>
    <t>국가</t>
    <phoneticPr fontId="18" type="noConversion"/>
  </si>
  <si>
    <t>M&amp;A/분할</t>
    <phoneticPr fontId="18" type="noConversion"/>
  </si>
  <si>
    <t>사유</t>
    <phoneticPr fontId="18" type="noConversion"/>
  </si>
  <si>
    <t>(숙제) 4. 년도/분기 및 국가별 M&amp;A 트렌드</t>
    <phoneticPr fontId="18" type="noConversion"/>
  </si>
  <si>
    <t>Type-M&amp;A</t>
    <phoneticPr fontId="18" type="noConversion"/>
  </si>
  <si>
    <t>차트 제목</t>
    <phoneticPr fontId="18" type="noConversion"/>
  </si>
  <si>
    <t>증가/감소</t>
    <phoneticPr fontId="18" type="noConversion"/>
  </si>
  <si>
    <t>2021 합계</t>
    <phoneticPr fontId="18" type="noConversion"/>
  </si>
  <si>
    <t>2022 합계</t>
    <phoneticPr fontId="18" type="noConversion"/>
  </si>
  <si>
    <t>부제목</t>
    <phoneticPr fontId="18" type="noConversion"/>
  </si>
  <si>
    <t>18-21연평균</t>
    <phoneticPr fontId="18" type="noConversion"/>
  </si>
  <si>
    <t>2. M&amp;A/분할 사유 &amp; 레이블 표시</t>
    <phoneticPr fontId="18" type="noConversion"/>
  </si>
  <si>
    <t>-</t>
    <phoneticPr fontId="18" type="noConversion"/>
  </si>
  <si>
    <t>Year, Quarter</t>
    <phoneticPr fontId="18" type="noConversion"/>
  </si>
  <si>
    <t>Company Name</t>
    <phoneticPr fontId="18" type="noConversion"/>
  </si>
  <si>
    <t>Reason for M&amp;A</t>
    <phoneticPr fontId="18" type="noConversion"/>
  </si>
  <si>
    <t>Country</t>
    <phoneticPr fontId="18" type="noConversion"/>
  </si>
  <si>
    <t>CompanyName</t>
    <phoneticPr fontId="18" type="noConversion"/>
  </si>
  <si>
    <t>20'2Q 전 합계</t>
    <phoneticPr fontId="18" type="noConversion"/>
  </si>
  <si>
    <t>20'3Q 후 합계</t>
    <phoneticPr fontId="18" type="noConversion"/>
  </si>
  <si>
    <t>22 합계 (x)</t>
    <phoneticPr fontId="18" type="noConversion"/>
  </si>
  <si>
    <t>증감율 (y%)</t>
    <phoneticPr fontId="18" type="noConversion"/>
  </si>
  <si>
    <t>최상위비율(x)</t>
    <phoneticPr fontId="18" type="noConversion"/>
  </si>
  <si>
    <t>Top3비율(y)</t>
    <phoneticPr fontId="18" type="noConversion"/>
  </si>
  <si>
    <t>최상위항목(z)</t>
    <phoneticPr fontId="18" type="noConversion"/>
  </si>
  <si>
    <t>22 증가율(x)</t>
    <phoneticPr fontId="18" type="noConversion"/>
  </si>
  <si>
    <t>최상위국가(y)</t>
    <phoneticPr fontId="18" type="noConversion"/>
  </si>
  <si>
    <t>최상위비율(z)</t>
    <phoneticPr fontId="18" type="noConversion"/>
  </si>
  <si>
    <t>증가율(x)</t>
    <phoneticPr fontId="18" type="noConversion"/>
  </si>
  <si>
    <t>Divestiture</t>
    <phoneticPr fontId="18" type="noConversion"/>
  </si>
  <si>
    <t>M&amp;A</t>
  </si>
  <si>
    <t>개수 : Company Name</t>
  </si>
  <si>
    <t>Type</t>
  </si>
  <si>
    <t>Year</t>
  </si>
  <si>
    <t>Quarter</t>
  </si>
  <si>
    <t>Detail Sector</t>
    <phoneticPr fontId="18" type="noConversion"/>
  </si>
  <si>
    <t>Primary Reason for M&amp;A</t>
  </si>
  <si>
    <t>Company Name</t>
    <phoneticPr fontId="18" type="noConversion"/>
  </si>
  <si>
    <t>항목</t>
    <phoneticPr fontId="18" type="noConversion"/>
  </si>
  <si>
    <t>세로막대</t>
    <phoneticPr fontId="18" type="noConversion"/>
  </si>
  <si>
    <t>설명위치</t>
    <phoneticPr fontId="18" type="noConversion"/>
  </si>
  <si>
    <t>오차막대</t>
    <phoneticPr fontId="18" type="noConversion"/>
  </si>
  <si>
    <t>설명최대값</t>
    <phoneticPr fontId="18" type="noConversion"/>
  </si>
  <si>
    <t>설명최소값</t>
    <phoneticPr fontId="18" type="noConversion"/>
  </si>
  <si>
    <t>총합계</t>
  </si>
  <si>
    <t>M&amp;A Deal Value ($M)</t>
    <phoneticPr fontId="18" type="noConversion"/>
  </si>
  <si>
    <t>Year</t>
    <phoneticPr fontId="18" type="noConversion"/>
  </si>
  <si>
    <t>Quarter</t>
    <phoneticPr fontId="18" type="noConversion"/>
  </si>
  <si>
    <t>China</t>
    <phoneticPr fontId="18" type="noConversion"/>
  </si>
  <si>
    <t>Germany</t>
    <phoneticPr fontId="18" type="noConversion"/>
  </si>
  <si>
    <t>India</t>
    <phoneticPr fontId="18" type="noConversion"/>
  </si>
  <si>
    <t>Korea</t>
    <phoneticPr fontId="18" type="noConversion"/>
  </si>
  <si>
    <t>총합계</t>
    <phoneticPr fontId="18" type="noConversion"/>
  </si>
  <si>
    <t>총합계위치</t>
    <phoneticPr fontId="18" type="noConversion"/>
  </si>
  <si>
    <t>USA</t>
    <phoneticPr fontId="18" type="noConversion"/>
  </si>
  <si>
    <t>부제목</t>
    <phoneticPr fontId="18" type="noConversion"/>
  </si>
  <si>
    <t>기호(+/-)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</si>
</sst>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0.0%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207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3" fontId="0" fillId="0" borderId="0" xfId="0" applyNumberFormat="1">
      <alignment vertical="center"/>
    </xf>
    <xf numFmtId="14" fontId="0" fillId="0" borderId="0" xfId="0" applyNumberFormat="1">
      <alignment vertical="center"/>
    </xf>
    <xf numFmtId="0" fontId="19" fillId="33" borderId="0" xfId="0" applyFont="1" applyFill="1">
      <alignment vertical="center"/>
    </xf>
    <xf numFmtId="0" fontId="20" fillId="33" borderId="0" xfId="0" applyFont="1" applyFill="1">
      <alignment vertical="center"/>
    </xf>
    <xf numFmtId="0" fontId="21" fillId="0" borderId="0" xfId="0" applyFont="1">
      <alignment vertical="center"/>
    </xf>
    <xf numFmtId="0" fontId="21" fillId="0" borderId="10" xfId="0" applyFont="1" applyBorder="1">
      <alignment vertical="center"/>
    </xf>
    <xf numFmtId="0" fontId="21" fillId="0" borderId="12" xfId="0" applyFont="1" applyBorder="1">
      <alignment vertical="center"/>
    </xf>
    <xf numFmtId="0" fontId="21" fillId="34" borderId="0" xfId="0" applyFont="1" applyFill="1">
      <alignment vertical="center"/>
    </xf>
    <xf numFmtId="0" fontId="21" fillId="37" borderId="12" xfId="0" applyFont="1" applyFill="1" applyBorder="1">
      <alignment vertical="center"/>
    </xf>
    <xf numFmtId="0" fontId="21" fillId="35" borderId="13" xfId="0" applyFont="1" applyFill="1" applyBorder="1">
      <alignment vertical="center"/>
    </xf>
    <xf numFmtId="0" fontId="21" fillId="36" borderId="11" xfId="0" applyFont="1" applyFill="1" applyBorder="1">
      <alignment vertical="center"/>
    </xf>
    <xf numFmtId="0" fontId="21" fillId="35" borderId="12" xfId="0" applyFont="1" applyFill="1" applyBorder="1">
      <alignment vertical="center"/>
    </xf>
    <xf numFmtId="0" fontId="21" fillId="36" borderId="0" xfId="0" applyFont="1" applyFill="1">
      <alignment vertical="center"/>
    </xf>
    <xf numFmtId="0" fontId="21" fillId="38" borderId="14" xfId="0" applyFont="1" applyFill="1" applyBorder="1">
      <alignment vertical="center"/>
    </xf>
    <xf numFmtId="0" fontId="21" fillId="0" borderId="14" xfId="0" applyFont="1" applyBorder="1">
      <alignment vertical="center"/>
    </xf>
    <xf numFmtId="0" fontId="21" fillId="0" borderId="14" xfId="0" applyFont="1" applyBorder="1" applyAlignment="1">
      <alignment horizontal="center" vertical="center"/>
    </xf>
    <xf numFmtId="0" fontId="21" fillId="0" borderId="15" xfId="0" applyFont="1" applyBorder="1">
      <alignment vertical="center"/>
    </xf>
    <xf numFmtId="0" fontId="21" fillId="0" borderId="11" xfId="0" applyFont="1" applyBorder="1">
      <alignment vertical="center"/>
    </xf>
    <xf numFmtId="0" fontId="21" fillId="0" borderId="14" xfId="0" quotePrefix="1" applyFont="1" applyBorder="1">
      <alignment vertical="center"/>
    </xf>
    <xf numFmtId="0" fontId="21" fillId="38" borderId="14" xfId="0" quotePrefix="1" applyFont="1" applyFill="1" applyBorder="1">
      <alignment vertical="center"/>
    </xf>
    <xf numFmtId="0" fontId="0" fillId="0" borderId="0" xfId="0" pivotButton="1">
      <alignment vertical="center"/>
    </xf>
    <xf numFmtId="0" fontId="0" fillId="0" borderId="0" xfId="0" applyNumberFormat="1">
      <alignment vertical="center"/>
    </xf>
    <xf numFmtId="176" fontId="21" fillId="0" borderId="14" xfId="0" applyNumberFormat="1" applyFont="1" applyBorder="1" applyAlignment="1">
      <alignment horizontal="center" vertical="center"/>
    </xf>
    <xf numFmtId="0" fontId="21" fillId="0" borderId="0" xfId="0" pivotButton="1" applyFont="1">
      <alignment vertical="center"/>
    </xf>
    <xf numFmtId="176" fontId="21" fillId="0" borderId="14" xfId="42" applyNumberFormat="1" applyFont="1" applyBorder="1" applyAlignment="1">
      <alignment horizontal="center" vertical="center"/>
    </xf>
    <xf numFmtId="176" fontId="21" fillId="0" borderId="14" xfId="42" applyNumberFormat="1" applyFont="1" applyBorder="1">
      <alignment vertical="center"/>
    </xf>
    <xf numFmtId="10" fontId="21" fillId="0" borderId="14" xfId="42" applyNumberFormat="1" applyFont="1" applyBorder="1">
      <alignment vertical="center"/>
    </xf>
    <xf numFmtId="0" fontId="21" fillId="0" borderId="17" xfId="0" applyFont="1" applyBorder="1">
      <alignment vertical="center"/>
    </xf>
    <xf numFmtId="0" fontId="21" fillId="0" borderId="0" xfId="0" applyFont="1" applyBorder="1">
      <alignment vertical="center"/>
    </xf>
    <xf numFmtId="0" fontId="21" fillId="0" borderId="18" xfId="0" applyFont="1" applyBorder="1">
      <alignment vertical="center"/>
    </xf>
    <xf numFmtId="0" fontId="21" fillId="0" borderId="19" xfId="0" applyFont="1" applyBorder="1">
      <alignment vertical="center"/>
    </xf>
    <xf numFmtId="0" fontId="21" fillId="0" borderId="20" xfId="0" applyFont="1" applyBorder="1">
      <alignment vertical="center"/>
    </xf>
    <xf numFmtId="0" fontId="21" fillId="0" borderId="21" xfId="0" applyFont="1" applyBorder="1">
      <alignment vertical="center"/>
    </xf>
    <xf numFmtId="0" fontId="21" fillId="38" borderId="22" xfId="0" quotePrefix="1" applyFont="1" applyFill="1" applyBorder="1">
      <alignment vertical="center"/>
    </xf>
    <xf numFmtId="176" fontId="21" fillId="0" borderId="22" xfId="42" applyNumberFormat="1" applyFont="1" applyBorder="1">
      <alignment vertical="center"/>
    </xf>
    <xf numFmtId="0" fontId="21" fillId="0" borderId="23" xfId="0" applyFont="1" applyBorder="1" applyAlignment="1">
      <alignment horizontal="right" vertical="center"/>
    </xf>
    <xf numFmtId="0" fontId="21" fillId="0" borderId="16" xfId="0" applyFont="1" applyBorder="1">
      <alignment vertical="center"/>
    </xf>
    <xf numFmtId="0" fontId="21" fillId="0" borderId="24" xfId="0" applyFont="1" applyBorder="1">
      <alignment vertical="center"/>
    </xf>
    <xf numFmtId="0" fontId="21" fillId="0" borderId="25" xfId="0" applyFont="1" applyBorder="1">
      <alignment vertical="center"/>
    </xf>
    <xf numFmtId="0" fontId="21" fillId="0" borderId="26" xfId="0" applyFont="1" applyBorder="1">
      <alignment vertical="center"/>
    </xf>
    <xf numFmtId="0" fontId="0" fillId="0" borderId="0" xfId="0" applyBorder="1">
      <alignment vertical="center"/>
    </xf>
    <xf numFmtId="0" fontId="21" fillId="0" borderId="14" xfId="0" applyFont="1" applyBorder="1" applyAlignment="1">
      <alignment horizontal="left"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2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2">
    <dxf>
      <font>
        <b/>
        <color theme="1"/>
      </font>
      <border>
        <bottom style="thin">
          <color theme="4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</dxfs>
  <tableStyles count="1" defaultTableStyle="TableStyleMedium2" defaultPivotStyle="PivotStyleLight16">
    <tableStyle name="SlicerStyleDark1 2" pivot="0" table="0" count="10" xr9:uid="{2222CBE1-AC5A-47DB-BB8F-26DE2BB05A53}">
      <tableStyleElement type="wholeTable" dxfId="1"/>
      <tableStyleElement type="headerRow" dxfId="0"/>
    </tableStyle>
  </tableStyles>
  <colors>
    <mruColors>
      <color rgb="FF1BAAF1"/>
      <color rgb="FF0066FF"/>
      <color rgb="FF0064FF"/>
      <color rgb="FF0000FF"/>
      <color rgb="FF1A1A60"/>
      <color rgb="FF7FEEE8"/>
      <color rgb="FF2AA8A5"/>
      <color rgb="FF0FA4EF"/>
      <color rgb="FF181858"/>
      <color rgb="FF2CB1AE"/>
    </mruColors>
  </colors>
  <extLst>
    <ext xmlns:x14="http://schemas.microsoft.com/office/spreadsheetml/2009/9/main" uri="{46F421CA-312F-682f-3DD2-61675219B42D}">
      <x14:dxfs count="8"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4" tint="-0.249977111117893"/>
          </font>
          <fill>
            <patternFill patternType="solid">
              <fgColor theme="4" tint="0.59999389629810485"/>
              <bgColor theme="4" tint="0.59999389629810485"/>
            </patternFill>
          </fill>
          <border>
            <left style="thin">
              <color theme="4" tint="0.59999389629810485"/>
            </left>
            <right style="thin">
              <color theme="4" tint="0.59999389629810485"/>
            </right>
            <top style="thin">
              <color theme="4" tint="0.59999389629810485"/>
            </top>
            <bottom style="thin">
              <color theme="4" tint="0.59999389629810485"/>
            </bottom>
            <vertical/>
            <horizontal/>
          </border>
        </dxf>
        <dxf>
          <font>
            <color theme="0"/>
          </font>
          <fill>
            <patternFill patternType="solid">
              <fgColor theme="4"/>
              <bgColor theme="4"/>
            </patternFill>
          </fill>
          <border>
            <left style="thin">
              <color theme="4"/>
            </left>
            <right style="thin">
              <color theme="4"/>
            </right>
            <top style="thin">
              <color theme="4"/>
            </top>
            <bottom style="thin">
              <color theme="4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rgb="FFDFDFDF"/>
              <bgColor rgb="FFDFDFDF"/>
            </patternFill>
          </fill>
          <border>
            <left style="thin">
              <color rgb="FFDFDFDF"/>
            </left>
            <right style="thin">
              <color rgb="FFDFDFDF"/>
            </right>
            <top style="thin">
              <color rgb="FFDFDFDF"/>
            </top>
            <bottom style="thin">
              <color rgb="FFDFDFDF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C0C0C0"/>
              <bgColor rgb="FFC0C0C0"/>
            </patternFill>
          </fill>
          <border>
            <left style="thin">
              <color rgb="FFC0C0C0"/>
            </left>
            <right style="thin">
              <color rgb="FFC0C0C0"/>
            </right>
            <top style="thin">
              <color rgb="FFC0C0C0"/>
            </top>
            <bottom style="thin">
              <color rgb="FFC0C0C0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SlicerStyleLight1">
        <x14:slicerStyle name="SlicerStyleDark1 2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3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microsoft.com/office/2007/relationships/slicerCache" Target="slicerCaches/slicerCache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sharedStrings" Target="sharedStrings.xml"/><Relationship Id="rId5" Type="http://schemas.openxmlformats.org/officeDocument/2006/relationships/pivotCacheDefinition" Target="pivotCache/pivotCacheDefinition1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[비즈니스 차트 시각화 스터디 1주차_숙제.xlsx]피벗보고서!분기별_합병분할</c:name>
    <c:fmtId val="2"/>
  </c:pivotSource>
  <c:chart>
    <c:autoTitleDeleted val="0"/>
    <c:pivotFmts>
      <c:pivotFmt>
        <c:idx val="0"/>
        <c:spPr>
          <a:solidFill>
            <a:srgbClr val="051C2C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rgbClr val="00A9F4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rgbClr val="00A9F4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rgbClr val="051C2C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rgbClr val="00A9F4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rgbClr val="051C2C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피벗보고서!$C$13:$C$14</c:f>
              <c:strCache>
                <c:ptCount val="1"/>
                <c:pt idx="0">
                  <c:v>Divestiture</c:v>
                </c:pt>
              </c:strCache>
            </c:strRef>
          </c:tx>
          <c:spPr>
            <a:solidFill>
              <a:srgbClr val="051C2C"/>
            </a:solidFill>
            <a:ln>
              <a:noFill/>
            </a:ln>
            <a:effectLst/>
          </c:spPr>
          <c:invertIfNegative val="0"/>
          <c:cat>
            <c:multiLvlStrRef>
              <c:f>피벗보고서!$A$15:$B$34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피벗보고서!$C$15:$C$34</c:f>
              <c:numCache>
                <c:formatCode>General</c:formatCode>
                <c:ptCount val="20"/>
                <c:pt idx="0">
                  <c:v>16</c:v>
                </c:pt>
                <c:pt idx="1">
                  <c:v>12</c:v>
                </c:pt>
                <c:pt idx="2">
                  <c:v>23</c:v>
                </c:pt>
                <c:pt idx="3">
                  <c:v>12</c:v>
                </c:pt>
                <c:pt idx="4">
                  <c:v>9</c:v>
                </c:pt>
                <c:pt idx="5">
                  <c:v>12</c:v>
                </c:pt>
                <c:pt idx="6">
                  <c:v>9</c:v>
                </c:pt>
                <c:pt idx="7">
                  <c:v>20</c:v>
                </c:pt>
                <c:pt idx="8">
                  <c:v>15</c:v>
                </c:pt>
                <c:pt idx="9">
                  <c:v>5</c:v>
                </c:pt>
                <c:pt idx="10">
                  <c:v>14</c:v>
                </c:pt>
                <c:pt idx="11">
                  <c:v>15</c:v>
                </c:pt>
                <c:pt idx="12">
                  <c:v>13</c:v>
                </c:pt>
                <c:pt idx="13">
                  <c:v>20</c:v>
                </c:pt>
                <c:pt idx="14">
                  <c:v>19</c:v>
                </c:pt>
                <c:pt idx="15">
                  <c:v>21</c:v>
                </c:pt>
                <c:pt idx="16">
                  <c:v>12</c:v>
                </c:pt>
                <c:pt idx="17">
                  <c:v>18</c:v>
                </c:pt>
                <c:pt idx="18">
                  <c:v>13</c:v>
                </c:pt>
                <c:pt idx="19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3B7-4B9A-81FC-E3B3C1201E5B}"/>
            </c:ext>
          </c:extLst>
        </c:ser>
        <c:ser>
          <c:idx val="1"/>
          <c:order val="1"/>
          <c:tx>
            <c:strRef>
              <c:f>피벗보고서!$D$13:$D$14</c:f>
              <c:strCache>
                <c:ptCount val="1"/>
                <c:pt idx="0">
                  <c:v>M&amp;A</c:v>
                </c:pt>
              </c:strCache>
            </c:strRef>
          </c:tx>
          <c:spPr>
            <a:solidFill>
              <a:srgbClr val="00A9F4"/>
            </a:solidFill>
            <a:ln>
              <a:noFill/>
            </a:ln>
            <a:effectLst/>
          </c:spPr>
          <c:invertIfNegative val="0"/>
          <c:cat>
            <c:multiLvlStrRef>
              <c:f>피벗보고서!$A$15:$B$34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피벗보고서!$D$15:$D$34</c:f>
              <c:numCache>
                <c:formatCode>General</c:formatCode>
                <c:ptCount val="20"/>
                <c:pt idx="0">
                  <c:v>35</c:v>
                </c:pt>
                <c:pt idx="1">
                  <c:v>32</c:v>
                </c:pt>
                <c:pt idx="2">
                  <c:v>38</c:v>
                </c:pt>
                <c:pt idx="3">
                  <c:v>46</c:v>
                </c:pt>
                <c:pt idx="4">
                  <c:v>32</c:v>
                </c:pt>
                <c:pt idx="5">
                  <c:v>36</c:v>
                </c:pt>
                <c:pt idx="6">
                  <c:v>36</c:v>
                </c:pt>
                <c:pt idx="7">
                  <c:v>40</c:v>
                </c:pt>
                <c:pt idx="8">
                  <c:v>29</c:v>
                </c:pt>
                <c:pt idx="9">
                  <c:v>12</c:v>
                </c:pt>
                <c:pt idx="10">
                  <c:v>39</c:v>
                </c:pt>
                <c:pt idx="11">
                  <c:v>41</c:v>
                </c:pt>
                <c:pt idx="12">
                  <c:v>33</c:v>
                </c:pt>
                <c:pt idx="13">
                  <c:v>36</c:v>
                </c:pt>
                <c:pt idx="14">
                  <c:v>58</c:v>
                </c:pt>
                <c:pt idx="15">
                  <c:v>40</c:v>
                </c:pt>
                <c:pt idx="16">
                  <c:v>25</c:v>
                </c:pt>
                <c:pt idx="17">
                  <c:v>47</c:v>
                </c:pt>
                <c:pt idx="18">
                  <c:v>51</c:v>
                </c:pt>
                <c:pt idx="19">
                  <c:v>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B4F-4CB2-AF0C-25CF61630B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1914787727"/>
        <c:axId val="1409956335"/>
      </c:barChart>
      <c:catAx>
        <c:axId val="191478772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1">
                    <a:lumMod val="6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409956335"/>
        <c:crosses val="autoZero"/>
        <c:auto val="1"/>
        <c:lblAlgn val="ctr"/>
        <c:lblOffset val="100"/>
        <c:noMultiLvlLbl val="0"/>
      </c:catAx>
      <c:valAx>
        <c:axId val="14099563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2"/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1">
                    <a:lumMod val="6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91478772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70734164479440065"/>
          <c:y val="2.7777777777777776E-2"/>
          <c:w val="0.26309448818897641"/>
          <c:h val="7.048921516389400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userShapes r:id="rId3"/>
  <c:extLst>
    <c:ext xmlns:c14="http://schemas.microsoft.com/office/drawing/2007/8/2/chart" uri="{781A3756-C4B2-4CAC-9D66-4F8BD8637D16}">
      <c14:pivotOptions>
        <c14:dropZoneFilter val="1"/>
        <c14:dropZoneCategories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피벗보고서!$R$13</c:f>
              <c:strCache>
                <c:ptCount val="1"/>
                <c:pt idx="0">
                  <c:v>세로막대</c:v>
                </c:pt>
              </c:strCache>
            </c:strRef>
          </c:tx>
          <c:spPr>
            <a:solidFill>
              <a:srgbClr val="0066FF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bg1"/>
              </a:solidFill>
              <a:ln w="12700">
                <a:solidFill>
                  <a:srgbClr val="0D044C"/>
                </a:solidFill>
                <a:prstDash val="sysDot"/>
              </a:ln>
              <a:effectLst/>
            </c:spPr>
            <c:extLst>
              <c:ext xmlns:c16="http://schemas.microsoft.com/office/drawing/2014/chart" uri="{C3380CC4-5D6E-409C-BE32-E72D297353CC}">
                <c16:uniqueId val="{00000001-2174-444E-8752-41A376DF9FCB}"/>
              </c:ext>
            </c:extLst>
          </c:dPt>
          <c:dPt>
            <c:idx val="1"/>
            <c:invertIfNegative val="0"/>
            <c:bubble3D val="0"/>
            <c:spPr>
              <a:solidFill>
                <a:srgbClr val="0D044C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2174-444E-8752-41A376DF9FCB}"/>
              </c:ext>
            </c:extLst>
          </c:dPt>
          <c:dPt>
            <c:idx val="2"/>
            <c:invertIfNegative val="0"/>
            <c:bubble3D val="0"/>
            <c:spPr>
              <a:solidFill>
                <a:srgbClr val="0D044C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2174-444E-8752-41A376DF9FCB}"/>
              </c:ext>
            </c:extLst>
          </c:dPt>
          <c:dPt>
            <c:idx val="6"/>
            <c:invertIfNegative val="0"/>
            <c:bubble3D val="0"/>
            <c:spPr>
              <a:solidFill>
                <a:srgbClr val="00A9F4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2174-444E-8752-41A376DF9FCB}"/>
              </c:ext>
            </c:extLst>
          </c:dPt>
          <c:dPt>
            <c:idx val="7"/>
            <c:invertIfNegative val="0"/>
            <c:bubble3D val="0"/>
            <c:spPr>
              <a:solidFill>
                <a:srgbClr val="00A9F4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2174-444E-8752-41A376DF9FCB}"/>
              </c:ext>
            </c:extLst>
          </c:dPt>
          <c:dPt>
            <c:idx val="8"/>
            <c:invertIfNegative val="0"/>
            <c:bubble3D val="0"/>
            <c:spPr>
              <a:solidFill>
                <a:srgbClr val="00A9F4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2174-444E-8752-41A376DF9FCB}"/>
              </c:ext>
            </c:extLst>
          </c:dPt>
          <c:dPt>
            <c:idx val="9"/>
            <c:invertIfNegative val="0"/>
            <c:bubble3D val="0"/>
            <c:spPr>
              <a:solidFill>
                <a:srgbClr val="00A9F4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2174-444E-8752-41A376DF9FCB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ko-KR"/>
                </a:p>
              </c:txPr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2174-444E-8752-41A376DF9FC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errBars>
            <c:errBarType val="plus"/>
            <c:errValType val="cust"/>
            <c:noEndCap val="1"/>
            <c:plus>
              <c:numRef>
                <c:f>피벗보고서!$T$14:$T$23</c:f>
                <c:numCache>
                  <c:formatCode>General</c:formatCode>
                  <c:ptCount val="10"/>
                  <c:pt idx="0">
                    <c:v>20.599999999999994</c:v>
                  </c:pt>
                  <c:pt idx="1">
                    <c:v>39.122222222222206</c:v>
                  </c:pt>
                  <c:pt idx="2">
                    <c:v>39.644444444444417</c:v>
                  </c:pt>
                  <c:pt idx="3">
                    <c:v>44.166666666666629</c:v>
                  </c:pt>
                  <c:pt idx="4">
                    <c:v>36.68888888888884</c:v>
                  </c:pt>
                  <c:pt idx="5">
                    <c:v>44.211111111111052</c:v>
                  </c:pt>
                  <c:pt idx="6">
                    <c:v>43.733333333333277</c:v>
                  </c:pt>
                  <c:pt idx="7">
                    <c:v>28.255555555555503</c:v>
                  </c:pt>
                  <c:pt idx="8">
                    <c:v>24.777777777777729</c:v>
                  </c:pt>
                  <c:pt idx="9">
                    <c:v>10.299999999999955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12700" cap="flat" cmpd="sng" algn="ctr">
                <a:solidFill>
                  <a:schemeClr val="tx1"/>
                </a:solidFill>
                <a:round/>
              </a:ln>
              <a:effectLst/>
            </c:spPr>
          </c:errBars>
          <c:cat>
            <c:strRef>
              <c:f>피벗보고서!$Q$14:$Q$24</c:f>
              <c:strCache>
                <c:ptCount val="10"/>
                <c:pt idx="0">
                  <c:v>비용 시너지</c:v>
                </c:pt>
                <c:pt idx="1">
                  <c:v>시장 확장</c:v>
                </c:pt>
                <c:pt idx="2">
                  <c:v>인재 및 전문성 획득</c:v>
                </c:pt>
                <c:pt idx="3">
                  <c:v>수직 통합</c:v>
                </c:pt>
                <c:pt idx="4">
                  <c:v>기술 획득</c:v>
                </c:pt>
                <c:pt idx="5">
                  <c:v>수익 시너지</c:v>
                </c:pt>
                <c:pt idx="6">
                  <c:v>경쟁 업체 제거</c:v>
                </c:pt>
                <c:pt idx="7">
                  <c:v>제품 다양화</c:v>
                </c:pt>
                <c:pt idx="8">
                  <c:v>재무지표 개선</c:v>
                </c:pt>
                <c:pt idx="9">
                  <c:v>전략적 개편</c:v>
                </c:pt>
              </c:strCache>
            </c:strRef>
          </c:cat>
          <c:val>
            <c:numRef>
              <c:f>피벗보고서!$R$14:$R$24</c:f>
              <c:numCache>
                <c:formatCode>General</c:formatCode>
                <c:ptCount val="11"/>
                <c:pt idx="0">
                  <c:v>206</c:v>
                </c:pt>
                <c:pt idx="1">
                  <c:v>169</c:v>
                </c:pt>
                <c:pt idx="2">
                  <c:v>150</c:v>
                </c:pt>
                <c:pt idx="3">
                  <c:v>127</c:v>
                </c:pt>
                <c:pt idx="4">
                  <c:v>116</c:v>
                </c:pt>
                <c:pt idx="5">
                  <c:v>90</c:v>
                </c:pt>
                <c:pt idx="6">
                  <c:v>72</c:v>
                </c:pt>
                <c:pt idx="7">
                  <c:v>69</c:v>
                </c:pt>
                <c:pt idx="8">
                  <c:v>54</c:v>
                </c:pt>
                <c:pt idx="9">
                  <c:v>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2174-444E-8752-41A376DF9F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-27"/>
        <c:axId val="1905393119"/>
        <c:axId val="1852183103"/>
      </c:barChart>
      <c:lineChart>
        <c:grouping val="standard"/>
        <c:varyColors val="0"/>
        <c:ser>
          <c:idx val="1"/>
          <c:order val="1"/>
          <c:tx>
            <c:strRef>
              <c:f>피벗보고서!$S$13</c:f>
              <c:strCache>
                <c:ptCount val="1"/>
                <c:pt idx="0">
                  <c:v>설명위치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iamond"/>
            <c:size val="7"/>
            <c:spPr>
              <a:solidFill>
                <a:schemeClr val="tx1"/>
              </a:solidFill>
              <a:ln w="9525">
                <a:noFill/>
              </a:ln>
              <a:effectLst/>
            </c:spPr>
          </c:marker>
          <c:dLbls>
            <c:dLbl>
              <c:idx val="0"/>
              <c:tx>
                <c:rich>
                  <a:bodyPr/>
                  <a:lstStyle/>
                  <a:p>
                    <a:fld id="{5A8AD6B2-19D8-4ACC-A88F-19798C0AFB02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F-2174-444E-8752-41A376DF9FCB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FBB768C6-8B65-47DC-8812-A60FB3B2E0E4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0-2174-444E-8752-41A376DF9FCB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A4B8CDF4-16B9-4922-9243-2C0F8ADDE7E2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1-2174-444E-8752-41A376DF9FCB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2B8E2692-1F07-4EEC-B9A0-0400836F7E4C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2-2174-444E-8752-41A376DF9FCB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D2E5C14A-748D-4A60-9211-03F1129005E7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3-2174-444E-8752-41A376DF9FCB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B6740C21-A6E7-4D22-BA76-1FB0A5D98635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4-2174-444E-8752-41A376DF9FCB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D29949E8-2449-440D-91B2-1F408C1BCE7D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5-2174-444E-8752-41A376DF9FCB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EC1DC174-3EA5-4A4A-A5BE-7F9C8AEA0EAD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6-2174-444E-8752-41A376DF9FCB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77685C25-AD2F-48A4-A9B9-91DAA506D303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7-2174-444E-8752-41A376DF9FCB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77B534F2-6C9E-446D-8264-B2B4CFA00A95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8-2174-444E-8752-41A376DF9FCB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endParaRPr lang="en-US" altLang="ko-K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9-2174-444E-8752-41A376DF9FC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한컴산뜻돋움" panose="02000000000000000000" pitchFamily="2" charset="-127"/>
                    <a:ea typeface="한컴산뜻돋움" panose="02000000000000000000" pitchFamily="2" charset="-127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strRef>
              <c:f>피벗보고서!$Q$14:$Q$24</c:f>
              <c:strCache>
                <c:ptCount val="10"/>
                <c:pt idx="0">
                  <c:v>비용 시너지</c:v>
                </c:pt>
                <c:pt idx="1">
                  <c:v>시장 확장</c:v>
                </c:pt>
                <c:pt idx="2">
                  <c:v>인재 및 전문성 획득</c:v>
                </c:pt>
                <c:pt idx="3">
                  <c:v>수직 통합</c:v>
                </c:pt>
                <c:pt idx="4">
                  <c:v>기술 획득</c:v>
                </c:pt>
                <c:pt idx="5">
                  <c:v>수익 시너지</c:v>
                </c:pt>
                <c:pt idx="6">
                  <c:v>경쟁 업체 제거</c:v>
                </c:pt>
                <c:pt idx="7">
                  <c:v>제품 다양화</c:v>
                </c:pt>
                <c:pt idx="8">
                  <c:v>재무지표 개선</c:v>
                </c:pt>
                <c:pt idx="9">
                  <c:v>전략적 개편</c:v>
                </c:pt>
              </c:strCache>
            </c:strRef>
          </c:cat>
          <c:val>
            <c:numRef>
              <c:f>피벗보고서!$S$14:$S$24</c:f>
              <c:numCache>
                <c:formatCode>General</c:formatCode>
                <c:ptCount val="11"/>
                <c:pt idx="0">
                  <c:v>226.6</c:v>
                </c:pt>
                <c:pt idx="1">
                  <c:v>208.12222222222221</c:v>
                </c:pt>
                <c:pt idx="2">
                  <c:v>189.64444444444442</c:v>
                </c:pt>
                <c:pt idx="3">
                  <c:v>171.16666666666663</c:v>
                </c:pt>
                <c:pt idx="4">
                  <c:v>152.68888888888884</c:v>
                </c:pt>
                <c:pt idx="5">
                  <c:v>134.21111111111105</c:v>
                </c:pt>
                <c:pt idx="6">
                  <c:v>115.73333333333328</c:v>
                </c:pt>
                <c:pt idx="7">
                  <c:v>97.255555555555503</c:v>
                </c:pt>
                <c:pt idx="8">
                  <c:v>78.777777777777729</c:v>
                </c:pt>
                <c:pt idx="9">
                  <c:v>60.299999999999955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datalabelsRange>
                <c15:f>피벗보고서!$Q$14:$Q$23</c15:f>
                <c15:dlblRangeCache>
                  <c:ptCount val="10"/>
                  <c:pt idx="0">
                    <c:v>비용 시너지</c:v>
                  </c:pt>
                  <c:pt idx="1">
                    <c:v>시장 확장</c:v>
                  </c:pt>
                  <c:pt idx="2">
                    <c:v>인재 및 전문성 획득</c:v>
                  </c:pt>
                  <c:pt idx="3">
                    <c:v>수직 통합</c:v>
                  </c:pt>
                  <c:pt idx="4">
                    <c:v>기술 획득</c:v>
                  </c:pt>
                  <c:pt idx="5">
                    <c:v>수익 시너지</c:v>
                  </c:pt>
                  <c:pt idx="6">
                    <c:v>경쟁 업체 제거</c:v>
                  </c:pt>
                  <c:pt idx="7">
                    <c:v>제품 다양화</c:v>
                  </c:pt>
                  <c:pt idx="8">
                    <c:v>재무지표 개선</c:v>
                  </c:pt>
                  <c:pt idx="9">
                    <c:v>전략적 개편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A-2174-444E-8752-41A376DF9F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05393119"/>
        <c:axId val="1852183103"/>
      </c:lineChart>
      <c:catAx>
        <c:axId val="1905393119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852183103"/>
        <c:crosses val="autoZero"/>
        <c:auto val="1"/>
        <c:lblAlgn val="ctr"/>
        <c:lblOffset val="100"/>
        <c:noMultiLvlLbl val="0"/>
      </c:catAx>
      <c:valAx>
        <c:axId val="1852183103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190539311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[비즈니스 차트 시각화 스터디 1주차_숙제.xlsx]피벗보고서!국가별년도현황</c:name>
    <c:fmtId val="9"/>
  </c:pivotSource>
  <c:chart>
    <c:autoTitleDeleted val="0"/>
    <c:pivotFmts>
      <c:pivotFmt>
        <c:idx val="0"/>
        <c:spPr>
          <a:solidFill>
            <a:srgbClr val="7FEEE8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ko-KR" altLang="en-US" sz="9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1BAAF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ko-KR" altLang="en-US" sz="9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rgbClr val="0064FF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ko-KR" altLang="en-US" sz="9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rgbClr val="0000FF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ko-KR" altLang="en-US" sz="9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rgbClr val="181858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rgbClr val="1BAAF1"/>
          </a:solidFill>
          <a:ln>
            <a:noFill/>
          </a:ln>
          <a:effectLst/>
        </c:spPr>
      </c:pivotFmt>
      <c:pivotFmt>
        <c:idx val="6"/>
        <c:spPr>
          <a:solidFill>
            <a:srgbClr val="7FEEE8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ko-KR" altLang="en-US" sz="9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rgbClr val="1BAAF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ko-KR" altLang="en-US" sz="9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rgbClr val="0064FF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ko-KR" altLang="en-US" sz="9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rgbClr val="0000FF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ko-KR" altLang="en-US" sz="9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rgbClr val="181858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rgbClr val="7FEEE8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ko-KR" altLang="en-US" sz="9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rgbClr val="1BAAF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ko-KR" altLang="en-US" sz="9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rgbClr val="0064FF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ko-KR" altLang="en-US" sz="9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rgbClr val="0000FF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ko-KR" altLang="en-US" sz="9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rgbClr val="181858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피벗보고서!$AD$13:$AD$14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rgbClr val="7FEEE8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ko-KR" altLang="en-US"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피벗보고서!$AC$15:$AC$19</c:f>
              <c:strCache>
                <c:ptCount val="5"/>
                <c:pt idx="0">
                  <c:v>China</c:v>
                </c:pt>
                <c:pt idx="1">
                  <c:v>Germany</c:v>
                </c:pt>
                <c:pt idx="2">
                  <c:v>India</c:v>
                </c:pt>
                <c:pt idx="3">
                  <c:v>Korea</c:v>
                </c:pt>
                <c:pt idx="4">
                  <c:v>USA</c:v>
                </c:pt>
              </c:strCache>
            </c:strRef>
          </c:cat>
          <c:val>
            <c:numRef>
              <c:f>피벗보고서!$AD$15:$AD$19</c:f>
              <c:numCache>
                <c:formatCode>General</c:formatCode>
                <c:ptCount val="5"/>
                <c:pt idx="0">
                  <c:v>39</c:v>
                </c:pt>
                <c:pt idx="1">
                  <c:v>18</c:v>
                </c:pt>
                <c:pt idx="2">
                  <c:v>25</c:v>
                </c:pt>
                <c:pt idx="3">
                  <c:v>29</c:v>
                </c:pt>
                <c:pt idx="4">
                  <c:v>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71F-44C1-B162-5A17ED428E05}"/>
            </c:ext>
          </c:extLst>
        </c:ser>
        <c:ser>
          <c:idx val="1"/>
          <c:order val="1"/>
          <c:tx>
            <c:strRef>
              <c:f>피벗보고서!$AE$13:$AE$14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rgbClr val="1BAAF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ko-KR" altLang="en-US"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피벗보고서!$AC$15:$AC$19</c:f>
              <c:strCache>
                <c:ptCount val="5"/>
                <c:pt idx="0">
                  <c:v>China</c:v>
                </c:pt>
                <c:pt idx="1">
                  <c:v>Germany</c:v>
                </c:pt>
                <c:pt idx="2">
                  <c:v>India</c:v>
                </c:pt>
                <c:pt idx="3">
                  <c:v>Korea</c:v>
                </c:pt>
                <c:pt idx="4">
                  <c:v>USA</c:v>
                </c:pt>
              </c:strCache>
            </c:strRef>
          </c:cat>
          <c:val>
            <c:numRef>
              <c:f>피벗보고서!$AE$15:$AE$19</c:f>
              <c:numCache>
                <c:formatCode>General</c:formatCode>
                <c:ptCount val="5"/>
                <c:pt idx="0">
                  <c:v>30</c:v>
                </c:pt>
                <c:pt idx="1">
                  <c:v>16</c:v>
                </c:pt>
                <c:pt idx="2">
                  <c:v>13</c:v>
                </c:pt>
                <c:pt idx="3">
                  <c:v>33</c:v>
                </c:pt>
                <c:pt idx="4">
                  <c:v>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71F-44C1-B162-5A17ED428E05}"/>
            </c:ext>
          </c:extLst>
        </c:ser>
        <c:ser>
          <c:idx val="2"/>
          <c:order val="2"/>
          <c:tx>
            <c:strRef>
              <c:f>피벗보고서!$AF$13:$AF$14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rgbClr val="0064FF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ko-KR" altLang="en-US"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피벗보고서!$AC$15:$AC$19</c:f>
              <c:strCache>
                <c:ptCount val="5"/>
                <c:pt idx="0">
                  <c:v>China</c:v>
                </c:pt>
                <c:pt idx="1">
                  <c:v>Germany</c:v>
                </c:pt>
                <c:pt idx="2">
                  <c:v>India</c:v>
                </c:pt>
                <c:pt idx="3">
                  <c:v>Korea</c:v>
                </c:pt>
                <c:pt idx="4">
                  <c:v>USA</c:v>
                </c:pt>
              </c:strCache>
            </c:strRef>
          </c:cat>
          <c:val>
            <c:numRef>
              <c:f>피벗보고서!$AF$15:$AF$19</c:f>
              <c:numCache>
                <c:formatCode>General</c:formatCode>
                <c:ptCount val="5"/>
                <c:pt idx="0">
                  <c:v>27</c:v>
                </c:pt>
                <c:pt idx="1">
                  <c:v>12</c:v>
                </c:pt>
                <c:pt idx="2">
                  <c:v>19</c:v>
                </c:pt>
                <c:pt idx="3">
                  <c:v>21</c:v>
                </c:pt>
                <c:pt idx="4">
                  <c:v>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71F-44C1-B162-5A17ED428E05}"/>
            </c:ext>
          </c:extLst>
        </c:ser>
        <c:ser>
          <c:idx val="3"/>
          <c:order val="3"/>
          <c:tx>
            <c:strRef>
              <c:f>피벗보고서!$AG$13:$AG$14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00FF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ko-KR" altLang="en-US"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피벗보고서!$AC$15:$AC$19</c:f>
              <c:strCache>
                <c:ptCount val="5"/>
                <c:pt idx="0">
                  <c:v>China</c:v>
                </c:pt>
                <c:pt idx="1">
                  <c:v>Germany</c:v>
                </c:pt>
                <c:pt idx="2">
                  <c:v>India</c:v>
                </c:pt>
                <c:pt idx="3">
                  <c:v>Korea</c:v>
                </c:pt>
                <c:pt idx="4">
                  <c:v>USA</c:v>
                </c:pt>
              </c:strCache>
            </c:strRef>
          </c:cat>
          <c:val>
            <c:numRef>
              <c:f>피벗보고서!$AG$15:$AG$19</c:f>
              <c:numCache>
                <c:formatCode>General</c:formatCode>
                <c:ptCount val="5"/>
                <c:pt idx="0">
                  <c:v>40</c:v>
                </c:pt>
                <c:pt idx="1">
                  <c:v>24</c:v>
                </c:pt>
                <c:pt idx="2">
                  <c:v>25</c:v>
                </c:pt>
                <c:pt idx="3">
                  <c:v>54</c:v>
                </c:pt>
                <c:pt idx="4">
                  <c:v>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71F-44C1-B162-5A17ED428E05}"/>
            </c:ext>
          </c:extLst>
        </c:ser>
        <c:ser>
          <c:idx val="4"/>
          <c:order val="4"/>
          <c:tx>
            <c:strRef>
              <c:f>피벗보고서!$AH$13:$AH$14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181858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피벗보고서!$AC$15:$AC$19</c:f>
              <c:strCache>
                <c:ptCount val="5"/>
                <c:pt idx="0">
                  <c:v>China</c:v>
                </c:pt>
                <c:pt idx="1">
                  <c:v>Germany</c:v>
                </c:pt>
                <c:pt idx="2">
                  <c:v>India</c:v>
                </c:pt>
                <c:pt idx="3">
                  <c:v>Korea</c:v>
                </c:pt>
                <c:pt idx="4">
                  <c:v>USA</c:v>
                </c:pt>
              </c:strCache>
            </c:strRef>
          </c:cat>
          <c:val>
            <c:numRef>
              <c:f>피벗보고서!$AH$15:$AH$19</c:f>
              <c:numCache>
                <c:formatCode>General</c:formatCode>
                <c:ptCount val="5"/>
                <c:pt idx="0">
                  <c:v>43</c:v>
                </c:pt>
                <c:pt idx="1">
                  <c:v>13</c:v>
                </c:pt>
                <c:pt idx="2">
                  <c:v>13</c:v>
                </c:pt>
                <c:pt idx="3">
                  <c:v>66</c:v>
                </c:pt>
                <c:pt idx="4">
                  <c:v>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71F-44C1-B162-5A17ED428E05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909857775"/>
        <c:axId val="316701007"/>
      </c:barChart>
      <c:catAx>
        <c:axId val="190985777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316701007"/>
        <c:crosses val="autoZero"/>
        <c:auto val="1"/>
        <c:lblAlgn val="ctr"/>
        <c:lblOffset val="100"/>
        <c:noMultiLvlLbl val="0"/>
      </c:catAx>
      <c:valAx>
        <c:axId val="316701007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19098577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8853740157480321"/>
          <c:y val="4.0797244094488191E-2"/>
          <c:w val="0.10218652443725433"/>
          <c:h val="0.3582203266258384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userShapes r:id="rId3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[비즈니스 차트 시각화 스터디 1주차_숙제.xlsx]피벗보고서!분기별_합병분할</c:name>
    <c:fmtId val="10"/>
  </c:pivotSource>
  <c:chart>
    <c:autoTitleDeleted val="0"/>
    <c:pivotFmts>
      <c:pivotFmt>
        <c:idx val="0"/>
        <c:spPr>
          <a:solidFill>
            <a:srgbClr val="0D044C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rgbClr val="00A9F4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rgbClr val="00A9F4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rgbClr val="0D044C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rgbClr val="00A9F4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rgbClr val="0D044C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피벗보고서!$D$13:$D$14</c:f>
              <c:strCache>
                <c:ptCount val="1"/>
                <c:pt idx="0">
                  <c:v>M&amp;A</c:v>
                </c:pt>
              </c:strCache>
            </c:strRef>
          </c:tx>
          <c:spPr>
            <a:solidFill>
              <a:srgbClr val="00A9F4"/>
            </a:solidFill>
            <a:ln>
              <a:noFill/>
            </a:ln>
            <a:effectLst/>
          </c:spPr>
          <c:invertIfNegative val="0"/>
          <c:cat>
            <c:multiLvlStrRef>
              <c:f>피벗보고서!$A$15:$B$34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피벗보고서!$D$15:$D$34</c:f>
              <c:numCache>
                <c:formatCode>General</c:formatCode>
                <c:ptCount val="20"/>
                <c:pt idx="0">
                  <c:v>35</c:v>
                </c:pt>
                <c:pt idx="1">
                  <c:v>32</c:v>
                </c:pt>
                <c:pt idx="2">
                  <c:v>38</c:v>
                </c:pt>
                <c:pt idx="3">
                  <c:v>46</c:v>
                </c:pt>
                <c:pt idx="4">
                  <c:v>32</c:v>
                </c:pt>
                <c:pt idx="5">
                  <c:v>36</c:v>
                </c:pt>
                <c:pt idx="6">
                  <c:v>36</c:v>
                </c:pt>
                <c:pt idx="7">
                  <c:v>40</c:v>
                </c:pt>
                <c:pt idx="8">
                  <c:v>29</c:v>
                </c:pt>
                <c:pt idx="9">
                  <c:v>12</c:v>
                </c:pt>
                <c:pt idx="10">
                  <c:v>39</c:v>
                </c:pt>
                <c:pt idx="11">
                  <c:v>41</c:v>
                </c:pt>
                <c:pt idx="12">
                  <c:v>33</c:v>
                </c:pt>
                <c:pt idx="13">
                  <c:v>36</c:v>
                </c:pt>
                <c:pt idx="14">
                  <c:v>58</c:v>
                </c:pt>
                <c:pt idx="15">
                  <c:v>40</c:v>
                </c:pt>
                <c:pt idx="16">
                  <c:v>25</c:v>
                </c:pt>
                <c:pt idx="17">
                  <c:v>47</c:v>
                </c:pt>
                <c:pt idx="18">
                  <c:v>51</c:v>
                </c:pt>
                <c:pt idx="19">
                  <c:v>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EDB-4952-8E1E-8B606EF109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854639136"/>
        <c:axId val="853159296"/>
      </c:barChart>
      <c:barChart>
        <c:barDir val="col"/>
        <c:grouping val="clustered"/>
        <c:varyColors val="0"/>
        <c:ser>
          <c:idx val="0"/>
          <c:order val="0"/>
          <c:tx>
            <c:strRef>
              <c:f>피벗보고서!$C$13:$C$14</c:f>
              <c:strCache>
                <c:ptCount val="1"/>
                <c:pt idx="0">
                  <c:v>Divestiture</c:v>
                </c:pt>
              </c:strCache>
            </c:strRef>
          </c:tx>
          <c:spPr>
            <a:solidFill>
              <a:srgbClr val="0D044C"/>
            </a:solidFill>
            <a:ln>
              <a:noFill/>
            </a:ln>
            <a:effectLst/>
          </c:spPr>
          <c:invertIfNegative val="0"/>
          <c:cat>
            <c:multiLvlStrRef>
              <c:f>피벗보고서!$A$15:$B$34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피벗보고서!$C$15:$C$34</c:f>
              <c:numCache>
                <c:formatCode>General</c:formatCode>
                <c:ptCount val="20"/>
                <c:pt idx="0">
                  <c:v>16</c:v>
                </c:pt>
                <c:pt idx="1">
                  <c:v>12</c:v>
                </c:pt>
                <c:pt idx="2">
                  <c:v>23</c:v>
                </c:pt>
                <c:pt idx="3">
                  <c:v>12</c:v>
                </c:pt>
                <c:pt idx="4">
                  <c:v>9</c:v>
                </c:pt>
                <c:pt idx="5">
                  <c:v>12</c:v>
                </c:pt>
                <c:pt idx="6">
                  <c:v>9</c:v>
                </c:pt>
                <c:pt idx="7">
                  <c:v>20</c:v>
                </c:pt>
                <c:pt idx="8">
                  <c:v>15</c:v>
                </c:pt>
                <c:pt idx="9">
                  <c:v>5</c:v>
                </c:pt>
                <c:pt idx="10">
                  <c:v>14</c:v>
                </c:pt>
                <c:pt idx="11">
                  <c:v>15</c:v>
                </c:pt>
                <c:pt idx="12">
                  <c:v>13</c:v>
                </c:pt>
                <c:pt idx="13">
                  <c:v>20</c:v>
                </c:pt>
                <c:pt idx="14">
                  <c:v>19</c:v>
                </c:pt>
                <c:pt idx="15">
                  <c:v>21</c:v>
                </c:pt>
                <c:pt idx="16">
                  <c:v>12</c:v>
                </c:pt>
                <c:pt idx="17">
                  <c:v>18</c:v>
                </c:pt>
                <c:pt idx="18">
                  <c:v>13</c:v>
                </c:pt>
                <c:pt idx="19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355-4576-A01B-852B34691B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0"/>
        <c:axId val="257991855"/>
        <c:axId val="2013100911"/>
      </c:barChart>
      <c:catAx>
        <c:axId val="8546391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1">
                    <a:lumMod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53159296"/>
        <c:crosses val="autoZero"/>
        <c:auto val="1"/>
        <c:lblAlgn val="ctr"/>
        <c:lblOffset val="100"/>
        <c:noMultiLvlLbl val="0"/>
      </c:catAx>
      <c:valAx>
        <c:axId val="853159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1">
                    <a:lumMod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54639136"/>
        <c:crosses val="autoZero"/>
        <c:crossBetween val="between"/>
      </c:valAx>
      <c:valAx>
        <c:axId val="2013100911"/>
        <c:scaling>
          <c:orientation val="minMax"/>
        </c:scaling>
        <c:delete val="1"/>
        <c:axPos val="r"/>
        <c:numFmt formatCode="General" sourceLinked="1"/>
        <c:majorTickMark val="out"/>
        <c:minorTickMark val="none"/>
        <c:tickLblPos val="nextTo"/>
        <c:crossAx val="257991855"/>
        <c:crosses val="max"/>
        <c:crossBetween val="between"/>
      </c:valAx>
      <c:catAx>
        <c:axId val="257991855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013100911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70734164479440065"/>
          <c:y val="2.7777777777777776E-2"/>
          <c:w val="0.24977324828067377"/>
          <c:h val="7.142907136607924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1"/>
          <c:order val="0"/>
          <c:tx>
            <c:strRef>
              <c:f>피벗보고서!$BA$14</c:f>
              <c:strCache>
                <c:ptCount val="1"/>
                <c:pt idx="0">
                  <c:v>Germany</c:v>
                </c:pt>
              </c:strCache>
            </c:strRef>
          </c:tx>
          <c:spPr>
            <a:solidFill>
              <a:srgbClr val="2AA8A5"/>
            </a:solidFill>
            <a:ln>
              <a:noFill/>
            </a:ln>
            <a:effectLst/>
          </c:spPr>
          <c:invertIfNegative val="0"/>
          <c:cat>
            <c:multiLvlStrRef>
              <c:f>피벗보고서!$AX$15:$AY$34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피벗보고서!$BA$15:$BA$34</c:f>
              <c:numCache>
                <c:formatCode>General</c:formatCode>
                <c:ptCount val="20"/>
                <c:pt idx="0">
                  <c:v>3</c:v>
                </c:pt>
                <c:pt idx="1">
                  <c:v>4</c:v>
                </c:pt>
                <c:pt idx="2">
                  <c:v>7</c:v>
                </c:pt>
                <c:pt idx="3">
                  <c:v>4</c:v>
                </c:pt>
                <c:pt idx="4">
                  <c:v>6</c:v>
                </c:pt>
                <c:pt idx="5">
                  <c:v>3</c:v>
                </c:pt>
                <c:pt idx="6">
                  <c:v>3</c:v>
                </c:pt>
                <c:pt idx="7">
                  <c:v>4</c:v>
                </c:pt>
                <c:pt idx="8">
                  <c:v>3</c:v>
                </c:pt>
                <c:pt idx="9">
                  <c:v>4</c:v>
                </c:pt>
                <c:pt idx="10">
                  <c:v>1</c:v>
                </c:pt>
                <c:pt idx="11">
                  <c:v>4</c:v>
                </c:pt>
                <c:pt idx="12">
                  <c:v>7</c:v>
                </c:pt>
                <c:pt idx="13">
                  <c:v>7</c:v>
                </c:pt>
                <c:pt idx="14">
                  <c:v>4</c:v>
                </c:pt>
                <c:pt idx="15">
                  <c:v>6</c:v>
                </c:pt>
                <c:pt idx="16">
                  <c:v>1</c:v>
                </c:pt>
                <c:pt idx="17">
                  <c:v>2</c:v>
                </c:pt>
                <c:pt idx="18">
                  <c:v>5</c:v>
                </c:pt>
                <c:pt idx="19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A7B-4834-A7DC-4205DD7AE608}"/>
            </c:ext>
          </c:extLst>
        </c:ser>
        <c:ser>
          <c:idx val="2"/>
          <c:order val="1"/>
          <c:tx>
            <c:strRef>
              <c:f>피벗보고서!$BB$14</c:f>
              <c:strCache>
                <c:ptCount val="1"/>
                <c:pt idx="0">
                  <c:v>India</c:v>
                </c:pt>
              </c:strCache>
            </c:strRef>
          </c:tx>
          <c:spPr>
            <a:solidFill>
              <a:srgbClr val="7FEEE8"/>
            </a:solidFill>
            <a:ln>
              <a:noFill/>
            </a:ln>
            <a:effectLst/>
          </c:spPr>
          <c:invertIfNegative val="0"/>
          <c:cat>
            <c:multiLvlStrRef>
              <c:f>피벗보고서!$AX$15:$AY$34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피벗보고서!$BB$15:$BB$34</c:f>
              <c:numCache>
                <c:formatCode>General</c:formatCode>
                <c:ptCount val="20"/>
                <c:pt idx="0">
                  <c:v>5</c:v>
                </c:pt>
                <c:pt idx="1">
                  <c:v>6</c:v>
                </c:pt>
                <c:pt idx="2">
                  <c:v>6</c:v>
                </c:pt>
                <c:pt idx="3">
                  <c:v>8</c:v>
                </c:pt>
                <c:pt idx="4">
                  <c:v>1</c:v>
                </c:pt>
                <c:pt idx="5">
                  <c:v>6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1</c:v>
                </c:pt>
                <c:pt idx="10">
                  <c:v>9</c:v>
                </c:pt>
                <c:pt idx="11">
                  <c:v>6</c:v>
                </c:pt>
                <c:pt idx="12">
                  <c:v>6</c:v>
                </c:pt>
                <c:pt idx="13">
                  <c:v>10</c:v>
                </c:pt>
                <c:pt idx="14">
                  <c:v>6</c:v>
                </c:pt>
                <c:pt idx="15">
                  <c:v>3</c:v>
                </c:pt>
                <c:pt idx="16">
                  <c:v>0</c:v>
                </c:pt>
                <c:pt idx="17">
                  <c:v>5</c:v>
                </c:pt>
                <c:pt idx="18">
                  <c:v>2</c:v>
                </c:pt>
                <c:pt idx="19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A7B-4834-A7DC-4205DD7AE608}"/>
            </c:ext>
          </c:extLst>
        </c:ser>
        <c:ser>
          <c:idx val="0"/>
          <c:order val="2"/>
          <c:tx>
            <c:strRef>
              <c:f>피벗보고서!$AZ$14</c:f>
              <c:strCache>
                <c:ptCount val="1"/>
                <c:pt idx="0">
                  <c:v>China</c:v>
                </c:pt>
              </c:strCache>
            </c:strRef>
          </c:tx>
          <c:spPr>
            <a:solidFill>
              <a:srgbClr val="0FA4EF"/>
            </a:solidFill>
            <a:ln>
              <a:noFill/>
            </a:ln>
            <a:effectLst/>
          </c:spPr>
          <c:invertIfNegative val="0"/>
          <c:cat>
            <c:multiLvlStrRef>
              <c:f>피벗보고서!$AX$15:$AY$34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피벗보고서!$AZ$15:$AZ$34</c:f>
              <c:numCache>
                <c:formatCode>General</c:formatCode>
                <c:ptCount val="20"/>
                <c:pt idx="0">
                  <c:v>6</c:v>
                </c:pt>
                <c:pt idx="1">
                  <c:v>9</c:v>
                </c:pt>
                <c:pt idx="2">
                  <c:v>9</c:v>
                </c:pt>
                <c:pt idx="3">
                  <c:v>15</c:v>
                </c:pt>
                <c:pt idx="4">
                  <c:v>4</c:v>
                </c:pt>
                <c:pt idx="5">
                  <c:v>7</c:v>
                </c:pt>
                <c:pt idx="6">
                  <c:v>10</c:v>
                </c:pt>
                <c:pt idx="7">
                  <c:v>9</c:v>
                </c:pt>
                <c:pt idx="8">
                  <c:v>8</c:v>
                </c:pt>
                <c:pt idx="9">
                  <c:v>0</c:v>
                </c:pt>
                <c:pt idx="10">
                  <c:v>5</c:v>
                </c:pt>
                <c:pt idx="11">
                  <c:v>14</c:v>
                </c:pt>
                <c:pt idx="12">
                  <c:v>9</c:v>
                </c:pt>
                <c:pt idx="13">
                  <c:v>7</c:v>
                </c:pt>
                <c:pt idx="14">
                  <c:v>14</c:v>
                </c:pt>
                <c:pt idx="15">
                  <c:v>10</c:v>
                </c:pt>
                <c:pt idx="16">
                  <c:v>7</c:v>
                </c:pt>
                <c:pt idx="17">
                  <c:v>10</c:v>
                </c:pt>
                <c:pt idx="18">
                  <c:v>12</c:v>
                </c:pt>
                <c:pt idx="19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A7B-4834-A7DC-4205DD7AE608}"/>
            </c:ext>
          </c:extLst>
        </c:ser>
        <c:ser>
          <c:idx val="3"/>
          <c:order val="3"/>
          <c:tx>
            <c:strRef>
              <c:f>피벗보고서!$BC$14</c:f>
              <c:strCache>
                <c:ptCount val="1"/>
                <c:pt idx="0">
                  <c:v>Korea</c:v>
                </c:pt>
              </c:strCache>
            </c:strRef>
          </c:tx>
          <c:spPr>
            <a:solidFill>
              <a:srgbClr val="0066FF"/>
            </a:solidFill>
            <a:ln>
              <a:noFill/>
            </a:ln>
            <a:effectLst/>
          </c:spPr>
          <c:invertIfNegative val="0"/>
          <c:cat>
            <c:multiLvlStrRef>
              <c:f>피벗보고서!$AX$15:$AY$34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피벗보고서!$BC$15:$BC$34</c:f>
              <c:numCache>
                <c:formatCode>General</c:formatCode>
                <c:ptCount val="20"/>
                <c:pt idx="0">
                  <c:v>9</c:v>
                </c:pt>
                <c:pt idx="1">
                  <c:v>4</c:v>
                </c:pt>
                <c:pt idx="2">
                  <c:v>7</c:v>
                </c:pt>
                <c:pt idx="3">
                  <c:v>9</c:v>
                </c:pt>
                <c:pt idx="4">
                  <c:v>8</c:v>
                </c:pt>
                <c:pt idx="5">
                  <c:v>5</c:v>
                </c:pt>
                <c:pt idx="6">
                  <c:v>7</c:v>
                </c:pt>
                <c:pt idx="7">
                  <c:v>13</c:v>
                </c:pt>
                <c:pt idx="8">
                  <c:v>5</c:v>
                </c:pt>
                <c:pt idx="9">
                  <c:v>2</c:v>
                </c:pt>
                <c:pt idx="10">
                  <c:v>8</c:v>
                </c:pt>
                <c:pt idx="11">
                  <c:v>6</c:v>
                </c:pt>
                <c:pt idx="12">
                  <c:v>3</c:v>
                </c:pt>
                <c:pt idx="13">
                  <c:v>10</c:v>
                </c:pt>
                <c:pt idx="14">
                  <c:v>25</c:v>
                </c:pt>
                <c:pt idx="15">
                  <c:v>16</c:v>
                </c:pt>
                <c:pt idx="16">
                  <c:v>8</c:v>
                </c:pt>
                <c:pt idx="17">
                  <c:v>20</c:v>
                </c:pt>
                <c:pt idx="18">
                  <c:v>16</c:v>
                </c:pt>
                <c:pt idx="19">
                  <c:v>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A7B-4834-A7DC-4205DD7AE608}"/>
            </c:ext>
          </c:extLst>
        </c:ser>
        <c:ser>
          <c:idx val="4"/>
          <c:order val="4"/>
          <c:tx>
            <c:strRef>
              <c:f>피벗보고서!$BD$14</c:f>
              <c:strCache>
                <c:ptCount val="1"/>
                <c:pt idx="0">
                  <c:v>USA</c:v>
                </c:pt>
              </c:strCache>
            </c:strRef>
          </c:tx>
          <c:spPr>
            <a:solidFill>
              <a:srgbClr val="1A1A60"/>
            </a:solidFill>
            <a:ln>
              <a:noFill/>
            </a:ln>
            <a:effectLst/>
          </c:spPr>
          <c:invertIfNegative val="0"/>
          <c:cat>
            <c:multiLvlStrRef>
              <c:f>피벗보고서!$AX$15:$AY$34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피벗보고서!$BD$15:$BD$34</c:f>
              <c:numCache>
                <c:formatCode>General</c:formatCode>
                <c:ptCount val="20"/>
                <c:pt idx="0">
                  <c:v>12</c:v>
                </c:pt>
                <c:pt idx="1">
                  <c:v>9</c:v>
                </c:pt>
                <c:pt idx="2">
                  <c:v>9</c:v>
                </c:pt>
                <c:pt idx="3">
                  <c:v>10</c:v>
                </c:pt>
                <c:pt idx="4">
                  <c:v>13</c:v>
                </c:pt>
                <c:pt idx="5">
                  <c:v>15</c:v>
                </c:pt>
                <c:pt idx="6">
                  <c:v>13</c:v>
                </c:pt>
                <c:pt idx="7">
                  <c:v>11</c:v>
                </c:pt>
                <c:pt idx="8">
                  <c:v>10</c:v>
                </c:pt>
                <c:pt idx="9">
                  <c:v>5</c:v>
                </c:pt>
                <c:pt idx="10">
                  <c:v>16</c:v>
                </c:pt>
                <c:pt idx="11">
                  <c:v>11</c:v>
                </c:pt>
                <c:pt idx="12">
                  <c:v>8</c:v>
                </c:pt>
                <c:pt idx="13">
                  <c:v>2</c:v>
                </c:pt>
                <c:pt idx="14">
                  <c:v>9</c:v>
                </c:pt>
                <c:pt idx="15">
                  <c:v>5</c:v>
                </c:pt>
                <c:pt idx="16">
                  <c:v>9</c:v>
                </c:pt>
                <c:pt idx="17">
                  <c:v>10</c:v>
                </c:pt>
                <c:pt idx="18">
                  <c:v>16</c:v>
                </c:pt>
                <c:pt idx="19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A7B-4834-A7DC-4205DD7AE6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100"/>
        <c:axId val="1366046688"/>
        <c:axId val="1277614512"/>
      </c:barChart>
      <c:lineChart>
        <c:grouping val="standard"/>
        <c:varyColors val="0"/>
        <c:ser>
          <c:idx val="6"/>
          <c:order val="5"/>
          <c:tx>
            <c:strRef>
              <c:f>피벗보고서!$BF$14</c:f>
              <c:strCache>
                <c:ptCount val="1"/>
                <c:pt idx="0">
                  <c:v>총합계위치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fld id="{0E5FA223-3617-42B2-9DFE-1E4E7BE9E7D6}" type="CELLRANGE">
                      <a:rPr lang="en-US" altLang="ko-KR"/>
                      <a:pPr/>
                      <a:t>[CELLRANGE]</a:t>
                    </a:fld>
                    <a:endParaRPr lang="ko-KR" alt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CA7B-4834-A7DC-4205DD7AE608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26929D0D-0B9D-4D34-A3E5-958A76882B0D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CA7B-4834-A7DC-4205DD7AE608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029809F0-18A0-4012-BDFE-E709F7C3D464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CA7B-4834-A7DC-4205DD7AE608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A96288D6-203C-449F-8A77-1F7FFB672B65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CA7B-4834-A7DC-4205DD7AE608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37558B06-7090-471E-9FFB-C408BFD656F1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9-CA7B-4834-A7DC-4205DD7AE608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6AA3A321-CCC5-4749-97A2-9E0FC8451BC6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A-CA7B-4834-A7DC-4205DD7AE608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48B68D2C-CAA1-4ED4-AFE0-F1267DC1BF90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B-CA7B-4834-A7DC-4205DD7AE608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FBA3F8A6-280A-421E-A393-CFCB2962C457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C-CA7B-4834-A7DC-4205DD7AE608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9D509421-B0BA-480C-9CB3-202BBC9A5BA9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D-CA7B-4834-A7DC-4205DD7AE608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82F04CF1-5F91-4C0D-BA7A-64C80B9C1B81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E-CA7B-4834-A7DC-4205DD7AE608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fld id="{2A11B3EB-55C3-43DF-B6B6-0202337B0747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F-CA7B-4834-A7DC-4205DD7AE608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E4EDAC38-3A23-40D2-A265-86EC72052D6E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0-CA7B-4834-A7DC-4205DD7AE608}"/>
                </c:ext>
              </c:extLst>
            </c:dLbl>
            <c:dLbl>
              <c:idx val="12"/>
              <c:tx>
                <c:rich>
                  <a:bodyPr/>
                  <a:lstStyle/>
                  <a:p>
                    <a:fld id="{2C6B68CE-15C0-44E9-B28A-B83C4BCEF50B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1-CA7B-4834-A7DC-4205DD7AE608}"/>
                </c:ext>
              </c:extLst>
            </c:dLbl>
            <c:dLbl>
              <c:idx val="13"/>
              <c:tx>
                <c:rich>
                  <a:bodyPr/>
                  <a:lstStyle/>
                  <a:p>
                    <a:fld id="{27C33645-B77E-4F6A-880F-9856543BE108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2-CA7B-4834-A7DC-4205DD7AE608}"/>
                </c:ext>
              </c:extLst>
            </c:dLbl>
            <c:dLbl>
              <c:idx val="14"/>
              <c:tx>
                <c:rich>
                  <a:bodyPr/>
                  <a:lstStyle/>
                  <a:p>
                    <a:fld id="{79082553-E66F-46ED-B96D-93782EC8FE6A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3-CA7B-4834-A7DC-4205DD7AE608}"/>
                </c:ext>
              </c:extLst>
            </c:dLbl>
            <c:dLbl>
              <c:idx val="15"/>
              <c:tx>
                <c:rich>
                  <a:bodyPr/>
                  <a:lstStyle/>
                  <a:p>
                    <a:fld id="{B873DBDC-D8B7-4F08-A73E-884BD5FE236A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4-CA7B-4834-A7DC-4205DD7AE608}"/>
                </c:ext>
              </c:extLst>
            </c:dLbl>
            <c:dLbl>
              <c:idx val="16"/>
              <c:tx>
                <c:rich>
                  <a:bodyPr/>
                  <a:lstStyle/>
                  <a:p>
                    <a:fld id="{D141E61F-EEF6-42A3-B580-69606B611D32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5-CA7B-4834-A7DC-4205DD7AE608}"/>
                </c:ext>
              </c:extLst>
            </c:dLbl>
            <c:dLbl>
              <c:idx val="17"/>
              <c:tx>
                <c:rich>
                  <a:bodyPr/>
                  <a:lstStyle/>
                  <a:p>
                    <a:fld id="{C2C4D2C1-5038-4A5F-8E87-A78E5D9C080A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6-CA7B-4834-A7DC-4205DD7AE608}"/>
                </c:ext>
              </c:extLst>
            </c:dLbl>
            <c:dLbl>
              <c:idx val="18"/>
              <c:tx>
                <c:rich>
                  <a:bodyPr/>
                  <a:lstStyle/>
                  <a:p>
                    <a:fld id="{D701F7E0-A6B5-42C6-9CB3-C576D3C99FCA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7-CA7B-4834-A7DC-4205DD7AE608}"/>
                </c:ext>
              </c:extLst>
            </c:dLbl>
            <c:dLbl>
              <c:idx val="19"/>
              <c:tx>
                <c:rich>
                  <a:bodyPr/>
                  <a:lstStyle/>
                  <a:p>
                    <a:fld id="{16F612CB-F051-4CDD-970E-2F7C248A71EB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8-CA7B-4834-A7DC-4205DD7AE60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피벗보고서!$AX$15:$AY$34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피벗보고서!$BF$15:$BF$34</c:f>
              <c:numCache>
                <c:formatCode>General</c:formatCode>
                <c:ptCount val="20"/>
                <c:pt idx="0">
                  <c:v>38.5</c:v>
                </c:pt>
                <c:pt idx="1">
                  <c:v>35.5</c:v>
                </c:pt>
                <c:pt idx="2">
                  <c:v>41.5</c:v>
                </c:pt>
                <c:pt idx="3">
                  <c:v>49.5</c:v>
                </c:pt>
                <c:pt idx="4">
                  <c:v>35.5</c:v>
                </c:pt>
                <c:pt idx="5">
                  <c:v>39.5</c:v>
                </c:pt>
                <c:pt idx="6">
                  <c:v>39.5</c:v>
                </c:pt>
                <c:pt idx="7">
                  <c:v>43.5</c:v>
                </c:pt>
                <c:pt idx="8">
                  <c:v>32.5</c:v>
                </c:pt>
                <c:pt idx="9">
                  <c:v>15.5</c:v>
                </c:pt>
                <c:pt idx="10">
                  <c:v>42.5</c:v>
                </c:pt>
                <c:pt idx="11">
                  <c:v>44.5</c:v>
                </c:pt>
                <c:pt idx="12">
                  <c:v>36.5</c:v>
                </c:pt>
                <c:pt idx="13">
                  <c:v>39.5</c:v>
                </c:pt>
                <c:pt idx="14">
                  <c:v>61.5</c:v>
                </c:pt>
                <c:pt idx="15">
                  <c:v>43.5</c:v>
                </c:pt>
                <c:pt idx="16">
                  <c:v>28.5</c:v>
                </c:pt>
                <c:pt idx="17">
                  <c:v>50.5</c:v>
                </c:pt>
                <c:pt idx="18">
                  <c:v>54.5</c:v>
                </c:pt>
                <c:pt idx="19">
                  <c:v>62.5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datalabelsRange>
                <c15:f>피벗보고서!$BE$15:$BE$34</c15:f>
                <c15:dlblRangeCache>
                  <c:ptCount val="20"/>
                  <c:pt idx="0">
                    <c:v>35</c:v>
                  </c:pt>
                  <c:pt idx="1">
                    <c:v>32</c:v>
                  </c:pt>
                  <c:pt idx="2">
                    <c:v>38</c:v>
                  </c:pt>
                  <c:pt idx="3">
                    <c:v>46</c:v>
                  </c:pt>
                  <c:pt idx="4">
                    <c:v>32</c:v>
                  </c:pt>
                  <c:pt idx="5">
                    <c:v>36</c:v>
                  </c:pt>
                  <c:pt idx="6">
                    <c:v>36</c:v>
                  </c:pt>
                  <c:pt idx="7">
                    <c:v>40</c:v>
                  </c:pt>
                  <c:pt idx="8">
                    <c:v>29</c:v>
                  </c:pt>
                  <c:pt idx="9">
                    <c:v>12</c:v>
                  </c:pt>
                  <c:pt idx="10">
                    <c:v>39</c:v>
                  </c:pt>
                  <c:pt idx="11">
                    <c:v>41</c:v>
                  </c:pt>
                  <c:pt idx="12">
                    <c:v>33</c:v>
                  </c:pt>
                  <c:pt idx="13">
                    <c:v>36</c:v>
                  </c:pt>
                  <c:pt idx="14">
                    <c:v>58</c:v>
                  </c:pt>
                  <c:pt idx="15">
                    <c:v>40</c:v>
                  </c:pt>
                  <c:pt idx="16">
                    <c:v>25</c:v>
                  </c:pt>
                  <c:pt idx="17">
                    <c:v>47</c:v>
                  </c:pt>
                  <c:pt idx="18">
                    <c:v>51</c:v>
                  </c:pt>
                  <c:pt idx="19">
                    <c:v>59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9-CA7B-4834-A7DC-4205DD7AE6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66046688"/>
        <c:axId val="1277614512"/>
      </c:lineChart>
      <c:catAx>
        <c:axId val="13660466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bg1">
                    <a:lumMod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277614512"/>
        <c:crosses val="autoZero"/>
        <c:auto val="1"/>
        <c:lblAlgn val="ctr"/>
        <c:lblOffset val="120"/>
        <c:noMultiLvlLbl val="0"/>
      </c:catAx>
      <c:valAx>
        <c:axId val="1277614512"/>
        <c:scaling>
          <c:orientation val="minMax"/>
        </c:scaling>
        <c:delete val="0"/>
        <c:axPos val="l"/>
        <c:majorGridlines>
          <c:spPr>
            <a:ln w="6350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bg1">
                    <a:lumMod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3660466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egendEntry>
        <c:idx val="5"/>
        <c:delete val="1"/>
      </c:legendEntry>
      <c:layout>
        <c:manualLayout>
          <c:xMode val="edge"/>
          <c:yMode val="edge"/>
          <c:x val="0.86577420124537219"/>
          <c:y val="5.4083110300867557E-2"/>
          <c:w val="0.13361100207048898"/>
          <c:h val="0.3294364066560645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121920</xdr:colOff>
      <xdr:row>1</xdr:row>
      <xdr:rowOff>30480</xdr:rowOff>
    </xdr:from>
    <xdr:to>
      <xdr:col>4</xdr:col>
      <xdr:colOff>411480</xdr:colOff>
      <xdr:row>32</xdr:row>
      <xdr:rowOff>213360</xdr:rowOff>
    </xdr:to>
    <xdr:sp macro="" textlink="">
      <xdr:nvSpPr>
        <xdr:cNvPr id="9" name="사각형: 둥근 모서리 8">
          <a:extLst>
            <a:ext uri="{FF2B5EF4-FFF2-40B4-BE49-F238E27FC236}">
              <a16:creationId xmlns:a16="http://schemas.microsoft.com/office/drawing/2014/main" id="{3CE27453-BCD9-45CA-9114-FE48025BF011}"/>
            </a:ext>
          </a:extLst>
        </xdr:cNvPr>
        <xdr:cNvSpPr/>
      </xdr:nvSpPr>
      <xdr:spPr>
        <a:xfrm>
          <a:off x="121920" y="251460"/>
          <a:ext cx="2971800" cy="7033260"/>
        </a:xfrm>
        <a:prstGeom prst="roundRect">
          <a:avLst>
            <a:gd name="adj" fmla="val 6154"/>
          </a:avLst>
        </a:prstGeom>
        <a:noFill/>
        <a:ln>
          <a:solidFill>
            <a:schemeClr val="accent2">
              <a:lumMod val="75000"/>
              <a:alpha val="98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04A6E386-BD41-4F20-ACCC-3E796BA23BB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피벗보고서!B7">
      <xdr:nvSpPr>
        <xdr:cNvPr id="3" name="TextBox 2">
          <a:extLst>
            <a:ext uri="{FF2B5EF4-FFF2-40B4-BE49-F238E27FC236}">
              <a16:creationId xmlns:a16="http://schemas.microsoft.com/office/drawing/2014/main" id="{7688107E-CBA3-40C7-9017-BE7E7A02C381}"/>
            </a:ext>
          </a:extLst>
        </xdr:cNvPr>
        <xdr:cNvSpPr txBox="1"/>
      </xdr:nvSpPr>
      <xdr:spPr>
        <a:xfrm>
          <a:off x="2895600" y="320040"/>
          <a:ext cx="3627120" cy="533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F63BB238-51E0-4B55-8058-FA07BC62BBD5}" type="TxLink">
            <a:rPr lang="en-US" altLang="en-US" sz="900" b="0" i="0" u="none" strike="noStrike">
              <a:solidFill>
                <a:srgbClr val="000000"/>
              </a:solidFill>
              <a:latin typeface="맑은 고딕 Semilight" panose="020B0502040204020203" pitchFamily="50" charset="-127"/>
              <a:ea typeface="맑은 고딕 Semilight" panose="020B0502040204020203" pitchFamily="50" charset="-127"/>
              <a:cs typeface="맑은 고딕 Semilight" panose="020B0502040204020203" pitchFamily="50" charset="-127"/>
            </a:rPr>
            <a:pPr/>
            <a:t>2022년의 기업 M&amp;A 건수는 총 182건으로, 2018년부터 2021년까지의 연평균 대비 24.9% 증가</a:t>
          </a:fld>
          <a:endParaRPr lang="ko-KR" altLang="en-US" sz="1100">
            <a:latin typeface="맑은 고딕 Semilight" panose="020B0502040204020203" pitchFamily="50" charset="-127"/>
            <a:ea typeface="맑은 고딕 Semilight" panose="020B0502040204020203" pitchFamily="50" charset="-127"/>
            <a:cs typeface="맑은 고딕 Semilight" panose="020B0502040204020203" pitchFamily="50" charset="-127"/>
          </a:endParaRPr>
        </a:p>
      </xdr:txBody>
    </xdr:sp>
    <xdr:clientData/>
  </xdr:twoCellAnchor>
  <xdr:twoCellAnchor editAs="oneCell">
    <xdr:from>
      <xdr:col>0</xdr:col>
      <xdr:colOff>232410</xdr:colOff>
      <xdr:row>2</xdr:row>
      <xdr:rowOff>1</xdr:rowOff>
    </xdr:from>
    <xdr:to>
      <xdr:col>4</xdr:col>
      <xdr:colOff>250170</xdr:colOff>
      <xdr:row>11</xdr:row>
      <xdr:rowOff>129540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Detail Sector">
              <a:extLst>
                <a:ext uri="{FF2B5EF4-FFF2-40B4-BE49-F238E27FC236}">
                  <a16:creationId xmlns:a16="http://schemas.microsoft.com/office/drawing/2014/main" id="{80139E40-C5C4-4099-BA94-187B3550892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etail Secto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2410" y="440268"/>
              <a:ext cx="2693227" cy="211073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슬라이서를 나타냅니다. 슬라이서는 Excel 2010 이상에서 지원됩니다.
이 도형이 이전 버전의 Excel에서 수정되었거나 통합 문서가 Excel 2003 또는 이전 버전에서 저장된 경우 슬라이서를 사용할 수 없습니다.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232410</xdr:colOff>
      <xdr:row>12</xdr:row>
      <xdr:rowOff>140971</xdr:rowOff>
    </xdr:from>
    <xdr:to>
      <xdr:col>4</xdr:col>
      <xdr:colOff>250170</xdr:colOff>
      <xdr:row>20</xdr:row>
      <xdr:rowOff>198120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Financing Method">
              <a:extLst>
                <a:ext uri="{FF2B5EF4-FFF2-40B4-BE49-F238E27FC236}">
                  <a16:creationId xmlns:a16="http://schemas.microsoft.com/office/drawing/2014/main" id="{AB5C6291-428E-4F9E-B152-56B54B4CF7C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inancing Method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2410" y="2782571"/>
              <a:ext cx="2693227" cy="181821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슬라이서를 나타냅니다. 슬라이서는 Excel 2010 이상에서 지원됩니다.
이 도형이 이전 버전의 Excel에서 수정되었거나 통합 문서가 Excel 2003 또는 이전 버전에서 저장된 경우 슬라이서를 사용할 수 없습니다.</a:t>
              </a:r>
            </a:p>
          </xdr:txBody>
        </xdr:sp>
      </mc:Fallback>
    </mc:AlternateContent>
    <xdr:clientData/>
  </xdr:twoCellAnchor>
  <xdr:twoCellAnchor>
    <xdr:from>
      <xdr:col>12</xdr:col>
      <xdr:colOff>533400</xdr:colOff>
      <xdr:row>0</xdr:row>
      <xdr:rowOff>213360</xdr:rowOff>
    </xdr:from>
    <xdr:to>
      <xdr:col>20</xdr:col>
      <xdr:colOff>213360</xdr:colOff>
      <xdr:row>14</xdr:row>
      <xdr:rowOff>182880</xdr:rowOff>
    </xdr:to>
    <xdr:grpSp>
      <xdr:nvGrpSpPr>
        <xdr:cNvPr id="21" name="그룹 20">
          <a:extLst>
            <a:ext uri="{FF2B5EF4-FFF2-40B4-BE49-F238E27FC236}">
              <a16:creationId xmlns:a16="http://schemas.microsoft.com/office/drawing/2014/main" id="{DC044A07-9B8B-4DA5-9787-55FB76A182E3}"/>
            </a:ext>
          </a:extLst>
        </xdr:cNvPr>
        <xdr:cNvGrpSpPr/>
      </xdr:nvGrpSpPr>
      <xdr:grpSpPr>
        <a:xfrm>
          <a:off x="8534400" y="213360"/>
          <a:ext cx="5013960" cy="3036570"/>
          <a:chOff x="7924800" y="388620"/>
          <a:chExt cx="5044440" cy="3063240"/>
        </a:xfrm>
      </xdr:grpSpPr>
      <xdr:graphicFrame macro="">
        <xdr:nvGraphicFramePr>
          <xdr:cNvPr id="16" name="차트 15">
            <a:extLst>
              <a:ext uri="{FF2B5EF4-FFF2-40B4-BE49-F238E27FC236}">
                <a16:creationId xmlns:a16="http://schemas.microsoft.com/office/drawing/2014/main" id="{A08E11B3-E2AD-4D0F-9C82-0CF89CF133C9}"/>
              </a:ext>
            </a:extLst>
          </xdr:cNvPr>
          <xdr:cNvGraphicFramePr>
            <a:graphicFrameLocks/>
          </xdr:cNvGraphicFramePr>
        </xdr:nvGraphicFramePr>
        <xdr:xfrm>
          <a:off x="8755380" y="701040"/>
          <a:ext cx="4213860" cy="27432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피벗보고서!O7">
        <xdr:nvSpPr>
          <xdr:cNvPr id="18" name="TextBox 17">
            <a:extLst>
              <a:ext uri="{FF2B5EF4-FFF2-40B4-BE49-F238E27FC236}">
                <a16:creationId xmlns:a16="http://schemas.microsoft.com/office/drawing/2014/main" id="{C54B9B6A-9715-439A-BB17-3546E72020E4}"/>
              </a:ext>
            </a:extLst>
          </xdr:cNvPr>
          <xdr:cNvSpPr txBox="1"/>
        </xdr:nvSpPr>
        <xdr:spPr>
          <a:xfrm>
            <a:off x="7924800" y="388620"/>
            <a:ext cx="4008120" cy="35052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indent="0"/>
            <a:fld id="{B50BD8C6-0F12-491A-8B4C-01C1639AB307}" type="TxLink">
              <a:rPr lang="ko-KR" altLang="en-US" sz="1050" b="1" i="0" u="none" strike="noStrike">
                <a:solidFill>
                  <a:srgbClr val="000000"/>
                </a:solidFill>
                <a:latin typeface="한컴산뜻돋움" panose="02000000000000000000" pitchFamily="2" charset="-127"/>
                <a:ea typeface="한컴산뜻돋움" panose="02000000000000000000" pitchFamily="2" charset="-127"/>
                <a:cs typeface="+mn-cs"/>
              </a:rPr>
              <a:pPr marL="0" indent="0"/>
              <a:t>상위 3개 M&amp;A 사유가 전체 10개 항목 중 47.6%를 점유</a:t>
            </a:fld>
            <a:endParaRPr lang="ko-KR" altLang="en-US" sz="1050" b="1" i="0" u="none" strike="noStrike">
              <a:solidFill>
                <a:srgbClr val="000000"/>
              </a:solidFill>
              <a:latin typeface="한컴산뜻돋움" panose="02000000000000000000" pitchFamily="2" charset="-127"/>
              <a:ea typeface="한컴산뜻돋움" panose="02000000000000000000" pitchFamily="2" charset="-127"/>
              <a:cs typeface="+mn-cs"/>
            </a:endParaRPr>
          </a:p>
        </xdr:txBody>
      </xdr:sp>
      <xdr:sp macro="" textlink="피벗보고서!O8">
        <xdr:nvSpPr>
          <xdr:cNvPr id="19" name="TextBox 18">
            <a:extLst>
              <a:ext uri="{FF2B5EF4-FFF2-40B4-BE49-F238E27FC236}">
                <a16:creationId xmlns:a16="http://schemas.microsoft.com/office/drawing/2014/main" id="{7B4177E4-0F42-4609-8F7E-8D59DA626215}"/>
              </a:ext>
            </a:extLst>
          </xdr:cNvPr>
          <xdr:cNvSpPr txBox="1"/>
        </xdr:nvSpPr>
        <xdr:spPr>
          <a:xfrm>
            <a:off x="8077200" y="2415540"/>
            <a:ext cx="777240" cy="103632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indent="0"/>
            <a:fld id="{AA77C62C-9C4F-4946-AF52-DA53D7ED4BDC}" type="TxLink">
              <a:rPr lang="en-US" altLang="en-US" sz="800" b="0" i="0" u="none" strike="noStrike">
                <a:solidFill>
                  <a:srgbClr val="000000"/>
                </a:solidFill>
                <a:latin typeface="맑은 고딕"/>
                <a:ea typeface="맑은 고딕"/>
                <a:cs typeface="+mn-cs"/>
              </a:rPr>
              <a:pPr marL="0" indent="0"/>
              <a:t>'비용 시너지' 항목이 18.7%를 점유하며 M&amp;A 시장을 주도</a:t>
            </a:fld>
            <a:endParaRPr lang="ko-KR" altLang="en-US" sz="800" b="0" i="0" u="none" strike="noStrike">
              <a:solidFill>
                <a:srgbClr val="000000"/>
              </a:solidFill>
              <a:latin typeface="한컴산뜻돋움" panose="02000000000000000000" pitchFamily="2" charset="-127"/>
              <a:ea typeface="한컴산뜻돋움" panose="02000000000000000000" pitchFamily="2" charset="-127"/>
              <a:cs typeface="+mn-cs"/>
            </a:endParaRPr>
          </a:p>
        </xdr:txBody>
      </xdr:sp>
      <xdr:sp macro="" textlink="피벗보고서!O9">
        <xdr:nvSpPr>
          <xdr:cNvPr id="20" name="TextBox 19">
            <a:extLst>
              <a:ext uri="{FF2B5EF4-FFF2-40B4-BE49-F238E27FC236}">
                <a16:creationId xmlns:a16="http://schemas.microsoft.com/office/drawing/2014/main" id="{9994919B-C6B9-4C1E-AF49-6FB588FF7C3F}"/>
              </a:ext>
            </a:extLst>
          </xdr:cNvPr>
          <xdr:cNvSpPr txBox="1"/>
        </xdr:nvSpPr>
        <xdr:spPr>
          <a:xfrm>
            <a:off x="8016240" y="1912620"/>
            <a:ext cx="807720" cy="44958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indent="0" algn="ctr"/>
            <a:fld id="{8FE01772-8C9E-4ABE-971C-79035DAA808A}" type="TxLink">
              <a:rPr lang="en-US" altLang="en-US" sz="2000" b="1" i="0" u="none" strike="noStrike">
                <a:solidFill>
                  <a:srgbClr val="000000"/>
                </a:solidFill>
                <a:latin typeface="맑은 고딕"/>
                <a:ea typeface="맑은 고딕"/>
                <a:cs typeface="+mn-cs"/>
              </a:rPr>
              <a:pPr marL="0" indent="0" algn="ctr"/>
              <a:t>18.7%</a:t>
            </a:fld>
            <a:endParaRPr lang="ko-KR" altLang="en-US" sz="2000" b="1" i="0" u="none" strike="noStrike">
              <a:solidFill>
                <a:srgbClr val="000000"/>
              </a:solidFill>
              <a:latin typeface="한컴산뜻돋움" panose="02000000000000000000" pitchFamily="2" charset="-127"/>
              <a:ea typeface="한컴산뜻돋움" panose="02000000000000000000" pitchFamily="2" charset="-127"/>
              <a:cs typeface="+mn-cs"/>
            </a:endParaRPr>
          </a:p>
        </xdr:txBody>
      </xdr:sp>
    </xdr:grpSp>
    <xdr:clientData/>
  </xdr:twoCellAnchor>
  <xdr:twoCellAnchor>
    <xdr:from>
      <xdr:col>5</xdr:col>
      <xdr:colOff>160020</xdr:colOff>
      <xdr:row>16</xdr:row>
      <xdr:rowOff>190500</xdr:rowOff>
    </xdr:from>
    <xdr:to>
      <xdr:col>12</xdr:col>
      <xdr:colOff>236220</xdr:colOff>
      <xdr:row>32</xdr:row>
      <xdr:rowOff>106680</xdr:rowOff>
    </xdr:to>
    <xdr:grpSp>
      <xdr:nvGrpSpPr>
        <xdr:cNvPr id="17" name="그룹 16">
          <a:extLst>
            <a:ext uri="{FF2B5EF4-FFF2-40B4-BE49-F238E27FC236}">
              <a16:creationId xmlns:a16="http://schemas.microsoft.com/office/drawing/2014/main" id="{537F8D81-1669-48AB-8954-E3924999A2EB}"/>
            </a:ext>
          </a:extLst>
        </xdr:cNvPr>
        <xdr:cNvGrpSpPr/>
      </xdr:nvGrpSpPr>
      <xdr:grpSpPr>
        <a:xfrm>
          <a:off x="3493770" y="3695700"/>
          <a:ext cx="4743450" cy="3421380"/>
          <a:chOff x="2651760" y="3924300"/>
          <a:chExt cx="4770120" cy="3451860"/>
        </a:xfrm>
      </xdr:grpSpPr>
      <xdr:graphicFrame macro="">
        <xdr:nvGraphicFramePr>
          <xdr:cNvPr id="22" name="차트 21">
            <a:extLst>
              <a:ext uri="{FF2B5EF4-FFF2-40B4-BE49-F238E27FC236}">
                <a16:creationId xmlns:a16="http://schemas.microsoft.com/office/drawing/2014/main" id="{A83CBEBF-EA9C-4891-B916-EFED238E1D11}"/>
              </a:ext>
            </a:extLst>
          </xdr:cNvPr>
          <xdr:cNvGraphicFramePr>
            <a:graphicFrameLocks/>
          </xdr:cNvGraphicFramePr>
        </xdr:nvGraphicFramePr>
        <xdr:xfrm>
          <a:off x="2651760" y="4541520"/>
          <a:ext cx="4770120" cy="283464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"/>
          </a:graphicData>
        </a:graphic>
      </xdr:graphicFrame>
      <xdr:sp macro="" textlink="">
        <xdr:nvSpPr>
          <xdr:cNvPr id="6" name="직사각형 5">
            <a:extLst>
              <a:ext uri="{FF2B5EF4-FFF2-40B4-BE49-F238E27FC236}">
                <a16:creationId xmlns:a16="http://schemas.microsoft.com/office/drawing/2014/main" id="{41E358DC-787E-4F70-8D6D-AA52A9F2D584}"/>
              </a:ext>
            </a:extLst>
          </xdr:cNvPr>
          <xdr:cNvSpPr/>
        </xdr:nvSpPr>
        <xdr:spPr>
          <a:xfrm>
            <a:off x="2804160" y="4564380"/>
            <a:ext cx="800100" cy="2522220"/>
          </a:xfrm>
          <a:prstGeom prst="rect">
            <a:avLst/>
          </a:prstGeom>
          <a:solidFill>
            <a:srgbClr val="0000FF">
              <a:alpha val="5000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피벗보고서!AD7">
        <xdr:nvSpPr>
          <xdr:cNvPr id="23" name="TextBox 22">
            <a:extLst>
              <a:ext uri="{FF2B5EF4-FFF2-40B4-BE49-F238E27FC236}">
                <a16:creationId xmlns:a16="http://schemas.microsoft.com/office/drawing/2014/main" id="{6B5E34C0-21C7-4E2C-A3B9-3F79925637CE}"/>
              </a:ext>
            </a:extLst>
          </xdr:cNvPr>
          <xdr:cNvSpPr txBox="1"/>
        </xdr:nvSpPr>
        <xdr:spPr>
          <a:xfrm>
            <a:off x="2705100" y="3924300"/>
            <a:ext cx="4008120" cy="35052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indent="0"/>
            <a:fld id="{BEBF4FCD-440D-48D6-959B-26FE2DE6A745}" type="TxLink">
              <a:rPr lang="en-US" altLang="en-US" sz="1050" b="1" i="0" u="none" strike="noStrike">
                <a:solidFill>
                  <a:srgbClr val="000000"/>
                </a:solidFill>
                <a:latin typeface="한컴산뜻돋움" panose="02000000000000000000" pitchFamily="2" charset="-127"/>
                <a:ea typeface="한컴산뜻돋움" panose="02000000000000000000" pitchFamily="2" charset="-127"/>
                <a:cs typeface="+mn-cs"/>
              </a:rPr>
              <a:pPr marL="0" indent="0"/>
              <a:t>2021년 대비, 2022년 기업의 M&amp;A 활동이 8.98% 증가</a:t>
            </a:fld>
            <a:endParaRPr lang="ko-KR" altLang="en-US" sz="1050" b="1" i="0" u="none" strike="noStrike">
              <a:solidFill>
                <a:srgbClr val="000000"/>
              </a:solidFill>
              <a:latin typeface="한컴산뜻돋움" panose="02000000000000000000" pitchFamily="2" charset="-127"/>
              <a:ea typeface="한컴산뜻돋움" panose="02000000000000000000" pitchFamily="2" charset="-127"/>
              <a:cs typeface="+mn-cs"/>
            </a:endParaRPr>
          </a:p>
        </xdr:txBody>
      </xdr:sp>
      <xdr:sp macro="" textlink="피벗보고서!AD10">
        <xdr:nvSpPr>
          <xdr:cNvPr id="24" name="TextBox 23">
            <a:extLst>
              <a:ext uri="{FF2B5EF4-FFF2-40B4-BE49-F238E27FC236}">
                <a16:creationId xmlns:a16="http://schemas.microsoft.com/office/drawing/2014/main" id="{3CBE08E2-EDC7-4FC6-B9B8-3E7139F27485}"/>
              </a:ext>
            </a:extLst>
          </xdr:cNvPr>
          <xdr:cNvSpPr txBox="1"/>
        </xdr:nvSpPr>
        <xdr:spPr>
          <a:xfrm>
            <a:off x="2705100" y="4206240"/>
            <a:ext cx="4008120" cy="35052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indent="0"/>
            <a:fld id="{6752F366-2C74-41FB-8EA9-7724018F3F7A}" type="TxLink">
              <a:rPr lang="ko-KR" altLang="en-US" sz="900" b="1" i="0" u="none" strike="noStrike">
                <a:solidFill>
                  <a:srgbClr val="000000"/>
                </a:solidFill>
                <a:latin typeface="한컴산뜻돋움" panose="02000000000000000000" pitchFamily="2" charset="-127"/>
                <a:ea typeface="한컴산뜻돋움" panose="02000000000000000000" pitchFamily="2" charset="-127"/>
                <a:cs typeface="+mn-cs"/>
              </a:rPr>
              <a:pPr marL="0" indent="0"/>
              <a:t>기업 M&amp;A 활동이 가장 활발한 중국이 전체의 30.5%를 차지</a:t>
            </a:fld>
            <a:endParaRPr lang="ko-KR" altLang="en-US" sz="900" b="1" i="0" u="none" strike="noStrike">
              <a:solidFill>
                <a:srgbClr val="000000"/>
              </a:solidFill>
              <a:latin typeface="한컴산뜻돋움" panose="02000000000000000000" pitchFamily="2" charset="-127"/>
              <a:ea typeface="한컴산뜻돋움" panose="02000000000000000000" pitchFamily="2" charset="-127"/>
              <a:cs typeface="+mn-cs"/>
            </a:endParaRPr>
          </a:p>
        </xdr:txBody>
      </xdr:sp>
    </xdr:grpSp>
    <xdr:clientData/>
  </xdr:twoCellAnchor>
  <xdr:twoCellAnchor>
    <xdr:from>
      <xdr:col>5</xdr:col>
      <xdr:colOff>160020</xdr:colOff>
      <xdr:row>1</xdr:row>
      <xdr:rowOff>38100</xdr:rowOff>
    </xdr:from>
    <xdr:to>
      <xdr:col>12</xdr:col>
      <xdr:colOff>281940</xdr:colOff>
      <xdr:row>15</xdr:row>
      <xdr:rowOff>144780</xdr:rowOff>
    </xdr:to>
    <xdr:grpSp>
      <xdr:nvGrpSpPr>
        <xdr:cNvPr id="42" name="그룹 41">
          <a:extLst>
            <a:ext uri="{FF2B5EF4-FFF2-40B4-BE49-F238E27FC236}">
              <a16:creationId xmlns:a16="http://schemas.microsoft.com/office/drawing/2014/main" id="{3B9C90EF-750D-40AA-B7B5-E4D98A0544E5}"/>
            </a:ext>
          </a:extLst>
        </xdr:cNvPr>
        <xdr:cNvGrpSpPr/>
      </xdr:nvGrpSpPr>
      <xdr:grpSpPr>
        <a:xfrm>
          <a:off x="3493770" y="257175"/>
          <a:ext cx="4789170" cy="3173730"/>
          <a:chOff x="3375660" y="365760"/>
          <a:chExt cx="4815840" cy="3200400"/>
        </a:xfrm>
      </xdr:grpSpPr>
      <xdr:graphicFrame macro="">
        <xdr:nvGraphicFramePr>
          <xdr:cNvPr id="7" name="차트 6">
            <a:extLst>
              <a:ext uri="{FF2B5EF4-FFF2-40B4-BE49-F238E27FC236}">
                <a16:creationId xmlns:a16="http://schemas.microsoft.com/office/drawing/2014/main" id="{3AEDA741-F03B-4159-A4E6-2086B664C48A}"/>
              </a:ext>
            </a:extLst>
          </xdr:cNvPr>
          <xdr:cNvGraphicFramePr/>
        </xdr:nvGraphicFramePr>
        <xdr:xfrm>
          <a:off x="3375660" y="565785"/>
          <a:ext cx="4815840" cy="300037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4"/>
          </a:graphicData>
        </a:graphic>
      </xdr:graphicFrame>
      <xdr:sp macro="" textlink="피벗보고서!B7">
        <xdr:nvSpPr>
          <xdr:cNvPr id="14" name="TextBox 13">
            <a:extLst>
              <a:ext uri="{FF2B5EF4-FFF2-40B4-BE49-F238E27FC236}">
                <a16:creationId xmlns:a16="http://schemas.microsoft.com/office/drawing/2014/main" id="{A757E033-EE6E-45A5-9718-697D3CF6A6FB}"/>
              </a:ext>
            </a:extLst>
          </xdr:cNvPr>
          <xdr:cNvSpPr txBox="1"/>
        </xdr:nvSpPr>
        <xdr:spPr>
          <a:xfrm>
            <a:off x="3383686" y="365760"/>
            <a:ext cx="4106774" cy="6000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fld id="{0C799106-A2A8-45F5-A008-850144D213F6}" type="TxLink">
              <a:rPr lang="en-US" altLang="en-US" sz="1050" b="1" i="0" u="none" strike="noStrike">
                <a:solidFill>
                  <a:srgbClr val="000000"/>
                </a:solidFill>
                <a:latin typeface="한컴산뜻돋움" panose="02000000000000000000" pitchFamily="2" charset="-127"/>
                <a:ea typeface="한컴산뜻돋움" panose="02000000000000000000" pitchFamily="2" charset="-127"/>
              </a:rPr>
              <a:pPr/>
              <a:t>2022년의 기업 M&amp;A 건수는 총 182건으로, 2018년부터 2021년까지의 연평균 대비 24.9% 증가</a:t>
            </a:fld>
            <a:endParaRPr lang="ko-KR" altLang="en-US" sz="1050" b="1">
              <a:latin typeface="한컴산뜻돋움" panose="02000000000000000000" pitchFamily="2" charset="-127"/>
              <a:ea typeface="한컴산뜻돋움" panose="02000000000000000000" pitchFamily="2" charset="-127"/>
            </a:endParaRPr>
          </a:p>
        </xdr:txBody>
      </xdr:sp>
      <xdr:cxnSp macro="">
        <xdr:nvCxnSpPr>
          <xdr:cNvPr id="36" name="연결선: 꺾임 35">
            <a:extLst>
              <a:ext uri="{FF2B5EF4-FFF2-40B4-BE49-F238E27FC236}">
                <a16:creationId xmlns:a16="http://schemas.microsoft.com/office/drawing/2014/main" id="{6CDC0C1C-B067-4BF9-A8F9-54B4452B44F7}"/>
              </a:ext>
            </a:extLst>
          </xdr:cNvPr>
          <xdr:cNvCxnSpPr/>
        </xdr:nvCxnSpPr>
        <xdr:spPr>
          <a:xfrm rot="16200000" flipH="1">
            <a:off x="4118610" y="2941320"/>
            <a:ext cx="12700" cy="655320"/>
          </a:xfrm>
          <a:prstGeom prst="bentConnector3">
            <a:avLst>
              <a:gd name="adj1" fmla="val 600000"/>
            </a:avLst>
          </a:prstGeom>
          <a:ln w="3175">
            <a:solidFill>
              <a:schemeClr val="bg1">
                <a:lumMod val="65000"/>
              </a:schemeClr>
            </a:solidFill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8" name="연결선: 꺾임 37">
            <a:extLst>
              <a:ext uri="{FF2B5EF4-FFF2-40B4-BE49-F238E27FC236}">
                <a16:creationId xmlns:a16="http://schemas.microsoft.com/office/drawing/2014/main" id="{4E8BE896-AB2C-4813-A494-0429880452C3}"/>
              </a:ext>
            </a:extLst>
          </xdr:cNvPr>
          <xdr:cNvCxnSpPr/>
        </xdr:nvCxnSpPr>
        <xdr:spPr>
          <a:xfrm rot="16200000" flipH="1">
            <a:off x="4956810" y="2941320"/>
            <a:ext cx="12700" cy="655320"/>
          </a:xfrm>
          <a:prstGeom prst="bentConnector3">
            <a:avLst>
              <a:gd name="adj1" fmla="val 600000"/>
            </a:avLst>
          </a:prstGeom>
          <a:ln w="3175">
            <a:solidFill>
              <a:schemeClr val="bg1">
                <a:lumMod val="65000"/>
              </a:schemeClr>
            </a:solidFill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9" name="연결선: 꺾임 38">
            <a:extLst>
              <a:ext uri="{FF2B5EF4-FFF2-40B4-BE49-F238E27FC236}">
                <a16:creationId xmlns:a16="http://schemas.microsoft.com/office/drawing/2014/main" id="{5F268A21-4C92-46CA-9E2B-384D3628DFD2}"/>
              </a:ext>
            </a:extLst>
          </xdr:cNvPr>
          <xdr:cNvCxnSpPr/>
        </xdr:nvCxnSpPr>
        <xdr:spPr>
          <a:xfrm rot="16200000" flipH="1">
            <a:off x="5871210" y="2941320"/>
            <a:ext cx="12700" cy="655320"/>
          </a:xfrm>
          <a:prstGeom prst="bentConnector3">
            <a:avLst>
              <a:gd name="adj1" fmla="val 600000"/>
            </a:avLst>
          </a:prstGeom>
          <a:ln w="3175">
            <a:solidFill>
              <a:schemeClr val="bg1">
                <a:lumMod val="65000"/>
              </a:schemeClr>
            </a:solidFill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0" name="연결선: 꺾임 39">
            <a:extLst>
              <a:ext uri="{FF2B5EF4-FFF2-40B4-BE49-F238E27FC236}">
                <a16:creationId xmlns:a16="http://schemas.microsoft.com/office/drawing/2014/main" id="{49454793-C917-4A41-80E7-1F3287B28900}"/>
              </a:ext>
            </a:extLst>
          </xdr:cNvPr>
          <xdr:cNvCxnSpPr/>
        </xdr:nvCxnSpPr>
        <xdr:spPr>
          <a:xfrm rot="16200000" flipH="1">
            <a:off x="6724650" y="2941320"/>
            <a:ext cx="12700" cy="655320"/>
          </a:xfrm>
          <a:prstGeom prst="bentConnector3">
            <a:avLst>
              <a:gd name="adj1" fmla="val 600000"/>
            </a:avLst>
          </a:prstGeom>
          <a:ln w="3175">
            <a:solidFill>
              <a:schemeClr val="bg1">
                <a:lumMod val="65000"/>
              </a:schemeClr>
            </a:solidFill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1" name="연결선: 꺾임 40">
            <a:extLst>
              <a:ext uri="{FF2B5EF4-FFF2-40B4-BE49-F238E27FC236}">
                <a16:creationId xmlns:a16="http://schemas.microsoft.com/office/drawing/2014/main" id="{5B3D8429-EE27-4F3E-8F4F-56A2B01500F7}"/>
              </a:ext>
            </a:extLst>
          </xdr:cNvPr>
          <xdr:cNvCxnSpPr/>
        </xdr:nvCxnSpPr>
        <xdr:spPr>
          <a:xfrm rot="16200000" flipH="1">
            <a:off x="7585710" y="2941320"/>
            <a:ext cx="12700" cy="655320"/>
          </a:xfrm>
          <a:prstGeom prst="bentConnector3">
            <a:avLst>
              <a:gd name="adj1" fmla="val 600000"/>
            </a:avLst>
          </a:prstGeom>
          <a:ln w="3175">
            <a:solidFill>
              <a:schemeClr val="bg1">
                <a:lumMod val="65000"/>
              </a:schemeClr>
            </a:solidFill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 editAs="oneCell">
    <xdr:from>
      <xdr:col>0</xdr:col>
      <xdr:colOff>232410</xdr:colOff>
      <xdr:row>22</xdr:row>
      <xdr:rowOff>15240</xdr:rowOff>
    </xdr:from>
    <xdr:to>
      <xdr:col>4</xdr:col>
      <xdr:colOff>250170</xdr:colOff>
      <xdr:row>31</xdr:row>
      <xdr:rowOff>213359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5" name="Primary Reason for M&amp;A">
              <a:extLst>
                <a:ext uri="{FF2B5EF4-FFF2-40B4-BE49-F238E27FC236}">
                  <a16:creationId xmlns:a16="http://schemas.microsoft.com/office/drawing/2014/main" id="{500CBBFA-55EF-4490-B3CC-8EBD9949AD6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imary Reason for M&amp;A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2410" y="4858173"/>
              <a:ext cx="2693227" cy="217931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슬라이서를 나타냅니다. 슬라이서는 Excel 2010 이상에서 지원됩니다.
이 도형이 이전 버전의 Excel에서 수정되었거나 통합 문서가 Excel 2003 또는 이전 버전에서 저장된 경우 슬라이서를 사용할 수 없습니다.</a:t>
              </a:r>
            </a:p>
          </xdr:txBody>
        </xdr:sp>
      </mc:Fallback>
    </mc:AlternateContent>
    <xdr:clientData/>
  </xdr:twoCellAnchor>
  <xdr:twoCellAnchor>
    <xdr:from>
      <xdr:col>13</xdr:col>
      <xdr:colOff>0</xdr:colOff>
      <xdr:row>16</xdr:row>
      <xdr:rowOff>160020</xdr:rowOff>
    </xdr:from>
    <xdr:to>
      <xdr:col>20</xdr:col>
      <xdr:colOff>487680</xdr:colOff>
      <xdr:row>32</xdr:row>
      <xdr:rowOff>129540</xdr:rowOff>
    </xdr:to>
    <xdr:grpSp>
      <xdr:nvGrpSpPr>
        <xdr:cNvPr id="8" name="그룹 7">
          <a:extLst>
            <a:ext uri="{FF2B5EF4-FFF2-40B4-BE49-F238E27FC236}">
              <a16:creationId xmlns:a16="http://schemas.microsoft.com/office/drawing/2014/main" id="{E8D34AE5-90F0-4543-9473-E77584A1EFA0}"/>
            </a:ext>
          </a:extLst>
        </xdr:cNvPr>
        <xdr:cNvGrpSpPr/>
      </xdr:nvGrpSpPr>
      <xdr:grpSpPr>
        <a:xfrm>
          <a:off x="8667750" y="3665220"/>
          <a:ext cx="5154930" cy="3474720"/>
          <a:chOff x="8336280" y="3924300"/>
          <a:chExt cx="5311140" cy="3672840"/>
        </a:xfrm>
      </xdr:grpSpPr>
      <xdr:sp macro="" textlink="피벗보고서!AQ7">
        <xdr:nvSpPr>
          <xdr:cNvPr id="37" name="TextBox 36">
            <a:extLst>
              <a:ext uri="{FF2B5EF4-FFF2-40B4-BE49-F238E27FC236}">
                <a16:creationId xmlns:a16="http://schemas.microsoft.com/office/drawing/2014/main" id="{B6C1F3AA-5739-4EE2-8E1E-0CBA24284E5D}"/>
              </a:ext>
            </a:extLst>
          </xdr:cNvPr>
          <xdr:cNvSpPr txBox="1"/>
        </xdr:nvSpPr>
        <xdr:spPr>
          <a:xfrm>
            <a:off x="8336280" y="3924300"/>
            <a:ext cx="4008120" cy="2819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indent="0"/>
            <a:fld id="{A0FD704D-01A3-463B-9E3A-07E855B265BE}" type="TxLink">
              <a:rPr lang="en-US" altLang="en-US" sz="1050" b="1" i="0" u="none" strike="noStrike">
                <a:solidFill>
                  <a:srgbClr val="000000"/>
                </a:solidFill>
                <a:latin typeface="한컴산뜻돋움" panose="02000000000000000000" pitchFamily="2" charset="-127"/>
                <a:ea typeface="한컴산뜻돋움" panose="02000000000000000000" pitchFamily="2" charset="-127"/>
                <a:cs typeface="+mn-cs"/>
              </a:rPr>
              <a:pPr marL="0" indent="0"/>
              <a:t>2020년 3분기 이후, 기업 M&amp;A 활동이 27.7% 증가</a:t>
            </a:fld>
            <a:endParaRPr lang="ko-KR" altLang="en-US" sz="1050" b="1" i="0" u="none" strike="noStrike">
              <a:solidFill>
                <a:srgbClr val="000000"/>
              </a:solidFill>
              <a:latin typeface="한컴산뜻돋움" panose="02000000000000000000" pitchFamily="2" charset="-127"/>
              <a:ea typeface="한컴산뜻돋움" panose="02000000000000000000" pitchFamily="2" charset="-127"/>
              <a:cs typeface="+mn-cs"/>
            </a:endParaRPr>
          </a:p>
        </xdr:txBody>
      </xdr:sp>
      <xdr:graphicFrame macro="">
        <xdr:nvGraphicFramePr>
          <xdr:cNvPr id="28" name="차트 27">
            <a:extLst>
              <a:ext uri="{FF2B5EF4-FFF2-40B4-BE49-F238E27FC236}">
                <a16:creationId xmlns:a16="http://schemas.microsoft.com/office/drawing/2014/main" id="{F8877629-1CFC-4B68-9652-E3F7537D88B0}"/>
              </a:ext>
            </a:extLst>
          </xdr:cNvPr>
          <xdr:cNvGraphicFramePr/>
        </xdr:nvGraphicFramePr>
        <xdr:xfrm>
          <a:off x="8412480" y="4318703"/>
          <a:ext cx="5234940" cy="3278437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5"/>
          </a:graphicData>
        </a:graphic>
      </xdr:graphicFrame>
      <xdr:cxnSp macro="">
        <xdr:nvCxnSpPr>
          <xdr:cNvPr id="10" name="연결선: 꺾임 9">
            <a:extLst>
              <a:ext uri="{FF2B5EF4-FFF2-40B4-BE49-F238E27FC236}">
                <a16:creationId xmlns:a16="http://schemas.microsoft.com/office/drawing/2014/main" id="{9BF62B52-C6AD-4A94-8493-58D9808E9D5F}"/>
              </a:ext>
            </a:extLst>
          </xdr:cNvPr>
          <xdr:cNvCxnSpPr/>
        </xdr:nvCxnSpPr>
        <xdr:spPr>
          <a:xfrm rot="16200000" flipH="1">
            <a:off x="9099115" y="7056499"/>
            <a:ext cx="11473" cy="613170"/>
          </a:xfrm>
          <a:prstGeom prst="bentConnector3">
            <a:avLst>
              <a:gd name="adj1" fmla="val 480000"/>
            </a:avLst>
          </a:prstGeom>
          <a:ln w="6350">
            <a:solidFill>
              <a:schemeClr val="bg1">
                <a:lumMod val="65000"/>
              </a:schemeClr>
            </a:solidFill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3" name="연결선: 꺾임 42">
            <a:extLst>
              <a:ext uri="{FF2B5EF4-FFF2-40B4-BE49-F238E27FC236}">
                <a16:creationId xmlns:a16="http://schemas.microsoft.com/office/drawing/2014/main" id="{1F7F2ECD-49B4-45E8-8460-246399A4627B}"/>
              </a:ext>
            </a:extLst>
          </xdr:cNvPr>
          <xdr:cNvCxnSpPr/>
        </xdr:nvCxnSpPr>
        <xdr:spPr>
          <a:xfrm rot="16200000" flipH="1">
            <a:off x="9957553" y="7056499"/>
            <a:ext cx="11473" cy="613170"/>
          </a:xfrm>
          <a:prstGeom prst="bentConnector3">
            <a:avLst>
              <a:gd name="adj1" fmla="val 480000"/>
            </a:avLst>
          </a:prstGeom>
          <a:ln w="6350">
            <a:solidFill>
              <a:schemeClr val="bg1">
                <a:lumMod val="65000"/>
              </a:schemeClr>
            </a:solidFill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4" name="연결선: 꺾임 43">
            <a:extLst>
              <a:ext uri="{FF2B5EF4-FFF2-40B4-BE49-F238E27FC236}">
                <a16:creationId xmlns:a16="http://schemas.microsoft.com/office/drawing/2014/main" id="{B014F007-AAE3-466D-B4B9-5DAF37E2F8F9}"/>
              </a:ext>
            </a:extLst>
          </xdr:cNvPr>
          <xdr:cNvCxnSpPr/>
        </xdr:nvCxnSpPr>
        <xdr:spPr>
          <a:xfrm rot="16200000" flipH="1">
            <a:off x="10777668" y="7056499"/>
            <a:ext cx="11473" cy="613170"/>
          </a:xfrm>
          <a:prstGeom prst="bentConnector3">
            <a:avLst>
              <a:gd name="adj1" fmla="val 480000"/>
            </a:avLst>
          </a:prstGeom>
          <a:ln w="6350">
            <a:solidFill>
              <a:schemeClr val="bg1">
                <a:lumMod val="65000"/>
              </a:schemeClr>
            </a:solidFill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5" name="연결선: 꺾임 44">
            <a:extLst>
              <a:ext uri="{FF2B5EF4-FFF2-40B4-BE49-F238E27FC236}">
                <a16:creationId xmlns:a16="http://schemas.microsoft.com/office/drawing/2014/main" id="{6A9F52EE-04D4-41CC-80B6-88794ABFBAD1}"/>
              </a:ext>
            </a:extLst>
          </xdr:cNvPr>
          <xdr:cNvCxnSpPr/>
        </xdr:nvCxnSpPr>
        <xdr:spPr>
          <a:xfrm rot="16200000" flipH="1">
            <a:off x="11613112" y="7056499"/>
            <a:ext cx="11473" cy="613170"/>
          </a:xfrm>
          <a:prstGeom prst="bentConnector3">
            <a:avLst>
              <a:gd name="adj1" fmla="val 480000"/>
            </a:avLst>
          </a:prstGeom>
          <a:ln w="6350">
            <a:solidFill>
              <a:schemeClr val="bg1">
                <a:lumMod val="65000"/>
              </a:schemeClr>
            </a:solidFill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6" name="연결선: 꺾임 45">
            <a:extLst>
              <a:ext uri="{FF2B5EF4-FFF2-40B4-BE49-F238E27FC236}">
                <a16:creationId xmlns:a16="http://schemas.microsoft.com/office/drawing/2014/main" id="{5111F6BE-49BE-4E54-94C3-55D43C8634C7}"/>
              </a:ext>
            </a:extLst>
          </xdr:cNvPr>
          <xdr:cNvCxnSpPr/>
        </xdr:nvCxnSpPr>
        <xdr:spPr>
          <a:xfrm rot="16200000" flipH="1">
            <a:off x="12456221" y="7056499"/>
            <a:ext cx="11473" cy="613170"/>
          </a:xfrm>
          <a:prstGeom prst="bentConnector3">
            <a:avLst>
              <a:gd name="adj1" fmla="val 480000"/>
            </a:avLst>
          </a:prstGeom>
          <a:ln w="6350">
            <a:solidFill>
              <a:schemeClr val="bg1">
                <a:lumMod val="65000"/>
              </a:schemeClr>
            </a:solidFill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7" name="직사각형 26">
            <a:extLst>
              <a:ext uri="{FF2B5EF4-FFF2-40B4-BE49-F238E27FC236}">
                <a16:creationId xmlns:a16="http://schemas.microsoft.com/office/drawing/2014/main" id="{50A637F4-B221-41CE-9559-5F587FF8EDB9}"/>
              </a:ext>
            </a:extLst>
          </xdr:cNvPr>
          <xdr:cNvSpPr/>
        </xdr:nvSpPr>
        <xdr:spPr>
          <a:xfrm>
            <a:off x="10788514" y="4492462"/>
            <a:ext cx="2069449" cy="2932578"/>
          </a:xfrm>
          <a:prstGeom prst="rect">
            <a:avLst/>
          </a:prstGeom>
          <a:solidFill>
            <a:srgbClr val="1BAAF1">
              <a:alpha val="10000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cxnSp macro="">
        <xdr:nvCxnSpPr>
          <xdr:cNvPr id="35" name="연결선: 꺾임 34">
            <a:extLst>
              <a:ext uri="{FF2B5EF4-FFF2-40B4-BE49-F238E27FC236}">
                <a16:creationId xmlns:a16="http://schemas.microsoft.com/office/drawing/2014/main" id="{C13A3CEC-FEA6-4C8F-980F-22F0CCACC652}"/>
              </a:ext>
            </a:extLst>
          </xdr:cNvPr>
          <xdr:cNvCxnSpPr/>
        </xdr:nvCxnSpPr>
        <xdr:spPr>
          <a:xfrm rot="5400000" flipH="1" flipV="1">
            <a:off x="11820057" y="3611030"/>
            <a:ext cx="11473" cy="1762864"/>
          </a:xfrm>
          <a:prstGeom prst="bentConnector3">
            <a:avLst>
              <a:gd name="adj1" fmla="val 1440000"/>
            </a:avLst>
          </a:prstGeom>
          <a:ln w="6350">
            <a:solidFill>
              <a:schemeClr val="bg1">
                <a:lumMod val="65000"/>
              </a:schemeClr>
            </a:solidFill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sp macro="" textlink="피벗보고서!AQ10">
        <xdr:nvSpPr>
          <xdr:cNvPr id="47" name="TextBox 46">
            <a:extLst>
              <a:ext uri="{FF2B5EF4-FFF2-40B4-BE49-F238E27FC236}">
                <a16:creationId xmlns:a16="http://schemas.microsoft.com/office/drawing/2014/main" id="{7D13A7BB-2AE4-4411-8AEE-6846B3B880EA}"/>
              </a:ext>
            </a:extLst>
          </xdr:cNvPr>
          <xdr:cNvSpPr txBox="1"/>
        </xdr:nvSpPr>
        <xdr:spPr>
          <a:xfrm>
            <a:off x="11049000" y="4343400"/>
            <a:ext cx="1737360" cy="35052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indent="0"/>
            <a:fld id="{D1A85206-C8C6-498D-8F24-D8152676B47B}" type="TxLink">
              <a:rPr lang="en-US" altLang="en-US" sz="900" b="1" i="0" u="none" strike="noStrike">
                <a:solidFill>
                  <a:srgbClr val="000000"/>
                </a:solidFill>
                <a:latin typeface="한컴산뜻돋움" panose="02000000000000000000" pitchFamily="2" charset="-127"/>
                <a:ea typeface="한컴산뜻돋움" panose="02000000000000000000" pitchFamily="2" charset="-127"/>
                <a:cs typeface="+mn-cs"/>
              </a:rPr>
              <a:pPr marL="0" indent="0"/>
              <a:t>'20 2분기 이전 대비 +27.7%</a:t>
            </a:fld>
            <a:endParaRPr lang="ko-KR" altLang="en-US" sz="900" b="1" i="0" u="none" strike="noStrike">
              <a:solidFill>
                <a:srgbClr val="000000"/>
              </a:solidFill>
              <a:latin typeface="한컴산뜻돋움" panose="02000000000000000000" pitchFamily="2" charset="-127"/>
              <a:ea typeface="한컴산뜻돋움" panose="02000000000000000000" pitchFamily="2" charset="-127"/>
              <a:cs typeface="+mn-cs"/>
            </a:endParaRPr>
          </a:p>
        </xdr:txBody>
      </xdr:sp>
    </xdr:grp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0.07556</cdr:x>
      <cdr:y>0.90017</cdr:y>
    </cdr:from>
    <cdr:to>
      <cdr:x>0.96389</cdr:x>
      <cdr:y>0.90435</cdr:y>
    </cdr:to>
    <cdr:grpSp>
      <cdr:nvGrpSpPr>
        <cdr:cNvPr id="2" name="그룹 1">
          <a:extLst xmlns:a="http://schemas.openxmlformats.org/drawingml/2006/main">
            <a:ext uri="{FF2B5EF4-FFF2-40B4-BE49-F238E27FC236}">
              <a16:creationId xmlns:a16="http://schemas.microsoft.com/office/drawing/2014/main" id="{6458D27B-09B6-4D48-8133-1BA362350739}"/>
            </a:ext>
          </a:extLst>
        </cdr:cNvPr>
        <cdr:cNvGrpSpPr/>
      </cdr:nvGrpSpPr>
      <cdr:grpSpPr>
        <a:xfrm xmlns:a="http://schemas.openxmlformats.org/drawingml/2006/main">
          <a:off x="345460" y="2736859"/>
          <a:ext cx="4061432" cy="12711"/>
          <a:chOff x="345460" y="2736859"/>
          <a:chExt cx="4061432" cy="12711"/>
        </a:xfrm>
      </cdr:grpSpPr>
      <cdr:cxnSp macro="">
        <cdr:nvCxnSpPr>
          <cdr:cNvPr id="5" name="연결선: 꺾임 4">
            <a:extLst xmlns:a="http://schemas.openxmlformats.org/drawingml/2006/main">
              <a:ext uri="{FF2B5EF4-FFF2-40B4-BE49-F238E27FC236}">
                <a16:creationId xmlns:a16="http://schemas.microsoft.com/office/drawing/2014/main" id="{0E6A3729-48CE-4B34-9248-1F1F581CDAA1}"/>
              </a:ext>
            </a:extLst>
          </cdr:cNvPr>
          <cdr:cNvCxnSpPr/>
        </cdr:nvCxnSpPr>
        <cdr:spPr>
          <a:xfrm xmlns:a="http://schemas.openxmlformats.org/drawingml/2006/main" rot="16200000" flipH="1">
            <a:off x="636301" y="2446018"/>
            <a:ext cx="12678" cy="594360"/>
          </a:xfrm>
          <a:prstGeom xmlns:a="http://schemas.openxmlformats.org/drawingml/2006/main" prst="bentConnector3">
            <a:avLst>
              <a:gd name="adj1" fmla="val 720085"/>
            </a:avLst>
          </a:prstGeom>
          <a:ln xmlns:a="http://schemas.openxmlformats.org/drawingml/2006/main" w="12700">
            <a:solidFill>
              <a:schemeClr val="bg1">
                <a:lumMod val="75000"/>
              </a:schemeClr>
            </a:solidFill>
          </a:ln>
        </cdr:spPr>
        <cdr:style>
          <a:lnRef xmlns:a="http://schemas.openxmlformats.org/drawingml/2006/main" idx="2">
            <a:schemeClr val="accent1"/>
          </a:lnRef>
          <a:fillRef xmlns:a="http://schemas.openxmlformats.org/drawingml/2006/main" idx="0">
            <a:schemeClr val="accent1"/>
          </a:fillRef>
          <a:effectRef xmlns:a="http://schemas.openxmlformats.org/drawingml/2006/main" idx="1">
            <a:schemeClr val="accent1"/>
          </a:effectRef>
          <a:fontRef xmlns:a="http://schemas.openxmlformats.org/drawingml/2006/main" idx="minor">
            <a:schemeClr val="tx1"/>
          </a:fontRef>
        </cdr:style>
      </cdr:cxnSp>
      <cdr:cxnSp macro="">
        <cdr:nvCxnSpPr>
          <cdr:cNvPr id="10" name="연결선: 꺾임 9">
            <a:extLst xmlns:a="http://schemas.openxmlformats.org/drawingml/2006/main">
              <a:ext uri="{FF2B5EF4-FFF2-40B4-BE49-F238E27FC236}">
                <a16:creationId xmlns:a16="http://schemas.microsoft.com/office/drawing/2014/main" id="{CC48A69F-5223-499D-95D8-B0BB28297044}"/>
              </a:ext>
            </a:extLst>
          </cdr:cNvPr>
          <cdr:cNvCxnSpPr/>
        </cdr:nvCxnSpPr>
        <cdr:spPr>
          <a:xfrm xmlns:a="http://schemas.openxmlformats.org/drawingml/2006/main" rot="16200000" flipH="1">
            <a:off x="1329691" y="2446018"/>
            <a:ext cx="12678" cy="594360"/>
          </a:xfrm>
          <a:prstGeom xmlns:a="http://schemas.openxmlformats.org/drawingml/2006/main" prst="bentConnector3">
            <a:avLst>
              <a:gd name="adj1" fmla="val 720085"/>
            </a:avLst>
          </a:prstGeom>
          <a:ln xmlns:a="http://schemas.openxmlformats.org/drawingml/2006/main" w="12700">
            <a:solidFill>
              <a:schemeClr val="bg1">
                <a:lumMod val="75000"/>
              </a:schemeClr>
            </a:solidFill>
          </a:ln>
        </cdr:spPr>
        <cdr:style>
          <a:lnRef xmlns:a="http://schemas.openxmlformats.org/drawingml/2006/main" idx="2">
            <a:schemeClr val="accent1"/>
          </a:lnRef>
          <a:fillRef xmlns:a="http://schemas.openxmlformats.org/drawingml/2006/main" idx="0">
            <a:schemeClr val="accent1"/>
          </a:fillRef>
          <a:effectRef xmlns:a="http://schemas.openxmlformats.org/drawingml/2006/main" idx="1">
            <a:schemeClr val="accent1"/>
          </a:effectRef>
          <a:fontRef xmlns:a="http://schemas.openxmlformats.org/drawingml/2006/main" idx="minor">
            <a:schemeClr val="tx1"/>
          </a:fontRef>
        </cdr:style>
      </cdr:cxnSp>
      <cdr:cxnSp macro="">
        <cdr:nvCxnSpPr>
          <cdr:cNvPr id="11" name="연결선: 꺾임 10">
            <a:extLst xmlns:a="http://schemas.openxmlformats.org/drawingml/2006/main">
              <a:ext uri="{FF2B5EF4-FFF2-40B4-BE49-F238E27FC236}">
                <a16:creationId xmlns:a16="http://schemas.microsoft.com/office/drawing/2014/main" id="{F4EDC6C2-5FD2-493F-906F-232FCD40C834}"/>
              </a:ext>
            </a:extLst>
          </cdr:cNvPr>
          <cdr:cNvCxnSpPr/>
        </cdr:nvCxnSpPr>
        <cdr:spPr>
          <a:xfrm xmlns:a="http://schemas.openxmlformats.org/drawingml/2006/main" rot="16200000" flipH="1">
            <a:off x="2023126" y="2446035"/>
            <a:ext cx="12709" cy="594360"/>
          </a:xfrm>
          <a:prstGeom xmlns:a="http://schemas.openxmlformats.org/drawingml/2006/main" prst="bentConnector3">
            <a:avLst>
              <a:gd name="adj1" fmla="val 720085"/>
            </a:avLst>
          </a:prstGeom>
          <a:ln xmlns:a="http://schemas.openxmlformats.org/drawingml/2006/main" w="12700">
            <a:solidFill>
              <a:schemeClr val="bg1">
                <a:lumMod val="75000"/>
              </a:schemeClr>
            </a:solidFill>
          </a:ln>
        </cdr:spPr>
        <cdr:style>
          <a:lnRef xmlns:a="http://schemas.openxmlformats.org/drawingml/2006/main" idx="2">
            <a:schemeClr val="accent1"/>
          </a:lnRef>
          <a:fillRef xmlns:a="http://schemas.openxmlformats.org/drawingml/2006/main" idx="0">
            <a:schemeClr val="accent1"/>
          </a:fillRef>
          <a:effectRef xmlns:a="http://schemas.openxmlformats.org/drawingml/2006/main" idx="1">
            <a:schemeClr val="accent1"/>
          </a:effectRef>
          <a:fontRef xmlns:a="http://schemas.openxmlformats.org/drawingml/2006/main" idx="minor">
            <a:schemeClr val="tx1"/>
          </a:fontRef>
        </cdr:style>
      </cdr:cxnSp>
      <cdr:cxnSp macro="">
        <cdr:nvCxnSpPr>
          <cdr:cNvPr id="12" name="연결선: 꺾임 11">
            <a:extLst xmlns:a="http://schemas.openxmlformats.org/drawingml/2006/main">
              <a:ext uri="{FF2B5EF4-FFF2-40B4-BE49-F238E27FC236}">
                <a16:creationId xmlns:a16="http://schemas.microsoft.com/office/drawing/2014/main" id="{B9E5A9AD-802B-4351-B78E-D97F4EDABBB4}"/>
              </a:ext>
            </a:extLst>
          </cdr:cNvPr>
          <cdr:cNvCxnSpPr/>
        </cdr:nvCxnSpPr>
        <cdr:spPr>
          <a:xfrm xmlns:a="http://schemas.openxmlformats.org/drawingml/2006/main" rot="16200000" flipH="1">
            <a:off x="2716546" y="2446035"/>
            <a:ext cx="12709" cy="594360"/>
          </a:xfrm>
          <a:prstGeom xmlns:a="http://schemas.openxmlformats.org/drawingml/2006/main" prst="bentConnector3">
            <a:avLst>
              <a:gd name="adj1" fmla="val 720085"/>
            </a:avLst>
          </a:prstGeom>
          <a:ln xmlns:a="http://schemas.openxmlformats.org/drawingml/2006/main" w="12700">
            <a:solidFill>
              <a:schemeClr val="bg1">
                <a:lumMod val="75000"/>
              </a:schemeClr>
            </a:solidFill>
          </a:ln>
        </cdr:spPr>
        <cdr:style>
          <a:lnRef xmlns:a="http://schemas.openxmlformats.org/drawingml/2006/main" idx="2">
            <a:schemeClr val="accent1"/>
          </a:lnRef>
          <a:fillRef xmlns:a="http://schemas.openxmlformats.org/drawingml/2006/main" idx="0">
            <a:schemeClr val="accent1"/>
          </a:fillRef>
          <a:effectRef xmlns:a="http://schemas.openxmlformats.org/drawingml/2006/main" idx="1">
            <a:schemeClr val="accent1"/>
          </a:effectRef>
          <a:fontRef xmlns:a="http://schemas.openxmlformats.org/drawingml/2006/main" idx="minor">
            <a:schemeClr val="tx1"/>
          </a:fontRef>
        </cdr:style>
      </cdr:cxnSp>
      <cdr:cxnSp macro="">
        <cdr:nvCxnSpPr>
          <cdr:cNvPr id="13" name="연결선: 꺾임 12">
            <a:extLst xmlns:a="http://schemas.openxmlformats.org/drawingml/2006/main">
              <a:ext uri="{FF2B5EF4-FFF2-40B4-BE49-F238E27FC236}">
                <a16:creationId xmlns:a16="http://schemas.microsoft.com/office/drawing/2014/main" id="{A7134922-2543-4E24-AF2C-81AF88D2D604}"/>
              </a:ext>
            </a:extLst>
          </cdr:cNvPr>
          <cdr:cNvCxnSpPr/>
        </cdr:nvCxnSpPr>
        <cdr:spPr>
          <a:xfrm xmlns:a="http://schemas.openxmlformats.org/drawingml/2006/main" rot="16200000" flipH="1">
            <a:off x="3402316" y="2446035"/>
            <a:ext cx="12709" cy="594360"/>
          </a:xfrm>
          <a:prstGeom xmlns:a="http://schemas.openxmlformats.org/drawingml/2006/main" prst="bentConnector3">
            <a:avLst>
              <a:gd name="adj1" fmla="val 720085"/>
            </a:avLst>
          </a:prstGeom>
          <a:ln xmlns:a="http://schemas.openxmlformats.org/drawingml/2006/main" w="12700">
            <a:solidFill>
              <a:schemeClr val="bg1">
                <a:lumMod val="75000"/>
              </a:schemeClr>
            </a:solidFill>
          </a:ln>
        </cdr:spPr>
        <cdr:style>
          <a:lnRef xmlns:a="http://schemas.openxmlformats.org/drawingml/2006/main" idx="2">
            <a:schemeClr val="accent1"/>
          </a:lnRef>
          <a:fillRef xmlns:a="http://schemas.openxmlformats.org/drawingml/2006/main" idx="0">
            <a:schemeClr val="accent1"/>
          </a:fillRef>
          <a:effectRef xmlns:a="http://schemas.openxmlformats.org/drawingml/2006/main" idx="1">
            <a:schemeClr val="accent1"/>
          </a:effectRef>
          <a:fontRef xmlns:a="http://schemas.openxmlformats.org/drawingml/2006/main" idx="minor">
            <a:schemeClr val="tx1"/>
          </a:fontRef>
        </cdr:style>
      </cdr:cxnSp>
      <cdr:cxnSp macro="">
        <cdr:nvCxnSpPr>
          <cdr:cNvPr id="7" name="연결선: 꺾임 6">
            <a:extLst xmlns:a="http://schemas.openxmlformats.org/drawingml/2006/main">
              <a:ext uri="{FF2B5EF4-FFF2-40B4-BE49-F238E27FC236}">
                <a16:creationId xmlns:a16="http://schemas.microsoft.com/office/drawing/2014/main" id="{3430ACF5-1046-49A5-8A1F-81FE0ABC7A85}"/>
              </a:ext>
            </a:extLst>
          </cdr:cNvPr>
          <cdr:cNvCxnSpPr/>
        </cdr:nvCxnSpPr>
        <cdr:spPr>
          <a:xfrm xmlns:a="http://schemas.openxmlformats.org/drawingml/2006/main" rot="16200000" flipH="1">
            <a:off x="4103357" y="2446036"/>
            <a:ext cx="12709" cy="594360"/>
          </a:xfrm>
          <a:prstGeom xmlns:a="http://schemas.openxmlformats.org/drawingml/2006/main" prst="bentConnector3">
            <a:avLst>
              <a:gd name="adj1" fmla="val 720085"/>
            </a:avLst>
          </a:prstGeom>
          <a:ln xmlns:a="http://schemas.openxmlformats.org/drawingml/2006/main" w="12700">
            <a:solidFill>
              <a:schemeClr val="bg1">
                <a:lumMod val="75000"/>
              </a:schemeClr>
            </a:solidFill>
          </a:ln>
        </cdr:spPr>
        <cdr:style>
          <a:lnRef xmlns:a="http://schemas.openxmlformats.org/drawingml/2006/main" idx="2">
            <a:schemeClr val="accent1"/>
          </a:lnRef>
          <a:fillRef xmlns:a="http://schemas.openxmlformats.org/drawingml/2006/main" idx="0">
            <a:schemeClr val="accent1"/>
          </a:fillRef>
          <a:effectRef xmlns:a="http://schemas.openxmlformats.org/drawingml/2006/main" idx="1">
            <a:schemeClr val="accent1"/>
          </a:effectRef>
          <a:fontRef xmlns:a="http://schemas.openxmlformats.org/drawingml/2006/main" idx="minor">
            <a:schemeClr val="tx1"/>
          </a:fontRef>
        </cdr:style>
      </cdr:cxnSp>
    </cdr:grp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0.02889</cdr:x>
      <cdr:y>0.00806</cdr:y>
    </cdr:from>
    <cdr:to>
      <cdr:x>0.02889</cdr:x>
      <cdr:y>0.89167</cdr:y>
    </cdr:to>
    <cdr:cxnSp macro="">
      <cdr:nvCxnSpPr>
        <cdr:cNvPr id="3" name="직선 연결선 2">
          <a:extLst xmlns:a="http://schemas.openxmlformats.org/drawingml/2006/main">
            <a:ext uri="{FF2B5EF4-FFF2-40B4-BE49-F238E27FC236}">
              <a16:creationId xmlns:a16="http://schemas.microsoft.com/office/drawing/2014/main" id="{667821F2-7358-4696-B013-AE4CC459331D}"/>
            </a:ext>
          </a:extLst>
        </cdr:cNvPr>
        <cdr:cNvCxnSpPr/>
      </cdr:nvCxnSpPr>
      <cdr:spPr>
        <a:xfrm xmlns:a="http://schemas.openxmlformats.org/drawingml/2006/main">
          <a:off x="137809" y="22860"/>
          <a:ext cx="0" cy="2504703"/>
        </a:xfrm>
        <a:prstGeom xmlns:a="http://schemas.openxmlformats.org/drawingml/2006/main" prst="line">
          <a:avLst/>
        </a:prstGeom>
        <a:ln xmlns:a="http://schemas.openxmlformats.org/drawingml/2006/main" w="3175">
          <a:solidFill>
            <a:schemeClr val="bg1">
              <a:lumMod val="85000"/>
            </a:schemeClr>
          </a:solidFill>
        </a:ln>
      </cdr:spPr>
      <cdr:style>
        <a:lnRef xmlns:a="http://schemas.openxmlformats.org/drawingml/2006/main" idx="2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1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0.19711</cdr:x>
      <cdr:y>0.00806</cdr:y>
    </cdr:from>
    <cdr:to>
      <cdr:x>0.19711</cdr:x>
      <cdr:y>0.89167</cdr:y>
    </cdr:to>
    <cdr:cxnSp macro="">
      <cdr:nvCxnSpPr>
        <cdr:cNvPr id="4" name="직선 연결선 3">
          <a:extLst xmlns:a="http://schemas.openxmlformats.org/drawingml/2006/main">
            <a:ext uri="{FF2B5EF4-FFF2-40B4-BE49-F238E27FC236}">
              <a16:creationId xmlns:a16="http://schemas.microsoft.com/office/drawing/2014/main" id="{F8E08123-5089-4AF3-988F-4E8469DB8D0E}"/>
            </a:ext>
          </a:extLst>
        </cdr:cNvPr>
        <cdr:cNvCxnSpPr/>
      </cdr:nvCxnSpPr>
      <cdr:spPr>
        <a:xfrm xmlns:a="http://schemas.openxmlformats.org/drawingml/2006/main">
          <a:off x="940238" y="22860"/>
          <a:ext cx="0" cy="2504703"/>
        </a:xfrm>
        <a:prstGeom xmlns:a="http://schemas.openxmlformats.org/drawingml/2006/main" prst="line">
          <a:avLst/>
        </a:prstGeom>
        <a:ln xmlns:a="http://schemas.openxmlformats.org/drawingml/2006/main" w="3175">
          <a:solidFill>
            <a:schemeClr val="bg1">
              <a:lumMod val="85000"/>
            </a:schemeClr>
          </a:solidFill>
        </a:ln>
      </cdr:spPr>
      <cdr:style>
        <a:lnRef xmlns:a="http://schemas.openxmlformats.org/drawingml/2006/main" idx="2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1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0.36533</cdr:x>
      <cdr:y>0.00269</cdr:y>
    </cdr:from>
    <cdr:to>
      <cdr:x>0.36533</cdr:x>
      <cdr:y>0.89167</cdr:y>
    </cdr:to>
    <cdr:cxnSp macro="">
      <cdr:nvCxnSpPr>
        <cdr:cNvPr id="5" name="직선 연결선 4">
          <a:extLst xmlns:a="http://schemas.openxmlformats.org/drawingml/2006/main">
            <a:ext uri="{FF2B5EF4-FFF2-40B4-BE49-F238E27FC236}">
              <a16:creationId xmlns:a16="http://schemas.microsoft.com/office/drawing/2014/main" id="{BB276E0F-CF72-43B7-9DB2-7A8C0270E3A9}"/>
            </a:ext>
          </a:extLst>
        </cdr:cNvPr>
        <cdr:cNvCxnSpPr/>
      </cdr:nvCxnSpPr>
      <cdr:spPr>
        <a:xfrm xmlns:a="http://schemas.openxmlformats.org/drawingml/2006/main">
          <a:off x="1742668" y="7620"/>
          <a:ext cx="0" cy="2519943"/>
        </a:xfrm>
        <a:prstGeom xmlns:a="http://schemas.openxmlformats.org/drawingml/2006/main" prst="line">
          <a:avLst/>
        </a:prstGeom>
        <a:ln xmlns:a="http://schemas.openxmlformats.org/drawingml/2006/main" w="3175">
          <a:solidFill>
            <a:schemeClr val="bg1">
              <a:lumMod val="85000"/>
            </a:schemeClr>
          </a:solidFill>
        </a:ln>
      </cdr:spPr>
      <cdr:style>
        <a:lnRef xmlns:a="http://schemas.openxmlformats.org/drawingml/2006/main" idx="2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1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0.53355</cdr:x>
      <cdr:y>0.00538</cdr:y>
    </cdr:from>
    <cdr:to>
      <cdr:x>0.53355</cdr:x>
      <cdr:y>0.89167</cdr:y>
    </cdr:to>
    <cdr:cxnSp macro="">
      <cdr:nvCxnSpPr>
        <cdr:cNvPr id="6" name="직선 연결선 5">
          <a:extLst xmlns:a="http://schemas.openxmlformats.org/drawingml/2006/main">
            <a:ext uri="{FF2B5EF4-FFF2-40B4-BE49-F238E27FC236}">
              <a16:creationId xmlns:a16="http://schemas.microsoft.com/office/drawing/2014/main" id="{BFECBF84-0107-4BDC-89F7-044750A76E5F}"/>
            </a:ext>
          </a:extLst>
        </cdr:cNvPr>
        <cdr:cNvCxnSpPr/>
      </cdr:nvCxnSpPr>
      <cdr:spPr>
        <a:xfrm xmlns:a="http://schemas.openxmlformats.org/drawingml/2006/main">
          <a:off x="2545098" y="15240"/>
          <a:ext cx="0" cy="2512323"/>
        </a:xfrm>
        <a:prstGeom xmlns:a="http://schemas.openxmlformats.org/drawingml/2006/main" prst="line">
          <a:avLst/>
        </a:prstGeom>
        <a:ln xmlns:a="http://schemas.openxmlformats.org/drawingml/2006/main" w="3175">
          <a:solidFill>
            <a:schemeClr val="bg1">
              <a:lumMod val="85000"/>
            </a:schemeClr>
          </a:solidFill>
        </a:ln>
      </cdr:spPr>
      <cdr:style>
        <a:lnRef xmlns:a="http://schemas.openxmlformats.org/drawingml/2006/main" idx="2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1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0.86998</cdr:x>
      <cdr:y>0.01075</cdr:y>
    </cdr:from>
    <cdr:to>
      <cdr:x>0.86998</cdr:x>
      <cdr:y>0.89167</cdr:y>
    </cdr:to>
    <cdr:cxnSp macro="">
      <cdr:nvCxnSpPr>
        <cdr:cNvPr id="7" name="직선 연결선 6">
          <a:extLst xmlns:a="http://schemas.openxmlformats.org/drawingml/2006/main">
            <a:ext uri="{FF2B5EF4-FFF2-40B4-BE49-F238E27FC236}">
              <a16:creationId xmlns:a16="http://schemas.microsoft.com/office/drawing/2014/main" id="{F3D3F9AC-1696-4B62-8338-2C08F1BD653D}"/>
            </a:ext>
          </a:extLst>
        </cdr:cNvPr>
        <cdr:cNvCxnSpPr/>
      </cdr:nvCxnSpPr>
      <cdr:spPr>
        <a:xfrm xmlns:a="http://schemas.openxmlformats.org/drawingml/2006/main">
          <a:off x="4149909" y="30480"/>
          <a:ext cx="0" cy="2497083"/>
        </a:xfrm>
        <a:prstGeom xmlns:a="http://schemas.openxmlformats.org/drawingml/2006/main" prst="line">
          <a:avLst/>
        </a:prstGeom>
        <a:ln xmlns:a="http://schemas.openxmlformats.org/drawingml/2006/main" w="3175">
          <a:solidFill>
            <a:schemeClr val="bg1">
              <a:lumMod val="85000"/>
            </a:schemeClr>
          </a:solidFill>
        </a:ln>
      </cdr:spPr>
      <cdr:style>
        <a:lnRef xmlns:a="http://schemas.openxmlformats.org/drawingml/2006/main" idx="2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1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0.70177</cdr:x>
      <cdr:y>0.00538</cdr:y>
    </cdr:from>
    <cdr:to>
      <cdr:x>0.70177</cdr:x>
      <cdr:y>0.89167</cdr:y>
    </cdr:to>
    <cdr:cxnSp macro="">
      <cdr:nvCxnSpPr>
        <cdr:cNvPr id="8" name="직선 연결선 7">
          <a:extLst xmlns:a="http://schemas.openxmlformats.org/drawingml/2006/main">
            <a:ext uri="{FF2B5EF4-FFF2-40B4-BE49-F238E27FC236}">
              <a16:creationId xmlns:a16="http://schemas.microsoft.com/office/drawing/2014/main" id="{4F345B0D-1E87-4ED8-B86A-51D3C0C14526}"/>
            </a:ext>
          </a:extLst>
        </cdr:cNvPr>
        <cdr:cNvCxnSpPr/>
      </cdr:nvCxnSpPr>
      <cdr:spPr>
        <a:xfrm xmlns:a="http://schemas.openxmlformats.org/drawingml/2006/main">
          <a:off x="3347527" y="15240"/>
          <a:ext cx="0" cy="2512323"/>
        </a:xfrm>
        <a:prstGeom xmlns:a="http://schemas.openxmlformats.org/drawingml/2006/main" prst="line">
          <a:avLst/>
        </a:prstGeom>
        <a:ln xmlns:a="http://schemas.openxmlformats.org/drawingml/2006/main" w="3175">
          <a:solidFill>
            <a:schemeClr val="bg1">
              <a:lumMod val="85000"/>
            </a:schemeClr>
          </a:solidFill>
        </a:ln>
      </cdr:spPr>
      <cdr:style>
        <a:lnRef xmlns:a="http://schemas.openxmlformats.org/drawingml/2006/main" idx="2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1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405801</xdr:colOff>
      <xdr:row>0</xdr:row>
      <xdr:rowOff>144780</xdr:rowOff>
    </xdr:from>
    <xdr:to>
      <xdr:col>12</xdr:col>
      <xdr:colOff>129540</xdr:colOff>
      <xdr:row>15</xdr:row>
      <xdr:rowOff>59315</xdr:rowOff>
    </xdr:to>
    <xdr:pic>
      <xdr:nvPicPr>
        <xdr:cNvPr id="2" name="그림 1" descr="텍스트, 스크린샷, 폰트, 그래프이(가) 표시된 사진&#10;&#10;자동 생성된 설명">
          <a:extLst>
            <a:ext uri="{FF2B5EF4-FFF2-40B4-BE49-F238E27FC236}">
              <a16:creationId xmlns:a16="http://schemas.microsoft.com/office/drawing/2014/main" id="{2FE8A3F4-5429-3CD0-A54B-C67E6E1C32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1241" y="144780"/>
          <a:ext cx="3609939" cy="2101475"/>
        </a:xfrm>
        <a:prstGeom prst="rect">
          <a:avLst/>
        </a:prstGeom>
        <a:ln>
          <a:solidFill>
            <a:srgbClr val="002076"/>
          </a:solidFill>
        </a:ln>
      </xdr:spPr>
    </xdr:pic>
    <xdr:clientData/>
  </xdr:twoCellAnchor>
  <xdr:twoCellAnchor editAs="oneCell">
    <xdr:from>
      <xdr:col>22</xdr:col>
      <xdr:colOff>299647</xdr:colOff>
      <xdr:row>5</xdr:row>
      <xdr:rowOff>13252</xdr:rowOff>
    </xdr:from>
    <xdr:to>
      <xdr:col>27</xdr:col>
      <xdr:colOff>0</xdr:colOff>
      <xdr:row>15</xdr:row>
      <xdr:rowOff>196392</xdr:rowOff>
    </xdr:to>
    <xdr:pic>
      <xdr:nvPicPr>
        <xdr:cNvPr id="4" name="그림 3" descr="텍스트, 스크린샷, 도표, 폰트이(가) 표시된 사진&#10;&#10;자동 생성된 설명">
          <a:extLst>
            <a:ext uri="{FF2B5EF4-FFF2-40B4-BE49-F238E27FC236}">
              <a16:creationId xmlns:a16="http://schemas.microsoft.com/office/drawing/2014/main" id="{3070518A-E9DF-AA50-4BE7-93B9F65576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918867" y="226612"/>
          <a:ext cx="3586553" cy="2156720"/>
        </a:xfrm>
        <a:prstGeom prst="rect">
          <a:avLst/>
        </a:prstGeom>
        <a:ln>
          <a:solidFill>
            <a:srgbClr val="002076"/>
          </a:solidFill>
        </a:ln>
      </xdr:spPr>
    </xdr:pic>
    <xdr:clientData/>
  </xdr:twoCellAnchor>
  <xdr:twoCellAnchor editAs="oneCell">
    <xdr:from>
      <xdr:col>35</xdr:col>
      <xdr:colOff>292027</xdr:colOff>
      <xdr:row>5</xdr:row>
      <xdr:rowOff>11265</xdr:rowOff>
    </xdr:from>
    <xdr:to>
      <xdr:col>39</xdr:col>
      <xdr:colOff>769620</xdr:colOff>
      <xdr:row>17</xdr:row>
      <xdr:rowOff>678</xdr:rowOff>
    </xdr:to>
    <xdr:pic>
      <xdr:nvPicPr>
        <xdr:cNvPr id="6" name="그림 5" descr="텍스트, 스크린샷, 도표, 폰트이(가) 표시된 사진&#10;&#10;자동 생성된 설명">
          <a:extLst>
            <a:ext uri="{FF2B5EF4-FFF2-40B4-BE49-F238E27FC236}">
              <a16:creationId xmlns:a16="http://schemas.microsoft.com/office/drawing/2014/main" id="{3827DCC1-F082-86C6-D0D9-BD1353470B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6459107" y="224625"/>
          <a:ext cx="3586553" cy="2404953"/>
        </a:xfrm>
        <a:prstGeom prst="rect">
          <a:avLst/>
        </a:prstGeom>
        <a:ln>
          <a:solidFill>
            <a:srgbClr val="002076"/>
          </a:solidFill>
        </a:ln>
      </xdr:spPr>
    </xdr:pic>
    <xdr:clientData/>
  </xdr:twoCellAnchor>
  <xdr:twoCellAnchor editAs="oneCell">
    <xdr:from>
      <xdr:col>50</xdr:col>
      <xdr:colOff>17181</xdr:colOff>
      <xdr:row>0</xdr:row>
      <xdr:rowOff>0</xdr:rowOff>
    </xdr:from>
    <xdr:to>
      <xdr:col>55</xdr:col>
      <xdr:colOff>342900</xdr:colOff>
      <xdr:row>12</xdr:row>
      <xdr:rowOff>184959</xdr:rowOff>
    </xdr:to>
    <xdr:pic>
      <xdr:nvPicPr>
        <xdr:cNvPr id="8" name="그림 7" descr="텍스트, 스크린샷, 폰트, 도표이(가) 표시된 사진&#10;&#10;자동 생성된 설명">
          <a:extLst>
            <a:ext uri="{FF2B5EF4-FFF2-40B4-BE49-F238E27FC236}">
              <a16:creationId xmlns:a16="http://schemas.microsoft.com/office/drawing/2014/main" id="{62808F21-75A2-78AC-609F-40CA3C7107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7301841" y="0"/>
          <a:ext cx="3678519" cy="1693719"/>
        </a:xfrm>
        <a:prstGeom prst="rect">
          <a:avLst/>
        </a:prstGeom>
        <a:ln>
          <a:solidFill>
            <a:srgbClr val="002076"/>
          </a:solidFill>
        </a:ln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dministrator" refreshedDate="45417.080126504632" createdVersion="6" refreshedVersion="6" minRefreshableVersion="3" recordCount="1103" xr:uid="{4E2DE151-B6B2-459C-9614-7F635D8859EC}">
  <cacheSource type="worksheet">
    <worksheetSource ref="A1:K1104" sheet="데이터"/>
  </cacheSource>
  <cacheFields count="11">
    <cacheField name="Date" numFmtId="14">
      <sharedItems containsSemiMixedTypes="0" containsNonDate="0" containsDate="1" containsString="0" minDate="2018-01-02T00:00:00" maxDate="2023-03-29T00:00:00"/>
    </cacheField>
    <cacheField name="Year" numFmtId="0">
      <sharedItems containsSemiMixedTypes="0" containsString="0" containsNumber="1" containsInteger="1" minValue="2018" maxValue="2023" count="6">
        <n v="2018"/>
        <n v="2019"/>
        <n v="2020"/>
        <n v="2021"/>
        <n v="2022"/>
        <n v="2023"/>
      </sharedItems>
    </cacheField>
    <cacheField name="Quarter" numFmtId="0">
      <sharedItems count="4">
        <s v="Q1"/>
        <s v="Q2"/>
        <s v="Q3"/>
        <s v="Q4"/>
      </sharedItems>
    </cacheField>
    <cacheField name="Country" numFmtId="0">
      <sharedItems count="5">
        <s v="China"/>
        <s v="USA"/>
        <s v="Korea"/>
        <s v="India"/>
        <s v="Germany"/>
      </sharedItems>
    </cacheField>
    <cacheField name="Company Name" numFmtId="0">
      <sharedItems/>
    </cacheField>
    <cacheField name="Detail Sector" numFmtId="0">
      <sharedItems count="9">
        <s v="Industrial Machinery"/>
        <s v="Mining Equipment"/>
        <s v="Technology"/>
        <s v="Agricultural Machinery"/>
        <s v="Construction Machinery"/>
        <s v="Manufacturing"/>
        <s v="Energy"/>
        <s v="Finance"/>
        <s v="Pharmaceuticals"/>
      </sharedItems>
    </cacheField>
    <cacheField name="M&amp;A Deal Value ($M)" numFmtId="3">
      <sharedItems containsSemiMixedTypes="0" containsString="0" containsNumber="1" minValue="5.5" maxValue="14137.14" count="1097">
        <n v="5983.3945000000003"/>
        <n v="1844.0510000000002"/>
        <n v="3233.5103377007999"/>
        <n v="1361.8373999999999"/>
        <n v="2887.62"/>
        <n v="116.56"/>
        <n v="231.73"/>
        <n v="4737.7640850500002"/>
        <n v="2772.0428473500001"/>
        <n v="6617.05"/>
        <n v="6773.1724084999996"/>
        <n v="5139.5"/>
        <n v="4305.3999999999996"/>
        <n v="307.10000000000002"/>
        <n v="5754.5606641634004"/>
        <n v="12799.003199999999"/>
        <n v="6117.7344031501989"/>
        <n v="9099.4914234200005"/>
        <n v="3902.01"/>
        <n v="4169.9399999999996"/>
        <n v="7681.1727516176998"/>
        <n v="2090.9232000000002"/>
        <n v="9392.2072913400007"/>
        <n v="5940.0178364599997"/>
        <n v="1391.93"/>
        <n v="2832.18"/>
        <n v="9036.2634861000006"/>
        <n v="5661.99"/>
        <n v="4533.4399999999996"/>
        <n v="81.84"/>
        <n v="12903.204"/>
        <n v="631.94299999999998"/>
        <n v="4007.9984000000004"/>
        <n v="151.00539999999998"/>
        <n v="3088.61531109"/>
        <n v="8023.9185833399997"/>
        <n v="2106.34"/>
        <n v="17.9025"/>
        <n v="696.0258"/>
        <n v="6947.63"/>
        <n v="7512.4010000000007"/>
        <n v="454.76"/>
        <n v="7376.59"/>
        <n v="7478.7040000000006"/>
        <n v="5642.500399999999"/>
        <n v="5977.3571000000011"/>
        <n v="354.82319999999999"/>
        <n v="5448.4942000000001"/>
        <n v="145.76465297519999"/>
        <n v="5518.2764061699991"/>
        <n v="2820.8803109552"/>
        <n v="5584.3"/>
        <n v="2804.19"/>
        <n v="8642.9013151399995"/>
        <n v="915.61199999999997"/>
        <n v="9541.86"/>
        <n v="5506.5"/>
        <n v="83.372099999999989"/>
        <n v="3790.85"/>
        <n v="6858.34"/>
        <n v="9319.4920624596016"/>
        <n v="9362.5668315900002"/>
        <n v="167.6"/>
        <n v="6182.3411999999998"/>
        <n v="429.89"/>
        <n v="8329.2348090525011"/>
        <n v="7291.24"/>
        <n v="7630.35"/>
        <n v="4228.3406999999997"/>
        <n v="363.05970000000002"/>
        <n v="5266.09"/>
        <n v="13213.154527861501"/>
        <n v="8693.078956360001"/>
        <n v="707.71"/>
        <n v="8022.0609336204998"/>
        <n v="5866.24"/>
        <n v="51.27"/>
        <n v="188.208"/>
        <n v="1972.1310289511998"/>
        <n v="222.07"/>
        <n v="5629.6974"/>
        <n v="350.21576395030002"/>
        <n v="3294.4513999999999"/>
        <n v="4605.7572377799997"/>
        <n v="10302.564399999999"/>
        <n v="9811.3799999999992"/>
        <n v="8767.26"/>
        <n v="5525.37"/>
        <n v="10726.408800000001"/>
        <n v="252.90400000000002"/>
        <n v="1471.6545999999998"/>
        <n v="7744.77"/>
        <n v="8825.93"/>
        <n v="1358.1"/>
        <n v="5518.27640617"/>
        <n v="3988.7799784377003"/>
        <n v="2252.2117000000003"/>
        <n v="5298.1104000000005"/>
        <n v="3180.46"/>
        <n v="1872.8757152400001"/>
        <n v="721.66279999999995"/>
        <n v="9563.56"/>
        <n v="5122.7786000000006"/>
        <n v="7171.2718000000004"/>
        <n v="8312.2000000000007"/>
        <n v="9665.6200000000008"/>
        <n v="5093.7991187247999"/>
        <n v="5683.44"/>
        <n v="383.99"/>
        <n v="5778.77"/>
        <n v="4935.7977000000001"/>
        <n v="12873.306226475399"/>
        <n v="2957.8509493800002"/>
        <n v="3900.1534635500002"/>
        <n v="7078.95848389"/>
        <n v="2470.14"/>
        <n v="642.83000000000004"/>
        <n v="7464.5837963900003"/>
        <n v="5832.89"/>
        <n v="8644.7232000000004"/>
        <n v="1768.62"/>
        <n v="36.119999999999997"/>
        <n v="240.38"/>
        <n v="5698.1869999999999"/>
        <n v="2151.04"/>
        <n v="5784.3711999999996"/>
        <n v="5723.3697963199993"/>
        <n v="5984.4807804011007"/>
        <n v="4356.5200000000004"/>
        <n v="1666.90332199"/>
        <n v="9921.06"/>
        <n v="13529.291399999998"/>
        <n v="282.44"/>
        <n v="4256.3958423200002"/>
        <n v="2526.2132000000001"/>
        <n v="255.67199999999997"/>
        <n v="8982.9442852099983"/>
        <n v="1748.01"/>
        <n v="2421.9007619574004"/>
        <n v="283.21199999999999"/>
        <n v="4269.38"/>
        <n v="262.16000000000003"/>
        <n v="7599.311241480701"/>
        <n v="1058.882243111"/>
        <n v="2974.2696245100001"/>
        <n v="2481.66"/>
        <n v="1381.7939999999999"/>
        <n v="4002.68"/>
        <n v="7142.5536451912994"/>
        <n v="6902.39"/>
        <n v="285.99479999999994"/>
        <n v="1898.88"/>
        <n v="1711.2059999999997"/>
        <n v="4260.2700000000004"/>
        <n v="1207.6099999999999"/>
        <n v="10243.2962086922"/>
        <n v="482.26"/>
        <n v="7153.33"/>
        <n v="319.22000000000003"/>
        <n v="8327.0400000000009"/>
        <n v="7198.6"/>
        <n v="683.65130403000001"/>
        <n v="609.16"/>
        <n v="31.88"/>
        <n v="5532.4558162900003"/>
        <n v="9828.85"/>
        <n v="5694.01"/>
        <n v="8960.93"/>
        <n v="1454.10304"/>
        <n v="8288.244200000001"/>
        <n v="4028.65"/>
        <n v="4262.0864999999994"/>
        <n v="8549.8364106099998"/>
        <n v="8062.4320000000007"/>
        <n v="227.9628837468"/>
        <n v="1506.1760000000002"/>
        <n v="3659.3123000000005"/>
        <n v="5711.5343769155998"/>
        <n v="1435.7497000000001"/>
        <n v="2776.1480999999999"/>
        <n v="301.32"/>
        <n v="5180.17"/>
        <n v="8331.8790631000011"/>
        <n v="9444.6299999999992"/>
        <n v="190.1"/>
        <n v="8420.42"/>
        <n v="434.78160000000003"/>
        <n v="219.17"/>
        <n v="3267.19"/>
        <n v="6465.7984990600007"/>
        <n v="2841.6668"/>
        <n v="319.58999999999997"/>
        <n v="5.5"/>
        <n v="5295.7475999999997"/>
        <n v="188.04"/>
        <n v="75.4773"/>
        <n v="9095.0726548359999"/>
        <n v="347.02300000000002"/>
        <n v="10687.295513262499"/>
        <n v="2906.5752851300003"/>
        <n v="435.3879"/>
        <n v="5229.6318000000001"/>
        <n v="1841.96"/>
        <n v="314.99"/>
        <n v="8122.3817999999992"/>
        <n v="6620.2439032457005"/>
        <n v="94.276399999999995"/>
        <n v="2614.3467000000001"/>
        <n v="1579.8975"/>
        <n v="6867.0965267299998"/>
        <n v="283.39"/>
        <n v="3093.58"/>
        <n v="8863.9419868200002"/>
        <n v="6571.60890535"/>
        <n v="107.23520000000001"/>
        <n v="8495.57"/>
        <n v="3508.2073796499999"/>
        <n v="7369.2778479799999"/>
        <n v="219.89160000000001"/>
        <n v="362.23849999999999"/>
        <n v="13618.273500000001"/>
        <n v="6474.5"/>
        <n v="3500.0064000000002"/>
        <n v="435.75"/>
        <n v="3191.6"/>
        <n v="142.41"/>
        <n v="6966.6429807299992"/>
        <n v="4826.58"/>
        <n v="1663.05"/>
        <n v="1073.7212037113998"/>
        <n v="1243.3317"/>
        <n v="9619.3813183300008"/>
        <n v="5119.6000000000004"/>
        <n v="331.57"/>
        <n v="3949.4450000000002"/>
        <n v="4670.6000000000004"/>
        <n v="1801.7244000000001"/>
        <n v="2856.9481000000001"/>
        <n v="4164.4638000000004"/>
        <n v="13351.7857"/>
        <n v="569.36"/>
        <n v="858.03599999999994"/>
        <n v="6020.58"/>
        <n v="2720.8852000000002"/>
        <n v="534.51621454560006"/>
        <n v="105.11"/>
        <n v="8488.9500000000007"/>
        <n v="86.74"/>
        <n v="9658.35"/>
        <n v="3471.13"/>
        <n v="3788.5040000000004"/>
        <n v="125.01"/>
        <n v="317.25646552540002"/>
        <n v="1482.4641999999999"/>
        <n v="3283.6288"/>
        <n v="3033.1028000000001"/>
        <n v="13.1922"/>
        <n v="5732.6795967546004"/>
        <n v="6339.3792000000003"/>
        <n v="7882.1280115899999"/>
        <n v="3792.5596710599998"/>
        <n v="2010.2114999999999"/>
        <n v="3373.7961421"/>
        <n v="8889.3799999999992"/>
        <n v="3291.3309000000004"/>
        <n v="714.60606055230005"/>
        <n v="5186.3057999999992"/>
        <n v="3948.9659999999999"/>
        <n v="5130.67"/>
        <n v="3627.5092"/>
        <n v="8552.24"/>
        <n v="2486.17"/>
        <n v="3763.85"/>
        <n v="11584.986473389201"/>
        <n v="2503.25"/>
        <n v="3021.09"/>
        <n v="9106.99"/>
        <n v="9509.6857780200007"/>
        <n v="1116.5999999999999"/>
        <n v="3280.4204729802004"/>
        <n v="135.459"/>
        <n v="7139.3"/>
        <n v="4959.0960939534007"/>
        <n v="328.3"/>
        <n v="3241.8449515997995"/>
        <n v="7251.1"/>
        <n v="6208.4592000000002"/>
        <n v="122.166"/>
        <n v="222.61500000000001"/>
        <n v="7173.3755999999994"/>
        <n v="9879.52"/>
        <n v="4580.7376970242003"/>
        <n v="2177.77"/>
        <n v="6008.1923838999992"/>
        <n v="3957.296247757999"/>
        <n v="2994.2242309600001"/>
        <n v="4819.8679708100008"/>
        <n v="2577.7399999999998"/>
        <n v="116.2448"/>
        <n v="3232.98"/>
        <n v="8230.82"/>
        <n v="4562.03"/>
        <n v="10659.117"/>
        <n v="5562.58"/>
        <n v="87.77"/>
        <n v="978.18740000000003"/>
        <n v="5864.8303000000005"/>
        <n v="7958.2"/>
        <n v="111.46789999999999"/>
        <n v="8665.25"/>
        <n v="2809.2212559312002"/>
        <n v="610.44380000000001"/>
        <n v="4226.0971364249999"/>
        <n v="5692.8240000000005"/>
        <n v="5048.0978000000005"/>
        <n v="4863.76"/>
        <n v="330.5324"/>
        <n v="1633.60713829"/>
        <n v="2939.1132296599999"/>
        <n v="10636.384000000002"/>
        <n v="3154.0868131666002"/>
        <n v="2951.11"/>
        <n v="188.40283815000004"/>
        <n v="1050.7148000000002"/>
        <n v="39.520000000000003"/>
        <n v="123.58"/>
        <n v="393.44970000000001"/>
        <n v="401.2833"/>
        <n v="7769.1400131620003"/>
        <n v="2899.66"/>
        <n v="2737.3755879266"/>
        <n v="1041.3440000000001"/>
        <n v="9887.0400000000009"/>
        <n v="5229.6411105413999"/>
        <n v="209"/>
        <n v="8123.6675208699999"/>
        <n v="9641.2030375899994"/>
        <n v="3583.0585999999998"/>
        <n v="611.47"/>
        <n v="1936.04"/>
        <n v="1214.5"/>
        <n v="7097.2902000000004"/>
        <n v="1982.5259999999998"/>
        <n v="7416.19"/>
        <n v="7062.22"/>
        <n v="1460.0025973720001"/>
        <n v="333.82"/>
        <n v="133.51079999999999"/>
        <n v="4357.2302"/>
        <n v="4432.74"/>
        <n v="423.66"/>
        <n v="7052.9476900700001"/>
        <n v="13.097279999999998"/>
        <n v="68.103699999999989"/>
        <n v="38.46"/>
        <n v="459.10979999999995"/>
        <n v="8341.82"/>
        <n v="332.93"/>
        <n v="2433.6788501053998"/>
        <n v="9846.5943404099999"/>
        <n v="337.04"/>
        <n v="7563.726147376"/>
        <n v="543.15419999999995"/>
        <n v="6180.5834999999997"/>
        <n v="3481.25"/>
        <n v="391.07819999999998"/>
        <n v="215.58"/>
        <n v="4110.1280000000006"/>
        <n v="316.64390400000002"/>
        <n v="426.82"/>
        <n v="7746.7864"/>
        <n v="412.25"/>
        <n v="3551.7627278099999"/>
        <n v="9282.8082209799995"/>
        <n v="4970.3340499700007"/>
        <n v="314.68"/>
        <n v="1943.9924945651001"/>
        <n v="9086.1200000000008"/>
        <n v="108.67"/>
        <n v="557.76"/>
        <n v="1184.2004999999999"/>
        <n v="81.709999999999994"/>
        <n v="8210.1504000000004"/>
        <n v="11024.571599999999"/>
        <n v="3983.4367999999999"/>
        <n v="334.71"/>
        <n v="6003.28"/>
        <n v="9858"/>
        <n v="6397.3"/>
        <n v="13330.555200000001"/>
        <n v="722.19420000000002"/>
        <n v="10650.735900000001"/>
        <n v="2094.0282000000002"/>
        <n v="6300.2730506621001"/>
        <n v="587.01120000000003"/>
        <n v="6325.36"/>
        <n v="277.72140000000002"/>
        <n v="4457.22"/>
        <n v="3480.25053407"/>
        <n v="177.65599999999998"/>
        <n v="2751.1505999999999"/>
        <n v="4044.4900104075996"/>
        <n v="7973.13"/>
        <n v="5362.64"/>
        <n v="62.078016000000005"/>
        <n v="270.67950000000002"/>
        <n v="6033.2572"/>
        <n v="162.1858"/>
        <n v="890.83519999999999"/>
        <n v="4696.1036456700003"/>
        <n v="85.257000000000005"/>
        <n v="238.77"/>
        <n v="6.71"/>
        <n v="527.30510000000004"/>
        <n v="3304.7340000000004"/>
        <n v="417.31"/>
        <n v="1931.2712305699999"/>
        <n v="4475.2210370405992"/>
        <n v="422.55180000000001"/>
        <n v="3191.3333999999995"/>
        <n v="5766.1896999999999"/>
        <n v="308.19"/>
        <n v="9855.92"/>
        <n v="7988.82"/>
        <n v="480.70080000000002"/>
        <n v="8087.68157772"/>
        <n v="5950.1536369200003"/>
        <n v="115.75"/>
        <n v="373.26"/>
        <n v="2219.8795"/>
        <n v="3368.4277771900001"/>
        <n v="11884.53"/>
        <n v="7414.9806272200003"/>
        <n v="2865.519395063"/>
        <n v="3989.6809999999996"/>
        <n v="5396.9407999999994"/>
        <n v="4185.9799999999996"/>
        <n v="486.11"/>
        <n v="6490.4931582500003"/>
        <n v="6933.5675999999985"/>
        <n v="135.67520000000002"/>
        <n v="1586.88797972"/>
        <n v="6409.4292000000005"/>
        <n v="6493.4319999999998"/>
        <n v="925.89"/>
        <n v="165.46"/>
        <n v="974.92830000000004"/>
        <n v="9217.26"/>
        <n v="5764.2107468999993"/>
        <n v="2360.4015399999998"/>
        <n v="4387.74"/>
        <n v="5888.8618823300003"/>
        <n v="1883.7214100199999"/>
        <n v="2204.2800000000002"/>
        <n v="70.209999999999994"/>
        <n v="9424.76"/>
        <n v="13591.852199999999"/>
        <n v="7361.7237495299996"/>
        <n v="5794.3859999999995"/>
        <n v="6118.7899000000007"/>
        <n v="2987.98"/>
        <n v="19.489999999999998"/>
        <n v="4169.88"/>
        <n v="11384.063799999998"/>
        <n v="8124.5709999999999"/>
        <n v="230.86720000000003"/>
        <n v="1031.8336103232002"/>
        <n v="6761.36"/>
        <n v="3163.82"/>
        <n v="249.99520000000001"/>
        <n v="7546.88"/>
        <n v="2456.7800000000002"/>
        <n v="8510"/>
        <n v="1517.4560000000001"/>
        <n v="5291.96"/>
        <n v="786.83"/>
        <n v="178.27360000000002"/>
        <n v="90.21"/>
        <n v="1225.1440218599998"/>
        <n v="3662.2848592638002"/>
        <n v="261.85489999999999"/>
        <n v="1048.31"/>
        <n v="7.2467999999999995"/>
        <n v="100.42110000000001"/>
        <n v="4934.2145513837995"/>
        <n v="3619.4605554327995"/>
        <n v="449.95740000000001"/>
        <n v="3398.439005451"/>
        <n v="3776.0433393899998"/>
        <n v="11067.870845244001"/>
        <n v="12268.0427"/>
        <n v="3927.1632"/>
        <n v="3120.9794000000002"/>
        <n v="10453.1414"/>
        <n v="5672.02"/>
        <n v="12.148389313200001"/>
        <n v="266.08"/>
        <n v="305.59359999999998"/>
        <n v="383.71780000000001"/>
        <n v="2455.2638693872"/>
        <n v="3827.2175000000002"/>
        <n v="1864.61"/>
        <n v="4686.2970000000005"/>
        <n v="233.55"/>
        <n v="140.64755080619997"/>
        <n v="9069.1919999999991"/>
        <n v="2632.1995295000002"/>
        <n v="4661.7963"/>
        <n v="5814.74"/>
        <n v="10898.292342729401"/>
        <n v="9257.33"/>
        <n v="112.8"/>
        <n v="3372.507243"/>
        <n v="10532.887199999999"/>
        <n v="5246.9143999999997"/>
        <n v="6527.19"/>
        <n v="88.329899999999995"/>
        <n v="94.73"/>
        <n v="8229.0780000000013"/>
        <n v="4933.6236891899998"/>
        <n v="9585.9699999999993"/>
        <n v="14137.14"/>
        <n v="1767.9823999999999"/>
        <n v="2237.0816"/>
        <n v="8178.59"/>
        <n v="7802.6740939300007"/>
        <n v="7070.8435578203989"/>
        <n v="115.28487770999999"/>
        <n v="240.89"/>
        <n v="198.31877700000001"/>
        <n v="2907.7991000000002"/>
        <n v="1587.18"/>
        <n v="5123.9358000000002"/>
        <n v="2445.3459999999995"/>
        <n v="10860.885618546601"/>
        <n v="3340.9148"/>
        <n v="8473.2049999999999"/>
        <n v="4565.4028711638002"/>
        <n v="1327.2750885200001"/>
        <n v="845.34937508339999"/>
        <n v="8334.9351000000006"/>
        <n v="2041.3668"/>
        <n v="7581.02"/>
        <n v="820.30409999999983"/>
        <n v="1075.7326979571001"/>
        <n v="2904.3559999999998"/>
        <n v="3398.6039162767997"/>
        <n v="23.387999999999998"/>
        <n v="6659.1076071400003"/>
        <n v="5543.1839795085007"/>
        <n v="3242.7079920000001"/>
        <n v="7810.7616000000007"/>
        <n v="4490.9865801400001"/>
        <n v="2118.2539999999999"/>
        <n v="10111.5721781172"/>
        <n v="3297.5735000000004"/>
        <n v="78.242400000000004"/>
        <n v="325.51"/>
        <n v="7861.5686999999998"/>
        <n v="5791.6826717299991"/>
        <n v="12800.572642532999"/>
        <n v="487.61"/>
        <n v="122.76"/>
        <n v="7466.2304681999995"/>
        <n v="6137.2919999999995"/>
        <n v="1889.7632000000001"/>
        <n v="141.51930000000002"/>
        <n v="3706.6769099071994"/>
        <n v="9274.64"/>
        <n v="1074.8266774200001"/>
        <n v="6609.3938459516003"/>
        <n v="4284.7211004669998"/>
        <n v="178.52"/>
        <n v="8394.9177343400006"/>
        <n v="3402.7051999999994"/>
        <n v="275.88"/>
        <n v="833.6982114576"/>
        <n v="1949.5"/>
        <n v="9861.9242342026009"/>
        <n v="7579.569122032799"/>
        <n v="665.24740000000008"/>
        <n v="4182.74"/>
        <n v="4626.8763699582996"/>
        <n v="1616.5122763129998"/>
        <n v="5424.7698287600006"/>
        <n v="4177.2700000000004"/>
        <n v="3882.61"/>
        <n v="388.51200000000006"/>
        <n v="8550.16567923"/>
        <n v="200.20660000000001"/>
        <n v="3616.39"/>
        <n v="3126.8594656881005"/>
        <n v="2213.9295999999999"/>
        <n v="4712.0321999999996"/>
        <n v="2734.3985442503999"/>
        <n v="793.03551267479997"/>
        <n v="68.808000000000007"/>
        <n v="49.048038000000005"/>
        <n v="2385.581018162"/>
        <n v="1559.03289559"/>
        <n v="3300.2185000000004"/>
        <n v="4487.66"/>
        <n v="320.54000000000002"/>
        <n v="6424.81"/>
        <n v="51.697800000000001"/>
        <n v="8500.5344927400001"/>
        <n v="23.87"/>
        <n v="266.58999999999997"/>
        <n v="8778.2576473339996"/>
        <n v="8686.6631470836001"/>
        <n v="11045.1952"/>
        <n v="558.03"/>
        <n v="2306.8531845124999"/>
        <n v="7303.14"/>
        <n v="3877.83"/>
        <n v="2452.41"/>
        <n v="2003.33"/>
        <n v="3860.3203280100001"/>
        <n v="1763.4240000000002"/>
        <n v="9463.68"/>
        <n v="3919.78"/>
        <n v="3616.7739000000001"/>
        <n v="7898.7912999999999"/>
        <n v="2320.0497777081"/>
        <n v="9713.1761999999999"/>
        <n v="5845.04"/>
        <n v="3288.75"/>
        <n v="1352.9489999999998"/>
        <n v="7828.7719359777002"/>
        <n v="6063.4107677600005"/>
        <n v="108.03"/>
        <n v="2615.67"/>
        <n v="6406.8159389926996"/>
        <n v="2272.71"/>
        <n v="5127.09"/>
        <n v="1908.6379584957999"/>
        <n v="8614.3732"/>
        <n v="18.73"/>
        <n v="8276.2344121694987"/>
        <n v="2720.8869999999997"/>
        <n v="5530.8733999999995"/>
        <n v="2956.8629999999998"/>
        <n v="1327.06904078"/>
        <n v="46.544799999999995"/>
        <n v="9359.99"/>
        <n v="279.3"/>
        <n v="9038.08"/>
        <n v="148.92269999999999"/>
        <n v="4784.4431999999997"/>
        <n v="7831.34"/>
        <n v="8086.25"/>
        <n v="1908.56"/>
        <n v="3346.1919999999996"/>
        <n v="6538.51"/>
        <n v="3701.54"/>
        <n v="7592.6289999999999"/>
        <n v="5014.8633498029994"/>
        <n v="4012.05"/>
        <n v="320.37"/>
        <n v="2530.29"/>
        <n v="1663.3403400000002"/>
        <n v="2054.3411999999998"/>
        <n v="889.37360000000001"/>
        <n v="3530.7926515754998"/>
        <n v="4490.1625999999997"/>
        <n v="6306.9426836599996"/>
        <n v="309.20999999999998"/>
        <n v="2594.58"/>
        <n v="9425.43"/>
        <n v="6980.375"/>
        <n v="2755.4559999999997"/>
        <n v="5205.1899999999996"/>
        <n v="2088.4252218578004"/>
        <n v="11535.607879635401"/>
        <n v="9931.86"/>
        <n v="10303.398046115999"/>
        <n v="3464.0140462499999"/>
        <n v="476.73"/>
        <n v="4191.4560100100007"/>
        <n v="1761.37"/>
        <n v="1865.15"/>
        <n v="3114.5607"/>
        <n v="5831.38"/>
        <n v="297.45"/>
        <n v="114.0044"/>
        <n v="5732.2268765390991"/>
        <n v="124.74640000000001"/>
        <n v="448.5018"/>
        <n v="98.898120000000006"/>
        <n v="370.63"/>
        <n v="5092.2858000000006"/>
        <n v="77.03"/>
        <n v="4430.04"/>
        <n v="4439.8125"/>
        <n v="4034.79"/>
        <n v="654.51"/>
        <n v="8872.5779999999995"/>
        <n v="474.41986589999999"/>
        <n v="171.91440000000003"/>
        <n v="6776.37"/>
        <n v="492.81"/>
        <n v="366.61"/>
        <n v="506.69053346239997"/>
        <n v="5507.89"/>
        <n v="7113.9230000000007"/>
        <n v="5045.1099999999997"/>
        <n v="7510.2404798749985"/>
        <n v="6161.2077807413998"/>
        <n v="1127.81"/>
        <n v="107.20050000000001"/>
        <n v="5283.0820000000003"/>
        <n v="243.328"/>
        <n v="3697.6471999999999"/>
        <n v="5910.7776000000003"/>
        <n v="3490.7487999999994"/>
        <n v="11438.13"/>
        <n v="4578.8745722695012"/>
        <n v="6517.85"/>
        <n v="5348.0285999999996"/>
        <n v="10244.8768"/>
        <n v="95.83"/>
        <n v="4974.942"/>
        <n v="1868.8616659450001"/>
        <n v="5846.5771000000004"/>
        <n v="4214.3900000000003"/>
        <n v="3887.59"/>
        <n v="5198.7869119936004"/>
        <n v="1699.74"/>
        <n v="1686.53"/>
        <n v="3454.4850000000001"/>
        <n v="8813.4524674799995"/>
        <n v="5520.1514804939998"/>
        <n v="4359.0032735499999"/>
        <n v="4168.7415000000001"/>
        <n v="11368.851000000001"/>
        <n v="443.20499999999998"/>
        <n v="968.28766306739999"/>
        <n v="3409.3182214499998"/>
        <n v="41.921400000000006"/>
        <n v="1091.6661218699999"/>
        <n v="1668.9421299782"/>
        <n v="375.89189999999996"/>
        <n v="52.166400000000003"/>
        <n v="5087.2367954300007"/>
        <n v="3375.66"/>
        <n v="9731.06"/>
        <n v="6378.6814000000004"/>
        <n v="7932.6045800500005"/>
        <n v="4408.9547064999997"/>
        <n v="50.660199999999996"/>
        <n v="2523.3132000000001"/>
        <n v="2609.1799999999998"/>
        <n v="4819.6244459051995"/>
        <n v="6453.59"/>
        <n v="2165.5059999999999"/>
        <n v="2946.2"/>
        <n v="94.92710000000001"/>
        <n v="9488.77"/>
        <n v="8050.930800000001"/>
        <n v="1236.8049200000003"/>
        <n v="37.926000000000002"/>
        <n v="12362.3388"/>
        <n v="1001.3"/>
        <n v="10514.955"/>
        <n v="320.22000000000003"/>
        <n v="9266.3901000000005"/>
        <n v="166.01009999999999"/>
        <n v="5836.0092000000004"/>
        <n v="141.834"/>
        <n v="135.74"/>
        <n v="7945.32"/>
        <n v="606.18740000000003"/>
        <n v="2367.8707919999997"/>
        <n v="3100.7685999999999"/>
        <n v="10378.721600000001"/>
        <n v="26"/>
        <n v="2733.45"/>
        <n v="5196.21"/>
        <n v="3809.4027999999998"/>
        <n v="7293.3807999999999"/>
        <n v="6562.6444645000001"/>
        <n v="1565.59"/>
        <n v="367.71"/>
        <n v="4377.01"/>
        <n v="8009.4787213400004"/>
        <n v="4179.97"/>
        <n v="10123.7155"/>
        <n v="1817.08"/>
        <n v="6066.46"/>
        <n v="39"/>
        <n v="3034.4677823899997"/>
        <n v="1685.3776817905998"/>
        <n v="7777.8654046299998"/>
        <n v="4442.7833999999993"/>
        <n v="182.24610000000001"/>
        <n v="5934.6615000000002"/>
        <n v="888.65726864319993"/>
        <n v="5145.7856374599996"/>
        <n v="3298.0428770200001"/>
        <n v="8559.9599999999991"/>
        <n v="452.40226201999997"/>
        <n v="9669.44"/>
        <n v="7742.8517056329993"/>
        <n v="4773.0455100299996"/>
        <n v="2687.0953206483"/>
        <n v="9160.7999999999993"/>
        <n v="8157.8089999999993"/>
        <n v="8931.6133053400008"/>
        <n v="6753.3269172999999"/>
        <n v="7575.2921270900006"/>
        <n v="396.47"/>
        <n v="1252.4358"/>
        <n v="4685.6401999999998"/>
        <n v="3307.3568"/>
        <n v="6270.1840338100001"/>
        <n v="83.5"/>
        <n v="1249.9905000000001"/>
        <n v="384.34"/>
        <n v="2543.7518164668004"/>
        <n v="8519.0886238799994"/>
        <n v="8104.71"/>
        <n v="8078.69"/>
        <n v="8622.6985999999979"/>
        <n v="337.51"/>
        <n v="586.94219999999996"/>
        <n v="7378.9"/>
        <n v="5664.4665000000005"/>
        <n v="1157.91418258"/>
        <n v="7883.4789338992005"/>
        <n v="371.82639999999998"/>
        <n v="2689.86"/>
        <n v="4925.5223800205003"/>
        <n v="3836.8078156179004"/>
        <n v="83.8"/>
        <n v="1500.0083999999999"/>
        <n v="295.29360000000003"/>
        <n v="7062.8545574199998"/>
        <n v="7430.2121466341996"/>
        <n v="290.99760000000003"/>
        <n v="1867.6690099079999"/>
        <n v="3762.0609000000004"/>
        <n v="1344.8"/>
        <n v="3423.33"/>
        <n v="8313.3624072120001"/>
        <n v="7356.45"/>
        <n v="2328.5159917740002"/>
        <n v="7966.9846692199999"/>
        <n v="1215.3453"/>
        <n v="4160.2110999999995"/>
        <n v="394.97"/>
        <n v="2595.94"/>
        <n v="4408.8100000000004"/>
        <n v="5446.4"/>
        <n v="2208"/>
        <n v="9527.67"/>
        <n v="393.59"/>
        <n v="6017.2118020000007"/>
        <n v="10348.472599999999"/>
        <n v="6165.9685003375007"/>
        <n v="4785.1204371944996"/>
        <n v="2942.0117999999998"/>
        <n v="431.464"/>
        <n v="434.59789798000003"/>
        <n v="1988.9360000000001"/>
        <n v="6128.03"/>
        <n v="6558.5393999999997"/>
        <n v="3555.43"/>
        <n v="283.43"/>
        <n v="1896.82"/>
        <n v="2700.37"/>
        <n v="2957.5124515487005"/>
        <n v="7038.9560960299996"/>
        <n v="9498.1673902399998"/>
        <n v="8123.1045499900001"/>
        <n v="52.22"/>
        <n v="1644.6885"/>
        <n v="3452.4330061000001"/>
        <n v="765.06"/>
        <n v="116.33"/>
        <n v="7186.64"/>
        <n v="9886.6811999999991"/>
        <n v="780.36119999999994"/>
        <n v="384.58"/>
        <n v="12294.4365"/>
        <n v="7606.4293589399995"/>
        <n v="1916.7694000000001"/>
        <n v="6821.45"/>
        <n v="4581.0657128299999"/>
        <n v="345.61760000000004"/>
        <n v="3000.8546999999999"/>
        <n v="10472.2912"/>
        <n v="379.1712"/>
        <n v="9787.5218724900005"/>
        <n v="9753.3426174124997"/>
        <n v="3690.1574999999993"/>
        <n v="5688.3097921781"/>
        <n v="1134.29533421"/>
        <n v="7278.9134199480004"/>
        <n v="108.64"/>
        <n v="4466.2700000000004"/>
        <n v="9277.1200000000008"/>
        <n v="8379.5337999999992"/>
        <n v="374.79169406100004"/>
        <n v="3940.4863478354005"/>
        <n v="71.474800000000002"/>
        <n v="88.94"/>
        <n v="249.29480000000001"/>
        <n v="3163.9576000000002"/>
        <n v="165.94"/>
        <n v="85.83"/>
        <n v="7180.1229780000003"/>
        <n v="9655.7060303529997"/>
        <n v="3112.06"/>
        <n v="2414.0890382124999"/>
        <n v="558.62620161999996"/>
        <n v="1341.4035000000001"/>
        <n v="1641.3320000000001"/>
        <n v="1618.9236000000001"/>
        <n v="5369.78"/>
        <n v="3530.4784000000004"/>
        <n v="166.465"/>
        <n v="293.83999999999997"/>
        <n v="340.8"/>
        <n v="9521.7199999999993"/>
        <n v="3591.6711728999999"/>
        <n v="10.3132"/>
        <n v="9979.5400000000009"/>
        <n v="1195.5338999999999"/>
        <n v="185.19400000000002"/>
        <n v="848.34640000000002"/>
        <n v="9313.34"/>
        <n v="5609.4776000000002"/>
        <n v="7775.5639999999994"/>
        <n v="120.45"/>
        <n v="1086.93"/>
        <n v="33.325500000000005"/>
        <n v="8065.98"/>
        <n v="3361.51"/>
        <n v="7361.0773529125008"/>
        <n v="6186.02"/>
        <n v="490.3"/>
        <n v="12331.181013388001"/>
        <n v="6113.1202000000003"/>
        <n v="7421.6960000000008"/>
        <n v="5451.7329"/>
        <n v="211.07674421000002"/>
        <n v="837.93930243"/>
        <n v="6610.26"/>
        <n v="178.2586"/>
        <n v="6628.8036000000002"/>
        <n v="4181.5377554099996"/>
        <n v="951.38840000000016"/>
        <n v="8670.6773978968013"/>
        <n v="3339.3952100300003"/>
        <n v="7976.19747379"/>
        <n v="6496.4804677399998"/>
        <n v="6239.93"/>
        <n v="2627.77"/>
        <n v="6298.31"/>
        <n v="313.39999999999998"/>
        <n v="7612.7197820500005"/>
        <n v="5370.3410866099994"/>
        <n v="302.14"/>
        <n v="715.03"/>
        <n v="3549.0048992500001"/>
        <n v="7603.2228306687994"/>
        <n v="8618.44"/>
        <n v="4237.4731000000002"/>
        <n v="1363.7854409399999"/>
        <n v="1652.32"/>
        <n v="13420.357999999998"/>
        <n v="6356.2559999999994"/>
        <n v="301.23899999999998"/>
        <n v="8.74"/>
        <n v="314.27999999999997"/>
        <n v="319.73"/>
        <n v="360.73"/>
        <n v="1676.41"/>
        <n v="1925.24044202"/>
        <n v="2406.4164000000001"/>
        <n v="7384.6415595737999"/>
        <n v="991.21862600000009"/>
        <n v="14.462368230000001"/>
        <n v="7505.2647945799999"/>
        <n v="444.75599999999997"/>
        <n v="9407.922241620101"/>
        <n v="399"/>
        <n v="130.69999999999999"/>
        <n v="9998.4699999999993"/>
        <n v="409.98"/>
        <n v="8307.5751833899994"/>
        <n v="2001.9466"/>
        <n v="455.78"/>
        <n v="4311.43"/>
        <n v="6749.34"/>
        <n v="5924.6254199999994"/>
        <n v="1751.0439986199999"/>
        <n v="9676.9948000000004"/>
        <n v="1886.21933147"/>
        <n v="4690.0249999999996"/>
        <n v="3272.8388675100005"/>
        <n v="9881.2387137309979"/>
        <n v="5006.5882000000001"/>
        <n v="20.94"/>
        <n v="3922.11"/>
        <n v="4503.7610999999997"/>
        <n v="6530.4489839999997"/>
        <n v="25.472800000000003"/>
        <n v="3446.75"/>
        <n v="12155.764324618201"/>
        <n v="233.68860000000001"/>
        <n v="4222.5018746865999"/>
        <n v="214.64790000000002"/>
        <n v="67.471400000000003"/>
        <n v="4049.6040000000003"/>
        <n v="1197.3"/>
        <n v="5383.8789403299998"/>
        <n v="358.09559999999999"/>
        <n v="7520.12"/>
        <n v="1626.54"/>
        <n v="1497.99"/>
        <n v="284.15260000000001"/>
        <n v="9520.42"/>
        <n v="8003.81"/>
        <n v="9130.0044159400004"/>
        <n v="4913.1099999999997"/>
        <n v="3868.7566000000002"/>
        <n v="3593.4954760700002"/>
        <n v="160.78919999999999"/>
        <n v="284.99580000000003"/>
        <n v="7009.97"/>
        <n v="8745.27"/>
        <n v="6667.848096443"/>
        <n v="954.49324025999999"/>
        <n v="4929.5951999999997"/>
        <n v="1259.7714000000001"/>
        <n v="2460.1049999999996"/>
        <n v="7625.42"/>
        <n v="2689.462370965"/>
        <n v="128.94"/>
        <n v="5605.5792000000001"/>
        <n v="9426.2565999999988"/>
        <n v="3743.6866475300003"/>
        <n v="4358.8693628500005"/>
        <n v="5265.2071757924996"/>
        <n v="498.19"/>
        <n v="215.08"/>
        <n v="1102.5827830886999"/>
        <n v="114.37"/>
        <n v="9223.225704370001"/>
        <n v="4862.0889716116008"/>
        <n v="5724.39"/>
        <n v="2272.7399999999998"/>
        <n v="4350.54"/>
        <n v="9487.65"/>
        <n v="3535.36"/>
        <n v="2111.1407999999997"/>
        <n v="3759.5430000000006"/>
        <n v="496.10820000000001"/>
        <n v="2939.37"/>
        <n v="260.29402317"/>
        <n v="5398.17"/>
        <n v="6348.12"/>
        <n v="327.30445229000003"/>
        <n v="111.81"/>
        <n v="127.72"/>
        <n v="4500.88"/>
        <n v="9762.7099999999991"/>
        <n v="5507.5002000000004"/>
        <n v="5155.1494977299999"/>
        <n v="3909.52"/>
        <n v="2167.45731166"/>
        <n v="4447.6563999999998"/>
        <n v="813.55"/>
        <n v="131.79"/>
        <n v="8399.3152601700003"/>
        <n v="3187.1988000000001"/>
        <n v="4680.5249999999996"/>
        <n v="10523.573609999998"/>
        <n v="5376.0254508377993"/>
        <n v="310.87056000000007"/>
        <n v="250.4"/>
        <n v="7753.3117400500005"/>
        <n v="4661.24"/>
        <n v="518.11760000000004"/>
        <n v="739.94"/>
        <n v="8925.1964717200008"/>
        <n v="1809.605"/>
        <n v="95.414000000000001"/>
        <n v="8904.3976000000021"/>
        <n v="1930.33"/>
        <n v="2826.6401769699996"/>
        <n v="9363.6453319214997"/>
        <n v="951.35"/>
        <n v="9840.4"/>
        <n v="4053.22"/>
        <n v="706.87080000000003"/>
      </sharedItems>
      <fieldGroup base="6">
        <rangePr autoStart="0" autoEnd="0" startNum="1" endNum="15000" groupInterval="3000"/>
        <groupItems count="7">
          <s v="&lt;1"/>
          <s v="1-3001"/>
          <s v="3001-6001"/>
          <s v="6001-9001"/>
          <s v="9001-12001"/>
          <s v="12001-15001"/>
          <s v="&gt;15001"/>
        </groupItems>
      </fieldGroup>
    </cacheField>
    <cacheField name="Number of Employee" numFmtId="0">
      <sharedItems containsSemiMixedTypes="0" containsString="0" containsNumber="1" minValue="83.22" maxValue="17820.876799999998"/>
    </cacheField>
    <cacheField name="Type" numFmtId="0">
      <sharedItems count="2">
        <s v="M&amp;A"/>
        <s v="Divestiture"/>
      </sharedItems>
    </cacheField>
    <cacheField name="Primary Reason for M&amp;A" numFmtId="0">
      <sharedItems count="10">
        <s v="수직 통합"/>
        <s v="인재 및 전문성 획득"/>
        <s v="기술 획득"/>
        <s v="시장 확장"/>
        <s v="제품 다양화"/>
        <s v="비용 시너지"/>
        <s v="수익 시너지"/>
        <s v="재무지표 개선"/>
        <s v="전략적 개편"/>
        <s v="경쟁 업체 제거"/>
      </sharedItems>
    </cacheField>
    <cacheField name="Financing Method" numFmtId="0">
      <sharedItems count="4">
        <s v="현금-주식 혼합"/>
        <s v="현금"/>
        <s v="주식 교환"/>
        <s v="부채 조달"/>
      </sharedItems>
    </cacheField>
  </cacheFields>
  <extLst>
    <ext xmlns:x14="http://schemas.microsoft.com/office/spreadsheetml/2009/9/main" uri="{725AE2AE-9491-48be-B2B4-4EB974FC3084}">
      <x14:pivotCacheDefinition pivotCacheId="602933234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03">
  <r>
    <d v="2018-01-02T00:00:00"/>
    <x v="0"/>
    <x v="0"/>
    <x v="0"/>
    <s v="Engineering Co Ltd Group"/>
    <x v="0"/>
    <x v="0"/>
    <n v="4070"/>
    <x v="0"/>
    <x v="0"/>
    <x v="0"/>
  </r>
  <r>
    <d v="2018-01-02T00:00:00"/>
    <x v="0"/>
    <x v="0"/>
    <x v="1"/>
    <s v="Central Drives Ltd Ltd Group"/>
    <x v="1"/>
    <x v="1"/>
    <n v="5892.54"/>
    <x v="1"/>
    <x v="1"/>
    <x v="1"/>
  </r>
  <r>
    <d v="2018-01-03T00:00:00"/>
    <x v="0"/>
    <x v="0"/>
    <x v="2"/>
    <s v="Global Equip Group Ltd Group"/>
    <x v="2"/>
    <x v="2"/>
    <n v="9216.7000000000007"/>
    <x v="1"/>
    <x v="2"/>
    <x v="2"/>
  </r>
  <r>
    <d v="2018-01-03T00:00:00"/>
    <x v="0"/>
    <x v="0"/>
    <x v="1"/>
    <s v="North Drives Inc Ltd Group"/>
    <x v="3"/>
    <x v="3"/>
    <n v="3256.5"/>
    <x v="0"/>
    <x v="3"/>
    <x v="1"/>
  </r>
  <r>
    <d v="2018-01-04T00:00:00"/>
    <x v="0"/>
    <x v="0"/>
    <x v="1"/>
    <s v="Global Systems LLC"/>
    <x v="4"/>
    <x v="4"/>
    <n v="503"/>
    <x v="1"/>
    <x v="4"/>
    <x v="0"/>
  </r>
  <r>
    <d v="2018-01-05T00:00:00"/>
    <x v="0"/>
    <x v="0"/>
    <x v="1"/>
    <s v="Central Drives Corp"/>
    <x v="3"/>
    <x v="5"/>
    <n v="4529"/>
    <x v="1"/>
    <x v="1"/>
    <x v="3"/>
  </r>
  <r>
    <d v="2018-01-07T00:00:00"/>
    <x v="0"/>
    <x v="0"/>
    <x v="2"/>
    <s v="Metro Equip Inc"/>
    <x v="4"/>
    <x v="6"/>
    <n v="9626"/>
    <x v="1"/>
    <x v="2"/>
    <x v="2"/>
  </r>
  <r>
    <d v="2018-01-09T00:00:00"/>
    <x v="0"/>
    <x v="0"/>
    <x v="1"/>
    <s v="National Systems Inc"/>
    <x v="2"/>
    <x v="7"/>
    <n v="2434"/>
    <x v="0"/>
    <x v="4"/>
    <x v="0"/>
  </r>
  <r>
    <d v="2018-01-10T00:00:00"/>
    <x v="0"/>
    <x v="0"/>
    <x v="3"/>
    <s v="East Engineering Ltd"/>
    <x v="2"/>
    <x v="8"/>
    <n v="5061"/>
    <x v="0"/>
    <x v="5"/>
    <x v="1"/>
  </r>
  <r>
    <d v="2018-01-12T00:00:00"/>
    <x v="0"/>
    <x v="0"/>
    <x v="3"/>
    <s v="North Tech LLC"/>
    <x v="1"/>
    <x v="9"/>
    <n v="8232"/>
    <x v="0"/>
    <x v="1"/>
    <x v="1"/>
  </r>
  <r>
    <d v="2018-01-13T00:00:00"/>
    <x v="0"/>
    <x v="0"/>
    <x v="1"/>
    <s v="East Equip LLC"/>
    <x v="2"/>
    <x v="10"/>
    <n v="3083"/>
    <x v="0"/>
    <x v="5"/>
    <x v="1"/>
  </r>
  <r>
    <d v="2018-01-16T00:00:00"/>
    <x v="0"/>
    <x v="0"/>
    <x v="2"/>
    <s v="Suburban Equip Group"/>
    <x v="1"/>
    <x v="11"/>
    <n v="7675"/>
    <x v="0"/>
    <x v="1"/>
    <x v="0"/>
  </r>
  <r>
    <d v="2018-01-18T00:00:00"/>
    <x v="0"/>
    <x v="0"/>
    <x v="2"/>
    <s v="East Tech Corp"/>
    <x v="0"/>
    <x v="12"/>
    <n v="2006"/>
    <x v="1"/>
    <x v="4"/>
    <x v="3"/>
  </r>
  <r>
    <d v="2018-01-19T00:00:00"/>
    <x v="0"/>
    <x v="0"/>
    <x v="1"/>
    <s v="South Tech Group"/>
    <x v="3"/>
    <x v="13"/>
    <n v="2805"/>
    <x v="0"/>
    <x v="3"/>
    <x v="1"/>
  </r>
  <r>
    <d v="2018-01-21T00:00:00"/>
    <x v="0"/>
    <x v="0"/>
    <x v="1"/>
    <s v="West Industries Co Ltd Group"/>
    <x v="2"/>
    <x v="14"/>
    <n v="1098"/>
    <x v="0"/>
    <x v="1"/>
    <x v="1"/>
  </r>
  <r>
    <d v="2018-01-22T00:00:00"/>
    <x v="0"/>
    <x v="0"/>
    <x v="3"/>
    <s v="Metro Drives Group Ltd Group"/>
    <x v="4"/>
    <x v="15"/>
    <n v="4126.6400000000003"/>
    <x v="1"/>
    <x v="4"/>
    <x v="3"/>
  </r>
  <r>
    <d v="2018-01-23T00:00:00"/>
    <x v="0"/>
    <x v="0"/>
    <x v="3"/>
    <s v="West Engineering Group Ltd Group"/>
    <x v="5"/>
    <x v="16"/>
    <n v="7803.6"/>
    <x v="0"/>
    <x v="5"/>
    <x v="0"/>
  </r>
  <r>
    <d v="2018-01-26T00:00:00"/>
    <x v="0"/>
    <x v="0"/>
    <x v="0"/>
    <s v="East Engineering Co"/>
    <x v="6"/>
    <x v="17"/>
    <n v="3970"/>
    <x v="0"/>
    <x v="1"/>
    <x v="3"/>
  </r>
  <r>
    <d v="2018-01-26T00:00:00"/>
    <x v="0"/>
    <x v="0"/>
    <x v="2"/>
    <s v="East Electrics Corp"/>
    <x v="4"/>
    <x v="18"/>
    <n v="7616"/>
    <x v="0"/>
    <x v="5"/>
    <x v="1"/>
  </r>
  <r>
    <d v="2018-01-26T00:00:00"/>
    <x v="0"/>
    <x v="0"/>
    <x v="3"/>
    <s v="North Engineering Ltd"/>
    <x v="0"/>
    <x v="19"/>
    <n v="1289"/>
    <x v="1"/>
    <x v="3"/>
    <x v="0"/>
  </r>
  <r>
    <d v="2018-02-04T00:00:00"/>
    <x v="0"/>
    <x v="0"/>
    <x v="2"/>
    <s v="East Machines Inc Ltd Group"/>
    <x v="7"/>
    <x v="20"/>
    <n v="1671.93"/>
    <x v="0"/>
    <x v="2"/>
    <x v="0"/>
  </r>
  <r>
    <d v="2018-02-07T00:00:00"/>
    <x v="0"/>
    <x v="0"/>
    <x v="2"/>
    <s v="West Electrics Ltd Ltd Group"/>
    <x v="0"/>
    <x v="21"/>
    <n v="3415.1"/>
    <x v="1"/>
    <x v="5"/>
    <x v="2"/>
  </r>
  <r>
    <d v="2018-02-08T00:00:00"/>
    <x v="0"/>
    <x v="0"/>
    <x v="1"/>
    <s v="West Motors Corp"/>
    <x v="7"/>
    <x v="22"/>
    <n v="6423"/>
    <x v="0"/>
    <x v="1"/>
    <x v="0"/>
  </r>
  <r>
    <d v="2018-02-08T00:00:00"/>
    <x v="0"/>
    <x v="0"/>
    <x v="2"/>
    <s v="South Machines Corp"/>
    <x v="5"/>
    <x v="23"/>
    <n v="317"/>
    <x v="0"/>
    <x v="3"/>
    <x v="0"/>
  </r>
  <r>
    <d v="2018-02-09T00:00:00"/>
    <x v="0"/>
    <x v="0"/>
    <x v="0"/>
    <s v="Systems Inc"/>
    <x v="4"/>
    <x v="24"/>
    <n v="9465"/>
    <x v="1"/>
    <x v="6"/>
    <x v="1"/>
  </r>
  <r>
    <d v="2018-02-09T00:00:00"/>
    <x v="0"/>
    <x v="0"/>
    <x v="0"/>
    <s v="East Electrics Ltd"/>
    <x v="4"/>
    <x v="25"/>
    <n v="8076"/>
    <x v="0"/>
    <x v="7"/>
    <x v="1"/>
  </r>
  <r>
    <d v="2018-02-13T00:00:00"/>
    <x v="0"/>
    <x v="0"/>
    <x v="0"/>
    <s v="North Drives Group"/>
    <x v="6"/>
    <x v="26"/>
    <n v="5090"/>
    <x v="0"/>
    <x v="5"/>
    <x v="3"/>
  </r>
  <r>
    <d v="2018-02-14T00:00:00"/>
    <x v="0"/>
    <x v="0"/>
    <x v="3"/>
    <s v="Drives Ltd"/>
    <x v="1"/>
    <x v="27"/>
    <n v="5540"/>
    <x v="0"/>
    <x v="6"/>
    <x v="2"/>
  </r>
  <r>
    <d v="2018-02-16T00:00:00"/>
    <x v="0"/>
    <x v="0"/>
    <x v="2"/>
    <s v="National Engineering Corp"/>
    <x v="4"/>
    <x v="28"/>
    <n v="4780"/>
    <x v="0"/>
    <x v="4"/>
    <x v="2"/>
  </r>
  <r>
    <d v="2018-02-17T00:00:00"/>
    <x v="0"/>
    <x v="0"/>
    <x v="1"/>
    <s v="West Drives Group"/>
    <x v="3"/>
    <x v="29"/>
    <n v="8514"/>
    <x v="0"/>
    <x v="3"/>
    <x v="0"/>
  </r>
  <r>
    <d v="2018-02-19T00:00:00"/>
    <x v="0"/>
    <x v="0"/>
    <x v="1"/>
    <s v="East Industries Group Ltd Group"/>
    <x v="3"/>
    <x v="30"/>
    <n v="488.22"/>
    <x v="0"/>
    <x v="1"/>
    <x v="0"/>
  </r>
  <r>
    <d v="2018-02-21T00:00:00"/>
    <x v="0"/>
    <x v="0"/>
    <x v="1"/>
    <s v="Engineering Corp Ltd Group"/>
    <x v="3"/>
    <x v="31"/>
    <n v="4565.8500000000004"/>
    <x v="0"/>
    <x v="5"/>
    <x v="2"/>
  </r>
  <r>
    <d v="2018-02-21T00:00:00"/>
    <x v="0"/>
    <x v="0"/>
    <x v="0"/>
    <s v="North Engineering Inc Ltd Group"/>
    <x v="3"/>
    <x v="32"/>
    <n v="10679.5"/>
    <x v="1"/>
    <x v="0"/>
    <x v="1"/>
  </r>
  <r>
    <d v="2018-02-21T00:00:00"/>
    <x v="0"/>
    <x v="0"/>
    <x v="3"/>
    <s v="East Electrics LLC Ltd Group"/>
    <x v="1"/>
    <x v="33"/>
    <n v="515.04"/>
    <x v="1"/>
    <x v="5"/>
    <x v="1"/>
  </r>
  <r>
    <d v="2018-02-24T00:00:00"/>
    <x v="0"/>
    <x v="0"/>
    <x v="2"/>
    <s v="National Tech Inc"/>
    <x v="5"/>
    <x v="34"/>
    <n v="8392"/>
    <x v="0"/>
    <x v="7"/>
    <x v="1"/>
  </r>
  <r>
    <d v="2018-02-26T00:00:00"/>
    <x v="0"/>
    <x v="0"/>
    <x v="2"/>
    <s v="Global Drives Inc"/>
    <x v="7"/>
    <x v="35"/>
    <n v="9048"/>
    <x v="0"/>
    <x v="1"/>
    <x v="1"/>
  </r>
  <r>
    <d v="2018-02-28T00:00:00"/>
    <x v="0"/>
    <x v="0"/>
    <x v="1"/>
    <s v="Motors Corp"/>
    <x v="0"/>
    <x v="36"/>
    <n v="7458"/>
    <x v="0"/>
    <x v="5"/>
    <x v="2"/>
  </r>
  <r>
    <d v="2018-02-28T00:00:00"/>
    <x v="0"/>
    <x v="0"/>
    <x v="1"/>
    <s v="Equip Co Ltd Group"/>
    <x v="0"/>
    <x v="37"/>
    <n v="553.32000000000005"/>
    <x v="1"/>
    <x v="7"/>
    <x v="1"/>
  </r>
  <r>
    <d v="2018-02-28T00:00:00"/>
    <x v="0"/>
    <x v="0"/>
    <x v="1"/>
    <s v="Industries Ltd Ltd Group"/>
    <x v="0"/>
    <x v="38"/>
    <n v="2119.16"/>
    <x v="0"/>
    <x v="5"/>
    <x v="2"/>
  </r>
  <r>
    <d v="2018-03-03T00:00:00"/>
    <x v="0"/>
    <x v="0"/>
    <x v="4"/>
    <s v="Global Machines Corp"/>
    <x v="0"/>
    <x v="39"/>
    <n v="8964"/>
    <x v="0"/>
    <x v="3"/>
    <x v="2"/>
  </r>
  <r>
    <d v="2018-03-04T00:00:00"/>
    <x v="0"/>
    <x v="0"/>
    <x v="1"/>
    <s v="Global Systems Co Ltd Group"/>
    <x v="3"/>
    <x v="40"/>
    <n v="725.22"/>
    <x v="0"/>
    <x v="6"/>
    <x v="1"/>
  </r>
  <r>
    <d v="2018-03-04T00:00:00"/>
    <x v="0"/>
    <x v="0"/>
    <x v="1"/>
    <s v="South Drives Ltd"/>
    <x v="0"/>
    <x v="41"/>
    <n v="9403"/>
    <x v="1"/>
    <x v="0"/>
    <x v="2"/>
  </r>
  <r>
    <d v="2018-03-05T00:00:00"/>
    <x v="0"/>
    <x v="0"/>
    <x v="0"/>
    <s v="Metro Motors Co"/>
    <x v="1"/>
    <x v="42"/>
    <n v="5255"/>
    <x v="1"/>
    <x v="3"/>
    <x v="1"/>
  </r>
  <r>
    <d v="2018-03-07T00:00:00"/>
    <x v="0"/>
    <x v="0"/>
    <x v="3"/>
    <s v="South Systems Inc Ltd Group"/>
    <x v="1"/>
    <x v="43"/>
    <n v="8237.68"/>
    <x v="0"/>
    <x v="2"/>
    <x v="2"/>
  </r>
  <r>
    <d v="2018-03-12T00:00:00"/>
    <x v="0"/>
    <x v="0"/>
    <x v="4"/>
    <s v="Suburban Machines Ltd Ltd Group"/>
    <x v="1"/>
    <x v="44"/>
    <n v="4145.76"/>
    <x v="0"/>
    <x v="6"/>
    <x v="2"/>
  </r>
  <r>
    <d v="2018-03-18T00:00:00"/>
    <x v="0"/>
    <x v="0"/>
    <x v="4"/>
    <s v="North Tech Co Ltd Group"/>
    <x v="4"/>
    <x v="45"/>
    <n v="8761.17"/>
    <x v="0"/>
    <x v="6"/>
    <x v="1"/>
  </r>
  <r>
    <d v="2018-03-18T00:00:00"/>
    <x v="0"/>
    <x v="0"/>
    <x v="2"/>
    <s v="East Tech Inc Ltd Group"/>
    <x v="4"/>
    <x v="46"/>
    <n v="894.08"/>
    <x v="0"/>
    <x v="1"/>
    <x v="0"/>
  </r>
  <r>
    <d v="2018-03-19T00:00:00"/>
    <x v="0"/>
    <x v="0"/>
    <x v="0"/>
    <s v="Metro Industries Ltd Ltd Group"/>
    <x v="3"/>
    <x v="47"/>
    <n v="1284.4000000000001"/>
    <x v="0"/>
    <x v="6"/>
    <x v="2"/>
  </r>
  <r>
    <d v="2018-03-20T00:00:00"/>
    <x v="0"/>
    <x v="0"/>
    <x v="3"/>
    <s v="East Tech Co Ltd Group"/>
    <x v="5"/>
    <x v="48"/>
    <n v="4986.8999999999996"/>
    <x v="1"/>
    <x v="1"/>
    <x v="1"/>
  </r>
  <r>
    <d v="2018-03-20T00:00:00"/>
    <x v="0"/>
    <x v="0"/>
    <x v="0"/>
    <s v="South Machines Co Ltd Group"/>
    <x v="6"/>
    <x v="49"/>
    <n v="9961.24"/>
    <x v="0"/>
    <x v="6"/>
    <x v="3"/>
  </r>
  <r>
    <d v="2018-03-26T00:00:00"/>
    <x v="0"/>
    <x v="0"/>
    <x v="2"/>
    <s v="Metro Systems Group Ltd Group"/>
    <x v="7"/>
    <x v="50"/>
    <n v="10937.27"/>
    <x v="0"/>
    <x v="6"/>
    <x v="2"/>
  </r>
  <r>
    <d v="2018-04-04T00:00:00"/>
    <x v="0"/>
    <x v="1"/>
    <x v="4"/>
    <s v="South Motors Ltd"/>
    <x v="3"/>
    <x v="51"/>
    <n v="9954"/>
    <x v="0"/>
    <x v="8"/>
    <x v="2"/>
  </r>
  <r>
    <d v="2018-04-04T00:00:00"/>
    <x v="0"/>
    <x v="1"/>
    <x v="3"/>
    <s v="Central Motors Co"/>
    <x v="0"/>
    <x v="52"/>
    <n v="2161"/>
    <x v="0"/>
    <x v="8"/>
    <x v="1"/>
  </r>
  <r>
    <d v="2018-04-05T00:00:00"/>
    <x v="0"/>
    <x v="1"/>
    <x v="2"/>
    <s v="National Engineering Co"/>
    <x v="8"/>
    <x v="53"/>
    <n v="7582"/>
    <x v="0"/>
    <x v="0"/>
    <x v="1"/>
  </r>
  <r>
    <d v="2018-04-06T00:00:00"/>
    <x v="0"/>
    <x v="1"/>
    <x v="1"/>
    <s v="Tech Ltd Ltd Group"/>
    <x v="1"/>
    <x v="54"/>
    <n v="7533.96"/>
    <x v="0"/>
    <x v="3"/>
    <x v="2"/>
  </r>
  <r>
    <d v="2018-04-06T00:00:00"/>
    <x v="0"/>
    <x v="1"/>
    <x v="2"/>
    <s v="Metro Electrics Inc"/>
    <x v="0"/>
    <x v="55"/>
    <n v="770"/>
    <x v="1"/>
    <x v="8"/>
    <x v="1"/>
  </r>
  <r>
    <d v="2018-04-06T00:00:00"/>
    <x v="0"/>
    <x v="1"/>
    <x v="3"/>
    <s v="North Tech Inc"/>
    <x v="1"/>
    <x v="56"/>
    <n v="2800"/>
    <x v="0"/>
    <x v="1"/>
    <x v="2"/>
  </r>
  <r>
    <d v="2018-04-09T00:00:00"/>
    <x v="0"/>
    <x v="1"/>
    <x v="1"/>
    <s v="Drives Inc Ltd Group"/>
    <x v="0"/>
    <x v="57"/>
    <n v="9015.18"/>
    <x v="0"/>
    <x v="9"/>
    <x v="2"/>
  </r>
  <r>
    <d v="2018-04-09T00:00:00"/>
    <x v="0"/>
    <x v="1"/>
    <x v="0"/>
    <s v="National Systems Corp"/>
    <x v="1"/>
    <x v="58"/>
    <n v="585"/>
    <x v="1"/>
    <x v="5"/>
    <x v="0"/>
  </r>
  <r>
    <d v="2018-04-11T00:00:00"/>
    <x v="0"/>
    <x v="1"/>
    <x v="3"/>
    <s v="North Engineering Corp"/>
    <x v="4"/>
    <x v="59"/>
    <n v="4939"/>
    <x v="0"/>
    <x v="2"/>
    <x v="1"/>
  </r>
  <r>
    <d v="2018-04-11T00:00:00"/>
    <x v="0"/>
    <x v="1"/>
    <x v="3"/>
    <s v="Metro Electrics Co Ltd Group"/>
    <x v="7"/>
    <x v="60"/>
    <n v="2208.6"/>
    <x v="1"/>
    <x v="9"/>
    <x v="2"/>
  </r>
  <r>
    <d v="2018-04-15T00:00:00"/>
    <x v="0"/>
    <x v="1"/>
    <x v="1"/>
    <s v="South Systems Ltd"/>
    <x v="7"/>
    <x v="61"/>
    <n v="3706"/>
    <x v="0"/>
    <x v="7"/>
    <x v="0"/>
  </r>
  <r>
    <d v="2018-04-20T00:00:00"/>
    <x v="0"/>
    <x v="1"/>
    <x v="1"/>
    <s v="National Motors Corp"/>
    <x v="1"/>
    <x v="62"/>
    <n v="4991"/>
    <x v="0"/>
    <x v="2"/>
    <x v="1"/>
  </r>
  <r>
    <d v="2018-04-21T00:00:00"/>
    <x v="0"/>
    <x v="1"/>
    <x v="0"/>
    <s v="Central Motors Ltd Ltd Group"/>
    <x v="1"/>
    <x v="63"/>
    <n v="8682.48"/>
    <x v="0"/>
    <x v="7"/>
    <x v="1"/>
  </r>
  <r>
    <d v="2018-04-21T00:00:00"/>
    <x v="0"/>
    <x v="1"/>
    <x v="2"/>
    <s v="South Systems Group"/>
    <x v="0"/>
    <x v="64"/>
    <n v="216"/>
    <x v="0"/>
    <x v="1"/>
    <x v="3"/>
  </r>
  <r>
    <d v="2018-04-21T00:00:00"/>
    <x v="0"/>
    <x v="1"/>
    <x v="3"/>
    <s v="Global Systems Ltd Ltd Group"/>
    <x v="8"/>
    <x v="65"/>
    <n v="1174.2"/>
    <x v="0"/>
    <x v="6"/>
    <x v="1"/>
  </r>
  <r>
    <d v="2018-04-25T00:00:00"/>
    <x v="0"/>
    <x v="1"/>
    <x v="2"/>
    <s v="National Motors LLC"/>
    <x v="3"/>
    <x v="66"/>
    <n v="319"/>
    <x v="1"/>
    <x v="1"/>
    <x v="1"/>
  </r>
  <r>
    <d v="2018-04-27T00:00:00"/>
    <x v="0"/>
    <x v="1"/>
    <x v="0"/>
    <s v="Global Industries Corp"/>
    <x v="4"/>
    <x v="67"/>
    <n v="3392"/>
    <x v="0"/>
    <x v="5"/>
    <x v="0"/>
  </r>
  <r>
    <d v="2018-04-28T00:00:00"/>
    <x v="0"/>
    <x v="1"/>
    <x v="0"/>
    <s v="West Equip Co Ltd Group"/>
    <x v="1"/>
    <x v="68"/>
    <n v="1386.88"/>
    <x v="0"/>
    <x v="5"/>
    <x v="2"/>
  </r>
  <r>
    <d v="2018-05-01T00:00:00"/>
    <x v="0"/>
    <x v="1"/>
    <x v="2"/>
    <s v="Global Engineering Corp Ltd Group"/>
    <x v="1"/>
    <x v="69"/>
    <n v="9754.68"/>
    <x v="1"/>
    <x v="2"/>
    <x v="3"/>
  </r>
  <r>
    <d v="2018-05-02T00:00:00"/>
    <x v="0"/>
    <x v="1"/>
    <x v="0"/>
    <s v="Suburban Industries Inc"/>
    <x v="3"/>
    <x v="70"/>
    <n v="7976"/>
    <x v="0"/>
    <x v="9"/>
    <x v="1"/>
  </r>
  <r>
    <d v="2018-05-03T00:00:00"/>
    <x v="0"/>
    <x v="1"/>
    <x v="1"/>
    <s v="East Machines Corp Ltd Group"/>
    <x v="8"/>
    <x v="71"/>
    <n v="5986.04"/>
    <x v="0"/>
    <x v="3"/>
    <x v="2"/>
  </r>
  <r>
    <d v="2018-05-07T00:00:00"/>
    <x v="0"/>
    <x v="1"/>
    <x v="2"/>
    <s v="South Industries Co Ltd Group"/>
    <x v="2"/>
    <x v="72"/>
    <n v="603.78"/>
    <x v="1"/>
    <x v="2"/>
    <x v="2"/>
  </r>
  <r>
    <d v="2018-05-08T00:00:00"/>
    <x v="0"/>
    <x v="1"/>
    <x v="3"/>
    <s v="National Electrics Co"/>
    <x v="0"/>
    <x v="73"/>
    <n v="5664"/>
    <x v="1"/>
    <x v="7"/>
    <x v="2"/>
  </r>
  <r>
    <d v="2018-05-11T00:00:00"/>
    <x v="0"/>
    <x v="1"/>
    <x v="0"/>
    <s v="Metro Tech Corp Ltd Group"/>
    <x v="7"/>
    <x v="74"/>
    <n v="3157.44"/>
    <x v="0"/>
    <x v="5"/>
    <x v="1"/>
  </r>
  <r>
    <d v="2018-05-12T00:00:00"/>
    <x v="0"/>
    <x v="1"/>
    <x v="3"/>
    <s v="North Systems Group"/>
    <x v="3"/>
    <x v="75"/>
    <n v="5213"/>
    <x v="0"/>
    <x v="2"/>
    <x v="2"/>
  </r>
  <r>
    <d v="2018-05-12T00:00:00"/>
    <x v="0"/>
    <x v="1"/>
    <x v="2"/>
    <s v="Central Engineering Co"/>
    <x v="0"/>
    <x v="76"/>
    <n v="3917"/>
    <x v="1"/>
    <x v="5"/>
    <x v="2"/>
  </r>
  <r>
    <d v="2018-05-13T00:00:00"/>
    <x v="0"/>
    <x v="1"/>
    <x v="4"/>
    <s v="Central Tech LLC Ltd Group"/>
    <x v="0"/>
    <x v="77"/>
    <n v="366.12"/>
    <x v="1"/>
    <x v="1"/>
    <x v="1"/>
  </r>
  <r>
    <d v="2018-05-13T00:00:00"/>
    <x v="0"/>
    <x v="1"/>
    <x v="1"/>
    <s v="National Systems Co Ltd Group"/>
    <x v="2"/>
    <x v="78"/>
    <n v="2616.96"/>
    <x v="0"/>
    <x v="2"/>
    <x v="2"/>
  </r>
  <r>
    <d v="2018-05-14T00:00:00"/>
    <x v="0"/>
    <x v="1"/>
    <x v="2"/>
    <s v="Metro Drives Corp"/>
    <x v="0"/>
    <x v="79"/>
    <n v="7419"/>
    <x v="0"/>
    <x v="3"/>
    <x v="3"/>
  </r>
  <r>
    <d v="2018-06-02T00:00:00"/>
    <x v="0"/>
    <x v="1"/>
    <x v="0"/>
    <s v="Metro Electrics Inc Ltd Group"/>
    <x v="0"/>
    <x v="80"/>
    <n v="400.4"/>
    <x v="0"/>
    <x v="5"/>
    <x v="2"/>
  </r>
  <r>
    <d v="2018-06-04T00:00:00"/>
    <x v="0"/>
    <x v="1"/>
    <x v="2"/>
    <s v="North Tech Ltd Ltd Group"/>
    <x v="6"/>
    <x v="81"/>
    <n v="430.92"/>
    <x v="0"/>
    <x v="0"/>
    <x v="1"/>
  </r>
  <r>
    <d v="2018-06-08T00:00:00"/>
    <x v="0"/>
    <x v="1"/>
    <x v="3"/>
    <s v="Global Tech LLC Ltd Group"/>
    <x v="0"/>
    <x v="82"/>
    <n v="5221.92"/>
    <x v="0"/>
    <x v="3"/>
    <x v="2"/>
  </r>
  <r>
    <d v="2018-06-09T00:00:00"/>
    <x v="0"/>
    <x v="1"/>
    <x v="4"/>
    <s v="East Equip LLC Ltd Group"/>
    <x v="2"/>
    <x v="83"/>
    <n v="2713.04"/>
    <x v="1"/>
    <x v="3"/>
    <x v="0"/>
  </r>
  <r>
    <d v="2018-06-10T00:00:00"/>
    <x v="0"/>
    <x v="1"/>
    <x v="1"/>
    <s v="Central Machines Group Ltd Group"/>
    <x v="0"/>
    <x v="84"/>
    <n v="9096.64"/>
    <x v="0"/>
    <x v="5"/>
    <x v="1"/>
  </r>
  <r>
    <d v="2018-06-11T00:00:00"/>
    <x v="0"/>
    <x v="1"/>
    <x v="0"/>
    <s v="South Motors Corp"/>
    <x v="4"/>
    <x v="85"/>
    <n v="9760"/>
    <x v="1"/>
    <x v="3"/>
    <x v="2"/>
  </r>
  <r>
    <d v="2018-06-18T00:00:00"/>
    <x v="0"/>
    <x v="1"/>
    <x v="0"/>
    <s v="Drives LLC"/>
    <x v="1"/>
    <x v="86"/>
    <n v="2017"/>
    <x v="0"/>
    <x v="0"/>
    <x v="0"/>
  </r>
  <r>
    <d v="2018-06-19T00:00:00"/>
    <x v="0"/>
    <x v="1"/>
    <x v="4"/>
    <s v="West Systems Corp"/>
    <x v="0"/>
    <x v="87"/>
    <n v="4920"/>
    <x v="0"/>
    <x v="3"/>
    <x v="2"/>
  </r>
  <r>
    <d v="2018-06-21T00:00:00"/>
    <x v="0"/>
    <x v="1"/>
    <x v="0"/>
    <s v="West Machines Inc Ltd Group"/>
    <x v="0"/>
    <x v="88"/>
    <n v="2164.96"/>
    <x v="0"/>
    <x v="3"/>
    <x v="2"/>
  </r>
  <r>
    <d v="2018-06-24T00:00:00"/>
    <x v="0"/>
    <x v="1"/>
    <x v="2"/>
    <s v="Machines LLC Ltd Group"/>
    <x v="4"/>
    <x v="89"/>
    <n v="11817.19"/>
    <x v="1"/>
    <x v="5"/>
    <x v="3"/>
  </r>
  <r>
    <d v="2018-06-25T00:00:00"/>
    <x v="0"/>
    <x v="1"/>
    <x v="0"/>
    <s v="West Equip LLC Ltd Group"/>
    <x v="3"/>
    <x v="90"/>
    <n v="8840"/>
    <x v="0"/>
    <x v="0"/>
    <x v="1"/>
  </r>
  <r>
    <d v="2018-06-26T00:00:00"/>
    <x v="0"/>
    <x v="1"/>
    <x v="1"/>
    <s v="Metro Machines Corp"/>
    <x v="4"/>
    <x v="91"/>
    <n v="4795"/>
    <x v="0"/>
    <x v="2"/>
    <x v="1"/>
  </r>
  <r>
    <d v="2018-06-26T00:00:00"/>
    <x v="0"/>
    <x v="1"/>
    <x v="1"/>
    <s v="Suburban Motors LLC"/>
    <x v="1"/>
    <x v="92"/>
    <n v="8760"/>
    <x v="0"/>
    <x v="3"/>
    <x v="2"/>
  </r>
  <r>
    <d v="2018-06-27T00:00:00"/>
    <x v="0"/>
    <x v="1"/>
    <x v="4"/>
    <s v="Central Tech Ltd"/>
    <x v="3"/>
    <x v="93"/>
    <n v="7644"/>
    <x v="0"/>
    <x v="9"/>
    <x v="2"/>
  </r>
  <r>
    <d v="2018-06-28T00:00:00"/>
    <x v="0"/>
    <x v="1"/>
    <x v="4"/>
    <s v="South Machines Co"/>
    <x v="6"/>
    <x v="94"/>
    <n v="7604"/>
    <x v="0"/>
    <x v="9"/>
    <x v="1"/>
  </r>
  <r>
    <d v="2018-07-03T00:00:00"/>
    <x v="0"/>
    <x v="2"/>
    <x v="4"/>
    <s v="Metro Industries Inc Ltd Group"/>
    <x v="7"/>
    <x v="95"/>
    <n v="6393.88"/>
    <x v="0"/>
    <x v="5"/>
    <x v="0"/>
  </r>
  <r>
    <d v="2018-07-03T00:00:00"/>
    <x v="0"/>
    <x v="2"/>
    <x v="2"/>
    <s v="North Tech Group Ltd Group"/>
    <x v="1"/>
    <x v="96"/>
    <n v="9098"/>
    <x v="1"/>
    <x v="3"/>
    <x v="1"/>
  </r>
  <r>
    <d v="2018-07-07T00:00:00"/>
    <x v="0"/>
    <x v="2"/>
    <x v="1"/>
    <s v="Central Industries Inc Ltd Group"/>
    <x v="3"/>
    <x v="97"/>
    <n v="269.64"/>
    <x v="0"/>
    <x v="0"/>
    <x v="0"/>
  </r>
  <r>
    <d v="2018-07-09T00:00:00"/>
    <x v="0"/>
    <x v="2"/>
    <x v="1"/>
    <s v="East Drives Inc"/>
    <x v="0"/>
    <x v="98"/>
    <n v="1018"/>
    <x v="0"/>
    <x v="9"/>
    <x v="0"/>
  </r>
  <r>
    <d v="2018-07-11T00:00:00"/>
    <x v="0"/>
    <x v="2"/>
    <x v="2"/>
    <s v="West Machines Corp"/>
    <x v="6"/>
    <x v="99"/>
    <n v="3298"/>
    <x v="0"/>
    <x v="5"/>
    <x v="1"/>
  </r>
  <r>
    <d v="2018-07-11T00:00:00"/>
    <x v="0"/>
    <x v="2"/>
    <x v="2"/>
    <s v="Central Tech Corp Ltd Group"/>
    <x v="0"/>
    <x v="100"/>
    <n v="6170.58"/>
    <x v="0"/>
    <x v="3"/>
    <x v="1"/>
  </r>
  <r>
    <d v="2018-07-14T00:00:00"/>
    <x v="0"/>
    <x v="2"/>
    <x v="3"/>
    <s v="Suburban Machines Ltd"/>
    <x v="1"/>
    <x v="101"/>
    <n v="2879"/>
    <x v="1"/>
    <x v="5"/>
    <x v="2"/>
  </r>
  <r>
    <d v="2018-07-15T00:00:00"/>
    <x v="0"/>
    <x v="2"/>
    <x v="0"/>
    <s v="Global Electrics Inc Ltd Group"/>
    <x v="4"/>
    <x v="102"/>
    <n v="1774.06"/>
    <x v="1"/>
    <x v="5"/>
    <x v="0"/>
  </r>
  <r>
    <d v="2018-07-16T00:00:00"/>
    <x v="0"/>
    <x v="2"/>
    <x v="1"/>
    <s v="West Motors Ltd Ltd Group"/>
    <x v="0"/>
    <x v="103"/>
    <n v="145.53"/>
    <x v="0"/>
    <x v="3"/>
    <x v="1"/>
  </r>
  <r>
    <d v="2018-07-17T00:00:00"/>
    <x v="0"/>
    <x v="2"/>
    <x v="3"/>
    <s v="National Electrics LLC"/>
    <x v="1"/>
    <x v="104"/>
    <n v="6000"/>
    <x v="0"/>
    <x v="0"/>
    <x v="2"/>
  </r>
  <r>
    <d v="2018-07-19T00:00:00"/>
    <x v="0"/>
    <x v="2"/>
    <x v="0"/>
    <s v="Global Electrics Inc"/>
    <x v="4"/>
    <x v="105"/>
    <n v="1658"/>
    <x v="0"/>
    <x v="3"/>
    <x v="3"/>
  </r>
  <r>
    <d v="2018-07-20T00:00:00"/>
    <x v="0"/>
    <x v="2"/>
    <x v="2"/>
    <s v="South Equip Corp Ltd Group"/>
    <x v="8"/>
    <x v="106"/>
    <n v="9969.82"/>
    <x v="0"/>
    <x v="4"/>
    <x v="1"/>
  </r>
  <r>
    <d v="2018-07-21T00:00:00"/>
    <x v="0"/>
    <x v="2"/>
    <x v="3"/>
    <s v="Central Tech Co"/>
    <x v="3"/>
    <x v="107"/>
    <n v="9110"/>
    <x v="1"/>
    <x v="0"/>
    <x v="2"/>
  </r>
  <r>
    <d v="2018-07-21T00:00:00"/>
    <x v="0"/>
    <x v="2"/>
    <x v="0"/>
    <s v="Suburban Drives Co"/>
    <x v="3"/>
    <x v="108"/>
    <n v="6304"/>
    <x v="1"/>
    <x v="3"/>
    <x v="3"/>
  </r>
  <r>
    <d v="2018-07-23T00:00:00"/>
    <x v="0"/>
    <x v="2"/>
    <x v="1"/>
    <s v="Global Systems Co"/>
    <x v="3"/>
    <x v="109"/>
    <n v="918"/>
    <x v="0"/>
    <x v="7"/>
    <x v="2"/>
  </r>
  <r>
    <d v="2018-07-23T00:00:00"/>
    <x v="0"/>
    <x v="2"/>
    <x v="1"/>
    <s v="Electrics Corp Ltd Group"/>
    <x v="3"/>
    <x v="110"/>
    <n v="10559.48"/>
    <x v="0"/>
    <x v="3"/>
    <x v="3"/>
  </r>
  <r>
    <d v="2018-07-24T00:00:00"/>
    <x v="0"/>
    <x v="2"/>
    <x v="0"/>
    <s v="West Drives Inc Ltd Group"/>
    <x v="2"/>
    <x v="111"/>
    <n v="2711.43"/>
    <x v="1"/>
    <x v="5"/>
    <x v="2"/>
  </r>
  <r>
    <d v="2018-07-26T00:00:00"/>
    <x v="0"/>
    <x v="2"/>
    <x v="1"/>
    <s v="East Motors Corp"/>
    <x v="7"/>
    <x v="112"/>
    <n v="1219"/>
    <x v="0"/>
    <x v="5"/>
    <x v="0"/>
  </r>
  <r>
    <d v="2018-08-02T00:00:00"/>
    <x v="0"/>
    <x v="2"/>
    <x v="2"/>
    <s v="Metro Industries Corp"/>
    <x v="7"/>
    <x v="113"/>
    <n v="1025"/>
    <x v="1"/>
    <x v="5"/>
    <x v="2"/>
  </r>
  <r>
    <d v="2018-08-02T00:00:00"/>
    <x v="0"/>
    <x v="2"/>
    <x v="0"/>
    <s v="Metro Industries Group"/>
    <x v="8"/>
    <x v="114"/>
    <n v="1703"/>
    <x v="1"/>
    <x v="3"/>
    <x v="1"/>
  </r>
  <r>
    <d v="2018-08-03T00:00:00"/>
    <x v="0"/>
    <x v="2"/>
    <x v="2"/>
    <s v="Global Equip Ltd"/>
    <x v="0"/>
    <x v="115"/>
    <n v="2704"/>
    <x v="1"/>
    <x v="2"/>
    <x v="2"/>
  </r>
  <r>
    <d v="2018-08-04T00:00:00"/>
    <x v="0"/>
    <x v="2"/>
    <x v="1"/>
    <s v="Metro Motors Corp"/>
    <x v="0"/>
    <x v="116"/>
    <n v="1263"/>
    <x v="1"/>
    <x v="9"/>
    <x v="1"/>
  </r>
  <r>
    <d v="2018-08-07T00:00:00"/>
    <x v="0"/>
    <x v="2"/>
    <x v="0"/>
    <s v="Suburban Equip Corp"/>
    <x v="5"/>
    <x v="117"/>
    <n v="7772"/>
    <x v="0"/>
    <x v="2"/>
    <x v="1"/>
  </r>
  <r>
    <d v="2018-08-09T00:00:00"/>
    <x v="0"/>
    <x v="2"/>
    <x v="0"/>
    <s v="Central Systems LLC"/>
    <x v="4"/>
    <x v="118"/>
    <n v="6567"/>
    <x v="0"/>
    <x v="3"/>
    <x v="0"/>
  </r>
  <r>
    <d v="2018-08-12T00:00:00"/>
    <x v="0"/>
    <x v="2"/>
    <x v="0"/>
    <s v="South Drives Group Ltd Group"/>
    <x v="1"/>
    <x v="119"/>
    <n v="5413.75"/>
    <x v="1"/>
    <x v="3"/>
    <x v="3"/>
  </r>
  <r>
    <d v="2018-08-13T00:00:00"/>
    <x v="0"/>
    <x v="2"/>
    <x v="4"/>
    <s v="North Drives Inc"/>
    <x v="3"/>
    <x v="120"/>
    <n v="5010"/>
    <x v="0"/>
    <x v="2"/>
    <x v="2"/>
  </r>
  <r>
    <d v="2018-08-13T00:00:00"/>
    <x v="0"/>
    <x v="2"/>
    <x v="3"/>
    <s v="South Engineering Corp"/>
    <x v="4"/>
    <x v="121"/>
    <n v="6687"/>
    <x v="0"/>
    <x v="0"/>
    <x v="1"/>
  </r>
  <r>
    <d v="2018-08-14T00:00:00"/>
    <x v="0"/>
    <x v="2"/>
    <x v="3"/>
    <s v="Electrics Co"/>
    <x v="4"/>
    <x v="122"/>
    <n v="6042"/>
    <x v="0"/>
    <x v="1"/>
    <x v="2"/>
  </r>
  <r>
    <d v="2018-08-17T00:00:00"/>
    <x v="0"/>
    <x v="2"/>
    <x v="4"/>
    <s v="Suburban Systems Corp Ltd Group"/>
    <x v="1"/>
    <x v="123"/>
    <n v="10022.56"/>
    <x v="0"/>
    <x v="5"/>
    <x v="0"/>
  </r>
  <r>
    <d v="2018-08-19T00:00:00"/>
    <x v="0"/>
    <x v="2"/>
    <x v="3"/>
    <s v="Central Machines Co"/>
    <x v="4"/>
    <x v="124"/>
    <n v="5346"/>
    <x v="0"/>
    <x v="6"/>
    <x v="1"/>
  </r>
  <r>
    <d v="2018-08-19T00:00:00"/>
    <x v="0"/>
    <x v="2"/>
    <x v="0"/>
    <s v="National Engineering Inc Ltd Group"/>
    <x v="0"/>
    <x v="125"/>
    <n v="1376.67"/>
    <x v="0"/>
    <x v="6"/>
    <x v="2"/>
  </r>
  <r>
    <d v="2018-08-20T00:00:00"/>
    <x v="0"/>
    <x v="2"/>
    <x v="1"/>
    <s v="South Equip Corp"/>
    <x v="8"/>
    <x v="126"/>
    <n v="8449"/>
    <x v="1"/>
    <x v="5"/>
    <x v="1"/>
  </r>
  <r>
    <d v="2018-08-22T00:00:00"/>
    <x v="0"/>
    <x v="2"/>
    <x v="2"/>
    <s v="East Electrics Co Ltd Group"/>
    <x v="2"/>
    <x v="127"/>
    <n v="5247.99"/>
    <x v="0"/>
    <x v="1"/>
    <x v="1"/>
  </r>
  <r>
    <d v="2018-08-22T00:00:00"/>
    <x v="0"/>
    <x v="2"/>
    <x v="0"/>
    <s v="North Engineering Inc"/>
    <x v="3"/>
    <x v="128"/>
    <n v="8215"/>
    <x v="1"/>
    <x v="2"/>
    <x v="1"/>
  </r>
  <r>
    <d v="2018-08-24T00:00:00"/>
    <x v="0"/>
    <x v="2"/>
    <x v="1"/>
    <s v="North Industries Group"/>
    <x v="2"/>
    <x v="129"/>
    <n v="6464"/>
    <x v="1"/>
    <x v="5"/>
    <x v="1"/>
  </r>
  <r>
    <d v="2018-08-27T00:00:00"/>
    <x v="0"/>
    <x v="2"/>
    <x v="1"/>
    <s v="Metro Tech Co"/>
    <x v="4"/>
    <x v="130"/>
    <n v="7008"/>
    <x v="1"/>
    <x v="5"/>
    <x v="0"/>
  </r>
  <r>
    <d v="2018-08-27T00:00:00"/>
    <x v="0"/>
    <x v="2"/>
    <x v="4"/>
    <s v="Central Industries Co Ltd Group"/>
    <x v="3"/>
    <x v="131"/>
    <n v="9065.68"/>
    <x v="0"/>
    <x v="0"/>
    <x v="0"/>
  </r>
  <r>
    <d v="2018-09-03T00:00:00"/>
    <x v="0"/>
    <x v="2"/>
    <x v="0"/>
    <s v="Suburban Motors Ltd"/>
    <x v="0"/>
    <x v="132"/>
    <n v="6735"/>
    <x v="0"/>
    <x v="9"/>
    <x v="1"/>
  </r>
  <r>
    <d v="2018-09-05T00:00:00"/>
    <x v="0"/>
    <x v="2"/>
    <x v="3"/>
    <s v="East Tech LLC"/>
    <x v="2"/>
    <x v="133"/>
    <n v="2640"/>
    <x v="0"/>
    <x v="3"/>
    <x v="2"/>
  </r>
  <r>
    <d v="2018-09-06T00:00:00"/>
    <x v="0"/>
    <x v="2"/>
    <x v="1"/>
    <s v="Central Drives Inc Ltd Group"/>
    <x v="3"/>
    <x v="134"/>
    <n v="10446.700000000001"/>
    <x v="0"/>
    <x v="2"/>
    <x v="0"/>
  </r>
  <r>
    <d v="2018-09-06T00:00:00"/>
    <x v="0"/>
    <x v="2"/>
    <x v="0"/>
    <s v="West Systems Co Ltd Group"/>
    <x v="3"/>
    <x v="135"/>
    <n v="5082.66"/>
    <x v="0"/>
    <x v="0"/>
    <x v="3"/>
  </r>
  <r>
    <d v="2018-09-07T00:00:00"/>
    <x v="0"/>
    <x v="2"/>
    <x v="1"/>
    <s v="East Motors Co"/>
    <x v="8"/>
    <x v="136"/>
    <n v="5597"/>
    <x v="0"/>
    <x v="0"/>
    <x v="1"/>
  </r>
  <r>
    <d v="2018-09-09T00:00:00"/>
    <x v="0"/>
    <x v="2"/>
    <x v="4"/>
    <s v="Suburban Engineering Group"/>
    <x v="3"/>
    <x v="137"/>
    <n v="4291"/>
    <x v="0"/>
    <x v="3"/>
    <x v="1"/>
  </r>
  <r>
    <d v="2018-09-09T00:00:00"/>
    <x v="0"/>
    <x v="2"/>
    <x v="0"/>
    <s v="Global Motors Co Ltd Group"/>
    <x v="2"/>
    <x v="138"/>
    <n v="2322.88"/>
    <x v="1"/>
    <x v="0"/>
    <x v="1"/>
  </r>
  <r>
    <d v="2018-09-12T00:00:00"/>
    <x v="0"/>
    <x v="2"/>
    <x v="3"/>
    <s v="National Equip Corp Ltd Group"/>
    <x v="1"/>
    <x v="139"/>
    <n v="2516.86"/>
    <x v="1"/>
    <x v="8"/>
    <x v="2"/>
  </r>
  <r>
    <d v="2018-09-12T00:00:00"/>
    <x v="0"/>
    <x v="2"/>
    <x v="0"/>
    <s v="Global Tech Co"/>
    <x v="0"/>
    <x v="140"/>
    <n v="6363"/>
    <x v="1"/>
    <x v="6"/>
    <x v="0"/>
  </r>
  <r>
    <d v="2018-09-13T00:00:00"/>
    <x v="0"/>
    <x v="2"/>
    <x v="2"/>
    <s v="Suburban Motors Group"/>
    <x v="0"/>
    <x v="141"/>
    <n v="8078"/>
    <x v="1"/>
    <x v="3"/>
    <x v="0"/>
  </r>
  <r>
    <d v="2018-09-15T00:00:00"/>
    <x v="0"/>
    <x v="2"/>
    <x v="0"/>
    <s v="National Machines Co Ltd Group"/>
    <x v="2"/>
    <x v="142"/>
    <n v="1840.16"/>
    <x v="1"/>
    <x v="2"/>
    <x v="2"/>
  </r>
  <r>
    <d v="2018-09-15T00:00:00"/>
    <x v="0"/>
    <x v="2"/>
    <x v="2"/>
    <s v="Metro Systems Corp Ltd Group"/>
    <x v="5"/>
    <x v="143"/>
    <n v="6308.95"/>
    <x v="0"/>
    <x v="2"/>
    <x v="3"/>
  </r>
  <r>
    <d v="2018-09-16T00:00:00"/>
    <x v="0"/>
    <x v="2"/>
    <x v="2"/>
    <s v="National Equip Ltd"/>
    <x v="8"/>
    <x v="144"/>
    <n v="5293"/>
    <x v="0"/>
    <x v="2"/>
    <x v="2"/>
  </r>
  <r>
    <d v="2018-09-17T00:00:00"/>
    <x v="0"/>
    <x v="2"/>
    <x v="3"/>
    <s v="West Systems Group Ltd Group"/>
    <x v="3"/>
    <x v="145"/>
    <n v="5530.07"/>
    <x v="0"/>
    <x v="4"/>
    <x v="2"/>
  </r>
  <r>
    <d v="2018-09-17T00:00:00"/>
    <x v="0"/>
    <x v="2"/>
    <x v="0"/>
    <s v="Suburban Systems Group Ltd Group"/>
    <x v="3"/>
    <x v="146"/>
    <n v="3380.4"/>
    <x v="1"/>
    <x v="6"/>
    <x v="1"/>
  </r>
  <r>
    <d v="2018-09-17T00:00:00"/>
    <x v="0"/>
    <x v="2"/>
    <x v="0"/>
    <s v="Industries Corp"/>
    <x v="4"/>
    <x v="147"/>
    <n v="2661"/>
    <x v="0"/>
    <x v="1"/>
    <x v="1"/>
  </r>
  <r>
    <d v="2018-09-20T00:00:00"/>
    <x v="0"/>
    <x v="2"/>
    <x v="0"/>
    <s v="East Equip Ltd Ltd Group"/>
    <x v="5"/>
    <x v="148"/>
    <n v="5777.92"/>
    <x v="0"/>
    <x v="0"/>
    <x v="0"/>
  </r>
  <r>
    <d v="2018-09-20T00:00:00"/>
    <x v="0"/>
    <x v="2"/>
    <x v="0"/>
    <s v="National Tech Co"/>
    <x v="0"/>
    <x v="149"/>
    <n v="6107"/>
    <x v="0"/>
    <x v="0"/>
    <x v="0"/>
  </r>
  <r>
    <d v="2018-09-21T00:00:00"/>
    <x v="0"/>
    <x v="2"/>
    <x v="0"/>
    <s v="East Industries Ltd Ltd Group"/>
    <x v="3"/>
    <x v="150"/>
    <n v="3140.7"/>
    <x v="1"/>
    <x v="3"/>
    <x v="2"/>
  </r>
  <r>
    <d v="2018-09-22T00:00:00"/>
    <x v="0"/>
    <x v="2"/>
    <x v="4"/>
    <s v="South Engineering LLC Ltd Group"/>
    <x v="1"/>
    <x v="151"/>
    <n v="10045.530000000001"/>
    <x v="0"/>
    <x v="6"/>
    <x v="1"/>
  </r>
  <r>
    <d v="2018-09-23T00:00:00"/>
    <x v="0"/>
    <x v="2"/>
    <x v="2"/>
    <s v="Central Tech Ltd Ltd Group"/>
    <x v="3"/>
    <x v="152"/>
    <n v="8867.0400000000009"/>
    <x v="0"/>
    <x v="0"/>
    <x v="0"/>
  </r>
  <r>
    <d v="2018-09-24T00:00:00"/>
    <x v="0"/>
    <x v="2"/>
    <x v="1"/>
    <s v="Central Equip Inc"/>
    <x v="1"/>
    <x v="153"/>
    <n v="453"/>
    <x v="1"/>
    <x v="4"/>
    <x v="0"/>
  </r>
  <r>
    <d v="2018-09-25T00:00:00"/>
    <x v="0"/>
    <x v="2"/>
    <x v="1"/>
    <s v="West Tech LLC"/>
    <x v="1"/>
    <x v="154"/>
    <n v="277"/>
    <x v="0"/>
    <x v="4"/>
    <x v="2"/>
  </r>
  <r>
    <d v="2018-09-26T00:00:00"/>
    <x v="0"/>
    <x v="2"/>
    <x v="4"/>
    <s v="Metro Industries Co Ltd Group"/>
    <x v="2"/>
    <x v="155"/>
    <n v="5511.22"/>
    <x v="0"/>
    <x v="1"/>
    <x v="2"/>
  </r>
  <r>
    <d v="2018-10-01T00:00:00"/>
    <x v="0"/>
    <x v="3"/>
    <x v="1"/>
    <s v="Central Motors LLC"/>
    <x v="3"/>
    <x v="156"/>
    <n v="2194"/>
    <x v="0"/>
    <x v="3"/>
    <x v="1"/>
  </r>
  <r>
    <d v="2018-10-03T00:00:00"/>
    <x v="0"/>
    <x v="3"/>
    <x v="0"/>
    <s v="Electrics Corp"/>
    <x v="3"/>
    <x v="157"/>
    <n v="9103"/>
    <x v="0"/>
    <x v="6"/>
    <x v="1"/>
  </r>
  <r>
    <d v="2018-10-04T00:00:00"/>
    <x v="0"/>
    <x v="3"/>
    <x v="3"/>
    <s v="Suburban Machines Inc"/>
    <x v="4"/>
    <x v="158"/>
    <n v="9072"/>
    <x v="0"/>
    <x v="3"/>
    <x v="2"/>
  </r>
  <r>
    <d v="2018-10-07T00:00:00"/>
    <x v="0"/>
    <x v="3"/>
    <x v="4"/>
    <s v="West Equip Corp Ltd Group"/>
    <x v="1"/>
    <x v="159"/>
    <n v="11482.5"/>
    <x v="0"/>
    <x v="4"/>
    <x v="2"/>
  </r>
  <r>
    <d v="2018-10-07T00:00:00"/>
    <x v="0"/>
    <x v="3"/>
    <x v="0"/>
    <s v="National Machines Inc"/>
    <x v="3"/>
    <x v="160"/>
    <n v="7327"/>
    <x v="0"/>
    <x v="5"/>
    <x v="1"/>
  </r>
  <r>
    <d v="2018-10-09T00:00:00"/>
    <x v="0"/>
    <x v="3"/>
    <x v="3"/>
    <s v="Metro Systems Ltd"/>
    <x v="5"/>
    <x v="161"/>
    <n v="4525"/>
    <x v="0"/>
    <x v="0"/>
    <x v="1"/>
  </r>
  <r>
    <d v="2018-10-14T00:00:00"/>
    <x v="0"/>
    <x v="3"/>
    <x v="0"/>
    <s v="Global Machines Ltd"/>
    <x v="4"/>
    <x v="162"/>
    <n v="4845"/>
    <x v="0"/>
    <x v="6"/>
    <x v="1"/>
  </r>
  <r>
    <d v="2018-10-15T00:00:00"/>
    <x v="0"/>
    <x v="3"/>
    <x v="0"/>
    <s v="Electrics Inc"/>
    <x v="0"/>
    <x v="163"/>
    <n v="2717"/>
    <x v="0"/>
    <x v="6"/>
    <x v="3"/>
  </r>
  <r>
    <d v="2018-10-16T00:00:00"/>
    <x v="0"/>
    <x v="3"/>
    <x v="0"/>
    <s v="Metro Tech Corp"/>
    <x v="7"/>
    <x v="164"/>
    <n v="2392"/>
    <x v="0"/>
    <x v="4"/>
    <x v="2"/>
  </r>
  <r>
    <d v="2018-10-17T00:00:00"/>
    <x v="0"/>
    <x v="3"/>
    <x v="1"/>
    <s v="North Industries LLC"/>
    <x v="3"/>
    <x v="165"/>
    <n v="4440"/>
    <x v="0"/>
    <x v="5"/>
    <x v="1"/>
  </r>
  <r>
    <d v="2018-10-18T00:00:00"/>
    <x v="0"/>
    <x v="3"/>
    <x v="4"/>
    <s v="Central Industries Corp"/>
    <x v="1"/>
    <x v="166"/>
    <n v="9892"/>
    <x v="1"/>
    <x v="2"/>
    <x v="0"/>
  </r>
  <r>
    <d v="2018-10-20T00:00:00"/>
    <x v="0"/>
    <x v="3"/>
    <x v="2"/>
    <s v="North Machines Inc"/>
    <x v="4"/>
    <x v="167"/>
    <n v="3663"/>
    <x v="0"/>
    <x v="3"/>
    <x v="2"/>
  </r>
  <r>
    <d v="2018-10-21T00:00:00"/>
    <x v="0"/>
    <x v="3"/>
    <x v="0"/>
    <s v="Special Suburban Industries Corp Ltd Group"/>
    <x v="3"/>
    <x v="168"/>
    <n v="6308.28"/>
    <x v="0"/>
    <x v="7"/>
    <x v="0"/>
  </r>
  <r>
    <d v="2018-10-21T00:00:00"/>
    <x v="0"/>
    <x v="3"/>
    <x v="1"/>
    <s v="Metro Drives Ltd Ltd Group"/>
    <x v="0"/>
    <x v="169"/>
    <n v="3041.28"/>
    <x v="0"/>
    <x v="4"/>
    <x v="2"/>
  </r>
  <r>
    <d v="2018-10-26T00:00:00"/>
    <x v="0"/>
    <x v="3"/>
    <x v="3"/>
    <s v="National Machines Corp"/>
    <x v="1"/>
    <x v="170"/>
    <n v="4484"/>
    <x v="0"/>
    <x v="0"/>
    <x v="2"/>
  </r>
  <r>
    <d v="2018-10-28T00:00:00"/>
    <x v="0"/>
    <x v="3"/>
    <x v="1"/>
    <s v="South Industries Group Ltd Group"/>
    <x v="3"/>
    <x v="171"/>
    <n v="4430.3999999999996"/>
    <x v="0"/>
    <x v="8"/>
    <x v="3"/>
  </r>
  <r>
    <d v="2018-11-02T00:00:00"/>
    <x v="0"/>
    <x v="3"/>
    <x v="2"/>
    <s v="National Equip Inc"/>
    <x v="5"/>
    <x v="172"/>
    <n v="7869"/>
    <x v="0"/>
    <x v="5"/>
    <x v="2"/>
  </r>
  <r>
    <d v="2018-11-03T00:00:00"/>
    <x v="0"/>
    <x v="3"/>
    <x v="0"/>
    <s v="National Machines Inc Ltd Group"/>
    <x v="3"/>
    <x v="173"/>
    <n v="4835.82"/>
    <x v="0"/>
    <x v="0"/>
    <x v="3"/>
  </r>
  <r>
    <d v="2018-11-03T00:00:00"/>
    <x v="0"/>
    <x v="3"/>
    <x v="2"/>
    <s v="East Machines LLC Ltd Group"/>
    <x v="5"/>
    <x v="174"/>
    <n v="1935.2"/>
    <x v="0"/>
    <x v="0"/>
    <x v="1"/>
  </r>
  <r>
    <d v="2018-11-06T00:00:00"/>
    <x v="0"/>
    <x v="3"/>
    <x v="2"/>
    <s v="North Engineering LLC Ltd Group"/>
    <x v="3"/>
    <x v="175"/>
    <n v="6768.72"/>
    <x v="0"/>
    <x v="7"/>
    <x v="3"/>
  </r>
  <r>
    <d v="2018-11-10T00:00:00"/>
    <x v="0"/>
    <x v="3"/>
    <x v="0"/>
    <s v="South Engineering Inc Ltd Group"/>
    <x v="3"/>
    <x v="176"/>
    <n v="1166.22"/>
    <x v="0"/>
    <x v="5"/>
    <x v="2"/>
  </r>
  <r>
    <d v="2018-11-11T00:00:00"/>
    <x v="0"/>
    <x v="3"/>
    <x v="4"/>
    <s v="East Machines Ltd Ltd Group"/>
    <x v="2"/>
    <x v="177"/>
    <n v="3134.34"/>
    <x v="1"/>
    <x v="6"/>
    <x v="1"/>
  </r>
  <r>
    <d v="2018-11-13T00:00:00"/>
    <x v="0"/>
    <x v="3"/>
    <x v="3"/>
    <s v="Metro Machines Ltd Ltd Group"/>
    <x v="3"/>
    <x v="178"/>
    <n v="1343.43"/>
    <x v="0"/>
    <x v="1"/>
    <x v="2"/>
  </r>
  <r>
    <d v="2018-11-13T00:00:00"/>
    <x v="0"/>
    <x v="3"/>
    <x v="0"/>
    <s v="Central Motors Co Ltd Group"/>
    <x v="0"/>
    <x v="179"/>
    <n v="2463.54"/>
    <x v="1"/>
    <x v="8"/>
    <x v="0"/>
  </r>
  <r>
    <d v="2018-11-14T00:00:00"/>
    <x v="0"/>
    <x v="3"/>
    <x v="3"/>
    <s v="Central Motors Inc"/>
    <x v="4"/>
    <x v="180"/>
    <n v="2664"/>
    <x v="0"/>
    <x v="1"/>
    <x v="1"/>
  </r>
  <r>
    <d v="2018-11-16T00:00:00"/>
    <x v="0"/>
    <x v="3"/>
    <x v="2"/>
    <s v="Suburban Systems Corp"/>
    <x v="1"/>
    <x v="181"/>
    <n v="6772"/>
    <x v="0"/>
    <x v="2"/>
    <x v="1"/>
  </r>
  <r>
    <d v="2018-11-16T00:00:00"/>
    <x v="0"/>
    <x v="3"/>
    <x v="1"/>
    <s v="Metro Engineering Co"/>
    <x v="8"/>
    <x v="182"/>
    <n v="8844"/>
    <x v="1"/>
    <x v="8"/>
    <x v="0"/>
  </r>
  <r>
    <d v="2018-11-18T00:00:00"/>
    <x v="0"/>
    <x v="3"/>
    <x v="0"/>
    <s v="Industries Co"/>
    <x v="3"/>
    <x v="183"/>
    <n v="3232"/>
    <x v="1"/>
    <x v="5"/>
    <x v="1"/>
  </r>
  <r>
    <d v="2018-11-18T00:00:00"/>
    <x v="0"/>
    <x v="3"/>
    <x v="2"/>
    <s v="Suburban Equip LLC"/>
    <x v="3"/>
    <x v="184"/>
    <n v="9378"/>
    <x v="1"/>
    <x v="6"/>
    <x v="0"/>
  </r>
  <r>
    <d v="2018-11-19T00:00:00"/>
    <x v="0"/>
    <x v="3"/>
    <x v="3"/>
    <s v="Suburban Engineering Inc"/>
    <x v="4"/>
    <x v="185"/>
    <n v="8685"/>
    <x v="0"/>
    <x v="7"/>
    <x v="1"/>
  </r>
  <r>
    <d v="2018-11-19T00:00:00"/>
    <x v="0"/>
    <x v="3"/>
    <x v="4"/>
    <s v="South Systems Corp Ltd Group"/>
    <x v="3"/>
    <x v="186"/>
    <n v="7608.36"/>
    <x v="0"/>
    <x v="1"/>
    <x v="0"/>
  </r>
  <r>
    <d v="2018-11-22T00:00:00"/>
    <x v="0"/>
    <x v="3"/>
    <x v="1"/>
    <s v="Drives Corp"/>
    <x v="0"/>
    <x v="187"/>
    <n v="9355"/>
    <x v="0"/>
    <x v="4"/>
    <x v="2"/>
  </r>
  <r>
    <d v="2018-11-25T00:00:00"/>
    <x v="0"/>
    <x v="3"/>
    <x v="3"/>
    <s v="Equip Corp"/>
    <x v="1"/>
    <x v="188"/>
    <n v="5575"/>
    <x v="1"/>
    <x v="0"/>
    <x v="1"/>
  </r>
  <r>
    <d v="2018-11-25T00:00:00"/>
    <x v="0"/>
    <x v="3"/>
    <x v="0"/>
    <s v="West Industries Co"/>
    <x v="2"/>
    <x v="189"/>
    <n v="915"/>
    <x v="1"/>
    <x v="0"/>
    <x v="2"/>
  </r>
  <r>
    <d v="2018-11-25T00:00:00"/>
    <x v="0"/>
    <x v="3"/>
    <x v="1"/>
    <s v="National Electrics Corp Ltd Group"/>
    <x v="4"/>
    <x v="190"/>
    <n v="4440"/>
    <x v="0"/>
    <x v="0"/>
    <x v="3"/>
  </r>
  <r>
    <d v="2018-11-26T00:00:00"/>
    <x v="0"/>
    <x v="3"/>
    <x v="2"/>
    <s v="West Systems Co"/>
    <x v="3"/>
    <x v="191"/>
    <n v="7701"/>
    <x v="1"/>
    <x v="0"/>
    <x v="1"/>
  </r>
  <r>
    <d v="2018-11-26T00:00:00"/>
    <x v="0"/>
    <x v="3"/>
    <x v="4"/>
    <s v="South Motors Inc"/>
    <x v="0"/>
    <x v="192"/>
    <n v="9511"/>
    <x v="0"/>
    <x v="0"/>
    <x v="2"/>
  </r>
  <r>
    <d v="2018-11-27T00:00:00"/>
    <x v="0"/>
    <x v="3"/>
    <x v="0"/>
    <s v="North Motors Inc Ltd Group"/>
    <x v="3"/>
    <x v="193"/>
    <n v="3155.34"/>
    <x v="0"/>
    <x v="2"/>
    <x v="0"/>
  </r>
  <r>
    <d v="2018-11-27T00:00:00"/>
    <x v="0"/>
    <x v="3"/>
    <x v="3"/>
    <s v="Suburban Electrics Group Ltd Group"/>
    <x v="3"/>
    <x v="194"/>
    <n v="927.45"/>
    <x v="0"/>
    <x v="5"/>
    <x v="0"/>
  </r>
  <r>
    <d v="2018-11-27T00:00:00"/>
    <x v="0"/>
    <x v="3"/>
    <x v="2"/>
    <s v="Central Drives LLC Ltd Group"/>
    <x v="4"/>
    <x v="195"/>
    <n v="5598.24"/>
    <x v="0"/>
    <x v="4"/>
    <x v="2"/>
  </r>
  <r>
    <d v="2018-11-28T00:00:00"/>
    <x v="0"/>
    <x v="3"/>
    <x v="1"/>
    <s v="West Industries Ltd Ltd Group"/>
    <x v="5"/>
    <x v="196"/>
    <n v="5273.17"/>
    <x v="0"/>
    <x v="4"/>
    <x v="0"/>
  </r>
  <r>
    <d v="2018-12-02T00:00:00"/>
    <x v="0"/>
    <x v="3"/>
    <x v="1"/>
    <s v="South Tech Group Ltd Group"/>
    <x v="3"/>
    <x v="197"/>
    <n v="2664.75"/>
    <x v="0"/>
    <x v="3"/>
    <x v="2"/>
  </r>
  <r>
    <d v="2018-12-07T00:00:00"/>
    <x v="0"/>
    <x v="3"/>
    <x v="2"/>
    <s v="National Equip Inc Ltd Group"/>
    <x v="5"/>
    <x v="198"/>
    <n v="8734.59"/>
    <x v="0"/>
    <x v="1"/>
    <x v="1"/>
  </r>
  <r>
    <d v="2018-12-08T00:00:00"/>
    <x v="0"/>
    <x v="3"/>
    <x v="0"/>
    <s v="West Electrics LLC"/>
    <x v="6"/>
    <x v="199"/>
    <n v="8572"/>
    <x v="0"/>
    <x v="5"/>
    <x v="2"/>
  </r>
  <r>
    <d v="2018-12-09T00:00:00"/>
    <x v="0"/>
    <x v="3"/>
    <x v="2"/>
    <s v="Systems Group Ltd Group"/>
    <x v="3"/>
    <x v="200"/>
    <n v="3445.86"/>
    <x v="0"/>
    <x v="8"/>
    <x v="2"/>
  </r>
  <r>
    <d v="2018-12-11T00:00:00"/>
    <x v="0"/>
    <x v="3"/>
    <x v="1"/>
    <s v="Central Systems Co Ltd Group"/>
    <x v="3"/>
    <x v="201"/>
    <n v="3732"/>
    <x v="1"/>
    <x v="2"/>
    <x v="1"/>
  </r>
  <r>
    <d v="2018-12-12T00:00:00"/>
    <x v="0"/>
    <x v="3"/>
    <x v="4"/>
    <s v="West Drives Ltd"/>
    <x v="1"/>
    <x v="202"/>
    <n v="2698"/>
    <x v="0"/>
    <x v="5"/>
    <x v="0"/>
  </r>
  <r>
    <d v="2018-12-15T00:00:00"/>
    <x v="0"/>
    <x v="3"/>
    <x v="1"/>
    <s v="Machines Ltd"/>
    <x v="0"/>
    <x v="203"/>
    <n v="9198"/>
    <x v="0"/>
    <x v="1"/>
    <x v="0"/>
  </r>
  <r>
    <d v="2018-12-18T00:00:00"/>
    <x v="0"/>
    <x v="3"/>
    <x v="4"/>
    <s v="Industries Co Ltd Group"/>
    <x v="3"/>
    <x v="204"/>
    <n v="2585.6"/>
    <x v="1"/>
    <x v="0"/>
    <x v="1"/>
  </r>
  <r>
    <d v="2018-12-19T00:00:00"/>
    <x v="0"/>
    <x v="3"/>
    <x v="1"/>
    <s v="Central Equip Co Ltd Group"/>
    <x v="2"/>
    <x v="205"/>
    <n v="7223.58"/>
    <x v="0"/>
    <x v="1"/>
    <x v="1"/>
  </r>
  <r>
    <d v="2018-12-19T00:00:00"/>
    <x v="0"/>
    <x v="3"/>
    <x v="2"/>
    <s v="Drives Co Ltd Group"/>
    <x v="1"/>
    <x v="206"/>
    <n v="5686.1"/>
    <x v="0"/>
    <x v="4"/>
    <x v="0"/>
  </r>
  <r>
    <d v="2018-12-20T00:00:00"/>
    <x v="0"/>
    <x v="3"/>
    <x v="0"/>
    <s v="East Electrics Corp Ltd Group"/>
    <x v="4"/>
    <x v="207"/>
    <n v="7387.52"/>
    <x v="0"/>
    <x v="1"/>
    <x v="2"/>
  </r>
  <r>
    <d v="2018-12-21T00:00:00"/>
    <x v="0"/>
    <x v="3"/>
    <x v="0"/>
    <s v="Global Electrics Group Ltd Group"/>
    <x v="4"/>
    <x v="208"/>
    <n v="5951.33"/>
    <x v="0"/>
    <x v="5"/>
    <x v="2"/>
  </r>
  <r>
    <d v="2018-12-22T00:00:00"/>
    <x v="0"/>
    <x v="3"/>
    <x v="0"/>
    <s v="Central Electrics Inc"/>
    <x v="6"/>
    <x v="209"/>
    <n v="3235"/>
    <x v="0"/>
    <x v="9"/>
    <x v="1"/>
  </r>
  <r>
    <d v="2018-12-23T00:00:00"/>
    <x v="0"/>
    <x v="3"/>
    <x v="0"/>
    <s v="Suburban Equip Co"/>
    <x v="0"/>
    <x v="210"/>
    <n v="6359"/>
    <x v="1"/>
    <x v="2"/>
    <x v="3"/>
  </r>
  <r>
    <d v="2018-12-24T00:00:00"/>
    <x v="0"/>
    <x v="3"/>
    <x v="0"/>
    <s v="Global Machines Group"/>
    <x v="4"/>
    <x v="211"/>
    <n v="4136"/>
    <x v="0"/>
    <x v="6"/>
    <x v="3"/>
  </r>
  <r>
    <d v="2018-12-24T00:00:00"/>
    <x v="0"/>
    <x v="3"/>
    <x v="3"/>
    <s v="West Tech Corp"/>
    <x v="7"/>
    <x v="212"/>
    <n v="9375"/>
    <x v="0"/>
    <x v="5"/>
    <x v="1"/>
  </r>
  <r>
    <d v="2018-12-26T00:00:00"/>
    <x v="0"/>
    <x v="3"/>
    <x v="0"/>
    <s v="Metro Tech Group"/>
    <x v="2"/>
    <x v="213"/>
    <n v="9381"/>
    <x v="0"/>
    <x v="0"/>
    <x v="2"/>
  </r>
  <r>
    <d v="2019-01-08T00:00:00"/>
    <x v="1"/>
    <x v="0"/>
    <x v="1"/>
    <s v="Central Drives Corp Ltd Group"/>
    <x v="3"/>
    <x v="214"/>
    <n v="6385.89"/>
    <x v="0"/>
    <x v="7"/>
    <x v="3"/>
  </r>
  <r>
    <d v="2019-01-08T00:00:00"/>
    <x v="1"/>
    <x v="0"/>
    <x v="4"/>
    <s v="North Engineering Group"/>
    <x v="1"/>
    <x v="215"/>
    <n v="993"/>
    <x v="1"/>
    <x v="5"/>
    <x v="1"/>
  </r>
  <r>
    <d v="2019-01-09T00:00:00"/>
    <x v="1"/>
    <x v="0"/>
    <x v="1"/>
    <s v="East Equip Corp"/>
    <x v="7"/>
    <x v="216"/>
    <n v="3067"/>
    <x v="0"/>
    <x v="1"/>
    <x v="1"/>
  </r>
  <r>
    <d v="2019-01-09T00:00:00"/>
    <x v="1"/>
    <x v="0"/>
    <x v="1"/>
    <s v="Metro Industries Co"/>
    <x v="2"/>
    <x v="217"/>
    <n v="6721"/>
    <x v="0"/>
    <x v="7"/>
    <x v="1"/>
  </r>
  <r>
    <d v="2019-01-11T00:00:00"/>
    <x v="1"/>
    <x v="0"/>
    <x v="2"/>
    <s v="Metro Equip Ltd Ltd Group"/>
    <x v="1"/>
    <x v="218"/>
    <n v="12206.08"/>
    <x v="0"/>
    <x v="0"/>
    <x v="2"/>
  </r>
  <r>
    <d v="2019-01-11T00:00:00"/>
    <x v="1"/>
    <x v="0"/>
    <x v="0"/>
    <s v="Machines Ltd Ltd Group"/>
    <x v="0"/>
    <x v="219"/>
    <n v="10393.74"/>
    <x v="0"/>
    <x v="6"/>
    <x v="1"/>
  </r>
  <r>
    <d v="2019-01-16T00:00:00"/>
    <x v="1"/>
    <x v="0"/>
    <x v="2"/>
    <s v="Suburban Electrics Inc Ltd Group"/>
    <x v="4"/>
    <x v="220"/>
    <n v="4248"/>
    <x v="1"/>
    <x v="1"/>
    <x v="0"/>
  </r>
  <r>
    <d v="2019-01-18T00:00:00"/>
    <x v="1"/>
    <x v="0"/>
    <x v="1"/>
    <s v="North Tech Corp"/>
    <x v="0"/>
    <x v="221"/>
    <n v="6844"/>
    <x v="0"/>
    <x v="3"/>
    <x v="1"/>
  </r>
  <r>
    <d v="2019-01-18T00:00:00"/>
    <x v="1"/>
    <x v="0"/>
    <x v="4"/>
    <s v="North Industries Inc Ltd Group"/>
    <x v="0"/>
    <x v="222"/>
    <n v="3980.9"/>
    <x v="1"/>
    <x v="3"/>
    <x v="2"/>
  </r>
  <r>
    <d v="2019-01-19T00:00:00"/>
    <x v="1"/>
    <x v="0"/>
    <x v="4"/>
    <s v="Equip Ltd"/>
    <x v="1"/>
    <x v="223"/>
    <n v="4026"/>
    <x v="0"/>
    <x v="7"/>
    <x v="1"/>
  </r>
  <r>
    <d v="2019-01-21T00:00:00"/>
    <x v="1"/>
    <x v="0"/>
    <x v="2"/>
    <s v="Suburban Drives LLC"/>
    <x v="1"/>
    <x v="224"/>
    <n v="5907"/>
    <x v="0"/>
    <x v="1"/>
    <x v="1"/>
  </r>
  <r>
    <d v="2019-01-21T00:00:00"/>
    <x v="1"/>
    <x v="0"/>
    <x v="2"/>
    <s v="Central Drives LLC"/>
    <x v="4"/>
    <x v="225"/>
    <n v="5232"/>
    <x v="0"/>
    <x v="4"/>
    <x v="2"/>
  </r>
  <r>
    <d v="2019-02-02T00:00:00"/>
    <x v="1"/>
    <x v="0"/>
    <x v="1"/>
    <s v="Central Industries Ltd"/>
    <x v="2"/>
    <x v="226"/>
    <n v="1194"/>
    <x v="0"/>
    <x v="8"/>
    <x v="1"/>
  </r>
  <r>
    <d v="2019-02-03T00:00:00"/>
    <x v="1"/>
    <x v="0"/>
    <x v="4"/>
    <s v="Industries LLC"/>
    <x v="4"/>
    <x v="227"/>
    <n v="9672"/>
    <x v="0"/>
    <x v="7"/>
    <x v="1"/>
  </r>
  <r>
    <d v="2019-02-04T00:00:00"/>
    <x v="1"/>
    <x v="0"/>
    <x v="1"/>
    <s v="Global Electrics Group"/>
    <x v="4"/>
    <x v="228"/>
    <n v="7729"/>
    <x v="0"/>
    <x v="3"/>
    <x v="0"/>
  </r>
  <r>
    <d v="2019-02-05T00:00:00"/>
    <x v="1"/>
    <x v="0"/>
    <x v="2"/>
    <s v="North Motors Corp Ltd Group"/>
    <x v="7"/>
    <x v="229"/>
    <n v="9025.82"/>
    <x v="1"/>
    <x v="3"/>
    <x v="2"/>
  </r>
  <r>
    <d v="2019-02-07T00:00:00"/>
    <x v="1"/>
    <x v="0"/>
    <x v="1"/>
    <s v="North Equip Ltd Ltd Group"/>
    <x v="3"/>
    <x v="230"/>
    <n v="2742.95"/>
    <x v="1"/>
    <x v="6"/>
    <x v="1"/>
  </r>
  <r>
    <d v="2019-02-07T00:00:00"/>
    <x v="1"/>
    <x v="0"/>
    <x v="1"/>
    <s v="National Machines Co"/>
    <x v="2"/>
    <x v="231"/>
    <n v="1484"/>
    <x v="0"/>
    <x v="3"/>
    <x v="1"/>
  </r>
  <r>
    <d v="2019-02-10T00:00:00"/>
    <x v="1"/>
    <x v="0"/>
    <x v="1"/>
    <s v="North Equip Group"/>
    <x v="3"/>
    <x v="232"/>
    <n v="2099"/>
    <x v="0"/>
    <x v="0"/>
    <x v="0"/>
  </r>
  <r>
    <d v="2019-02-12T00:00:00"/>
    <x v="1"/>
    <x v="0"/>
    <x v="2"/>
    <s v="Engineering LLC"/>
    <x v="3"/>
    <x v="233"/>
    <n v="2350"/>
    <x v="0"/>
    <x v="5"/>
    <x v="1"/>
  </r>
  <r>
    <d v="2019-02-14T00:00:00"/>
    <x v="1"/>
    <x v="0"/>
    <x v="4"/>
    <s v="North Tech Corp Ltd Group"/>
    <x v="0"/>
    <x v="234"/>
    <n v="6091.16"/>
    <x v="0"/>
    <x v="7"/>
    <x v="0"/>
  </r>
  <r>
    <d v="2019-02-17T00:00:00"/>
    <x v="1"/>
    <x v="0"/>
    <x v="0"/>
    <s v="South Systems LLC"/>
    <x v="1"/>
    <x v="235"/>
    <n v="7037"/>
    <x v="0"/>
    <x v="1"/>
    <x v="3"/>
  </r>
  <r>
    <d v="2019-02-18T00:00:00"/>
    <x v="1"/>
    <x v="0"/>
    <x v="3"/>
    <s v="Central Electrics LLC Ltd Group"/>
    <x v="3"/>
    <x v="236"/>
    <n v="3308.75"/>
    <x v="0"/>
    <x v="6"/>
    <x v="3"/>
  </r>
  <r>
    <d v="2019-02-21T00:00:00"/>
    <x v="1"/>
    <x v="0"/>
    <x v="0"/>
    <s v="Central Systems Ltd Ltd Group"/>
    <x v="3"/>
    <x v="237"/>
    <n v="6509"/>
    <x v="1"/>
    <x v="6"/>
    <x v="1"/>
  </r>
  <r>
    <d v="2019-02-24T00:00:00"/>
    <x v="1"/>
    <x v="0"/>
    <x v="4"/>
    <s v="Metro Motors Group Ltd Group"/>
    <x v="0"/>
    <x v="238"/>
    <n v="1160.1199999999999"/>
    <x v="0"/>
    <x v="5"/>
    <x v="3"/>
  </r>
  <r>
    <d v="2019-02-26T00:00:00"/>
    <x v="1"/>
    <x v="0"/>
    <x v="0"/>
    <s v="North Machines Inc Ltd Group"/>
    <x v="4"/>
    <x v="239"/>
    <n v="2051.2800000000002"/>
    <x v="0"/>
    <x v="0"/>
    <x v="2"/>
  </r>
  <r>
    <d v="2019-02-26T00:00:00"/>
    <x v="1"/>
    <x v="0"/>
    <x v="2"/>
    <s v="South Machines LLC"/>
    <x v="1"/>
    <x v="240"/>
    <n v="4619"/>
    <x v="0"/>
    <x v="4"/>
    <x v="2"/>
  </r>
  <r>
    <d v="2019-02-28T00:00:00"/>
    <x v="1"/>
    <x v="0"/>
    <x v="0"/>
    <s v="North Drives Corp Ltd Group"/>
    <x v="0"/>
    <x v="241"/>
    <n v="4784"/>
    <x v="0"/>
    <x v="3"/>
    <x v="1"/>
  </r>
  <r>
    <d v="2019-03-08T00:00:00"/>
    <x v="1"/>
    <x v="0"/>
    <x v="2"/>
    <s v="Central Industries Inc"/>
    <x v="3"/>
    <x v="242"/>
    <n v="252"/>
    <x v="0"/>
    <x v="1"/>
    <x v="1"/>
  </r>
  <r>
    <d v="2019-03-10T00:00:00"/>
    <x v="1"/>
    <x v="0"/>
    <x v="0"/>
    <s v="North Motors Co Ltd Group"/>
    <x v="1"/>
    <x v="243"/>
    <n v="4698.3999999999996"/>
    <x v="1"/>
    <x v="9"/>
    <x v="1"/>
  </r>
  <r>
    <d v="2019-03-10T00:00:00"/>
    <x v="1"/>
    <x v="0"/>
    <x v="1"/>
    <s v="East Systems Group Ltd Group"/>
    <x v="7"/>
    <x v="244"/>
    <n v="7074"/>
    <x v="0"/>
    <x v="3"/>
    <x v="1"/>
  </r>
  <r>
    <d v="2019-03-13T00:00:00"/>
    <x v="1"/>
    <x v="0"/>
    <x v="1"/>
    <s v="Tech Corp"/>
    <x v="1"/>
    <x v="245"/>
    <n v="4097"/>
    <x v="0"/>
    <x v="5"/>
    <x v="1"/>
  </r>
  <r>
    <d v="2019-03-15T00:00:00"/>
    <x v="1"/>
    <x v="0"/>
    <x v="1"/>
    <s v="Tech Group"/>
    <x v="3"/>
    <x v="246"/>
    <n v="320"/>
    <x v="0"/>
    <x v="1"/>
    <x v="1"/>
  </r>
  <r>
    <d v="2019-03-19T00:00:00"/>
    <x v="1"/>
    <x v="0"/>
    <x v="2"/>
    <s v="South Motors Co"/>
    <x v="1"/>
    <x v="247"/>
    <n v="7279"/>
    <x v="1"/>
    <x v="4"/>
    <x v="2"/>
  </r>
  <r>
    <d v="2019-03-21T00:00:00"/>
    <x v="1"/>
    <x v="0"/>
    <x v="2"/>
    <s v="Suburban Electrics Inc"/>
    <x v="4"/>
    <x v="248"/>
    <n v="5900"/>
    <x v="0"/>
    <x v="1"/>
    <x v="3"/>
  </r>
  <r>
    <d v="2019-03-22T00:00:00"/>
    <x v="1"/>
    <x v="0"/>
    <x v="1"/>
    <s v="Metro Engineering Inc"/>
    <x v="4"/>
    <x v="249"/>
    <n v="1962"/>
    <x v="0"/>
    <x v="9"/>
    <x v="2"/>
  </r>
  <r>
    <d v="2019-03-23T00:00:00"/>
    <x v="1"/>
    <x v="0"/>
    <x v="4"/>
    <s v="North Equip Group Ltd Group"/>
    <x v="3"/>
    <x v="250"/>
    <n v="2287.91"/>
    <x v="0"/>
    <x v="8"/>
    <x v="0"/>
  </r>
  <r>
    <d v="2019-03-26T00:00:00"/>
    <x v="1"/>
    <x v="0"/>
    <x v="4"/>
    <s v="Central Industries Group Ltd Group"/>
    <x v="3"/>
    <x v="251"/>
    <n v="4931.24"/>
    <x v="0"/>
    <x v="3"/>
    <x v="0"/>
  </r>
  <r>
    <d v="2019-03-27T00:00:00"/>
    <x v="1"/>
    <x v="0"/>
    <x v="1"/>
    <s v="Global Engineering Co Ltd Group"/>
    <x v="5"/>
    <x v="252"/>
    <n v="1554.6"/>
    <x v="1"/>
    <x v="1"/>
    <x v="1"/>
  </r>
  <r>
    <d v="2019-03-27T00:00:00"/>
    <x v="1"/>
    <x v="0"/>
    <x v="2"/>
    <s v="North Systems Ltd Ltd Group"/>
    <x v="1"/>
    <x v="253"/>
    <n v="7000.7"/>
    <x v="0"/>
    <x v="7"/>
    <x v="0"/>
  </r>
  <r>
    <d v="2019-03-28T00:00:00"/>
    <x v="1"/>
    <x v="0"/>
    <x v="1"/>
    <s v="Suburban Machines Group Ltd Group"/>
    <x v="3"/>
    <x v="254"/>
    <n v="2450.79"/>
    <x v="0"/>
    <x v="8"/>
    <x v="3"/>
  </r>
  <r>
    <d v="2019-04-03T00:00:00"/>
    <x v="1"/>
    <x v="1"/>
    <x v="4"/>
    <s v="Central Systems LLC Ltd Group"/>
    <x v="4"/>
    <x v="255"/>
    <n v="7092.36"/>
    <x v="0"/>
    <x v="1"/>
    <x v="1"/>
  </r>
  <r>
    <d v="2019-04-03T00:00:00"/>
    <x v="1"/>
    <x v="1"/>
    <x v="4"/>
    <s v="Suburban Motors Inc Ltd Group"/>
    <x v="1"/>
    <x v="256"/>
    <n v="4545.2299999999996"/>
    <x v="0"/>
    <x v="8"/>
    <x v="0"/>
  </r>
  <r>
    <d v="2019-04-04T00:00:00"/>
    <x v="1"/>
    <x v="1"/>
    <x v="4"/>
    <s v="East Engineering Co Ltd Group"/>
    <x v="6"/>
    <x v="257"/>
    <n v="5319.8"/>
    <x v="1"/>
    <x v="0"/>
    <x v="1"/>
  </r>
  <r>
    <d v="2019-04-05T00:00:00"/>
    <x v="1"/>
    <x v="1"/>
    <x v="0"/>
    <s v="Central Motors Group Ltd Group"/>
    <x v="3"/>
    <x v="258"/>
    <n v="7527.54"/>
    <x v="0"/>
    <x v="3"/>
    <x v="1"/>
  </r>
  <r>
    <d v="2019-04-06T00:00:00"/>
    <x v="1"/>
    <x v="1"/>
    <x v="1"/>
    <s v="Global Drives Ltd"/>
    <x v="6"/>
    <x v="259"/>
    <n v="3616"/>
    <x v="0"/>
    <x v="7"/>
    <x v="0"/>
  </r>
  <r>
    <d v="2019-04-06T00:00:00"/>
    <x v="1"/>
    <x v="1"/>
    <x v="3"/>
    <s v="National Systems Co"/>
    <x v="2"/>
    <x v="260"/>
    <n v="2726"/>
    <x v="0"/>
    <x v="9"/>
    <x v="0"/>
  </r>
  <r>
    <d v="2019-04-07T00:00:00"/>
    <x v="1"/>
    <x v="1"/>
    <x v="1"/>
    <s v="Suburban Engineering Group Ltd Group"/>
    <x v="3"/>
    <x v="261"/>
    <n v="5578.3"/>
    <x v="0"/>
    <x v="3"/>
    <x v="0"/>
  </r>
  <r>
    <d v="2019-04-09T00:00:00"/>
    <x v="1"/>
    <x v="1"/>
    <x v="4"/>
    <s v="Suburban Drives Corp"/>
    <x v="6"/>
    <x v="262"/>
    <n v="1101"/>
    <x v="0"/>
    <x v="3"/>
    <x v="1"/>
  </r>
  <r>
    <d v="2019-04-10T00:00:00"/>
    <x v="1"/>
    <x v="1"/>
    <x v="3"/>
    <s v="Suburban Industries Co"/>
    <x v="0"/>
    <x v="263"/>
    <n v="1182"/>
    <x v="0"/>
    <x v="1"/>
    <x v="2"/>
  </r>
  <r>
    <d v="2019-04-13T00:00:00"/>
    <x v="1"/>
    <x v="1"/>
    <x v="3"/>
    <s v="North Systems Inc Ltd Group"/>
    <x v="3"/>
    <x v="264"/>
    <n v="5198.13"/>
    <x v="0"/>
    <x v="3"/>
    <x v="1"/>
  </r>
  <r>
    <d v="2019-04-16T00:00:00"/>
    <x v="1"/>
    <x v="1"/>
    <x v="1"/>
    <s v="National Systems LLC Ltd Group"/>
    <x v="2"/>
    <x v="265"/>
    <n v="9117.06"/>
    <x v="0"/>
    <x v="1"/>
    <x v="3"/>
  </r>
  <r>
    <d v="2019-04-18T00:00:00"/>
    <x v="1"/>
    <x v="1"/>
    <x v="1"/>
    <s v="East Equip Co Ltd Group"/>
    <x v="4"/>
    <x v="266"/>
    <n v="4046.66"/>
    <x v="0"/>
    <x v="5"/>
    <x v="3"/>
  </r>
  <r>
    <d v="2019-04-18T00:00:00"/>
    <x v="1"/>
    <x v="1"/>
    <x v="2"/>
    <s v="Metro Motors LLC Ltd Group"/>
    <x v="0"/>
    <x v="267"/>
    <n v="2832.3"/>
    <x v="0"/>
    <x v="0"/>
    <x v="2"/>
  </r>
  <r>
    <d v="2019-04-20T00:00:00"/>
    <x v="1"/>
    <x v="1"/>
    <x v="1"/>
    <s v="Suburban Machines Group"/>
    <x v="3"/>
    <x v="268"/>
    <n v="2817"/>
    <x v="0"/>
    <x v="3"/>
    <x v="0"/>
  </r>
  <r>
    <d v="2019-04-20T00:00:00"/>
    <x v="1"/>
    <x v="1"/>
    <x v="0"/>
    <s v="East Electrics Group Ltd Group"/>
    <x v="0"/>
    <x v="269"/>
    <n v="2552.1999999999998"/>
    <x v="1"/>
    <x v="1"/>
    <x v="2"/>
  </r>
  <r>
    <d v="2019-04-21T00:00:00"/>
    <x v="1"/>
    <x v="1"/>
    <x v="1"/>
    <s v="Industries Inc"/>
    <x v="3"/>
    <x v="270"/>
    <n v="7636"/>
    <x v="0"/>
    <x v="1"/>
    <x v="0"/>
  </r>
  <r>
    <d v="2019-04-21T00:00:00"/>
    <x v="1"/>
    <x v="1"/>
    <x v="0"/>
    <s v="South Equip Group"/>
    <x v="0"/>
    <x v="271"/>
    <n v="9242"/>
    <x v="0"/>
    <x v="5"/>
    <x v="2"/>
  </r>
  <r>
    <d v="2019-04-25T00:00:00"/>
    <x v="1"/>
    <x v="1"/>
    <x v="4"/>
    <s v="Metro Electrics LLC"/>
    <x v="0"/>
    <x v="272"/>
    <n v="1315"/>
    <x v="1"/>
    <x v="9"/>
    <x v="2"/>
  </r>
  <r>
    <d v="2019-04-28T00:00:00"/>
    <x v="1"/>
    <x v="1"/>
    <x v="1"/>
    <s v="South Machines Group Ltd Group"/>
    <x v="2"/>
    <x v="273"/>
    <n v="1537.14"/>
    <x v="0"/>
    <x v="3"/>
    <x v="2"/>
  </r>
  <r>
    <d v="2019-05-02T00:00:00"/>
    <x v="1"/>
    <x v="1"/>
    <x v="2"/>
    <s v="Global Drives Group"/>
    <x v="4"/>
    <x v="274"/>
    <n v="8109"/>
    <x v="0"/>
    <x v="0"/>
    <x v="1"/>
  </r>
  <r>
    <d v="2019-05-07T00:00:00"/>
    <x v="1"/>
    <x v="1"/>
    <x v="1"/>
    <s v="Global Drives Co"/>
    <x v="1"/>
    <x v="275"/>
    <n v="5825"/>
    <x v="0"/>
    <x v="4"/>
    <x v="1"/>
  </r>
  <r>
    <d v="2019-05-08T00:00:00"/>
    <x v="1"/>
    <x v="1"/>
    <x v="0"/>
    <s v="Global Industries LLC"/>
    <x v="0"/>
    <x v="276"/>
    <n v="3330"/>
    <x v="1"/>
    <x v="5"/>
    <x v="0"/>
  </r>
  <r>
    <d v="2019-05-11T00:00:00"/>
    <x v="1"/>
    <x v="1"/>
    <x v="1"/>
    <s v="Metro Electrics Co"/>
    <x v="7"/>
    <x v="277"/>
    <n v="1636"/>
    <x v="1"/>
    <x v="3"/>
    <x v="2"/>
  </r>
  <r>
    <d v="2019-05-13T00:00:00"/>
    <x v="1"/>
    <x v="1"/>
    <x v="0"/>
    <s v="Tech Ltd"/>
    <x v="1"/>
    <x v="278"/>
    <n v="8969"/>
    <x v="1"/>
    <x v="1"/>
    <x v="1"/>
  </r>
  <r>
    <d v="2019-05-13T00:00:00"/>
    <x v="1"/>
    <x v="1"/>
    <x v="3"/>
    <s v="Central Machines Ltd Ltd Group"/>
    <x v="5"/>
    <x v="279"/>
    <n v="1253.3399999999999"/>
    <x v="0"/>
    <x v="2"/>
    <x v="3"/>
  </r>
  <r>
    <d v="2019-05-14T00:00:00"/>
    <x v="1"/>
    <x v="1"/>
    <x v="3"/>
    <s v="South Equip Inc Ltd Group"/>
    <x v="1"/>
    <x v="280"/>
    <n v="4448.6000000000004"/>
    <x v="0"/>
    <x v="3"/>
    <x v="1"/>
  </r>
  <r>
    <d v="2019-05-15T00:00:00"/>
    <x v="1"/>
    <x v="1"/>
    <x v="0"/>
    <s v="Central Equip LLC"/>
    <x v="1"/>
    <x v="281"/>
    <n v="4806"/>
    <x v="0"/>
    <x v="3"/>
    <x v="1"/>
  </r>
  <r>
    <d v="2019-05-17T00:00:00"/>
    <x v="1"/>
    <x v="1"/>
    <x v="1"/>
    <s v="Suburban Engineering Ltd Ltd Group"/>
    <x v="6"/>
    <x v="282"/>
    <n v="2811.6"/>
    <x v="0"/>
    <x v="3"/>
    <x v="0"/>
  </r>
  <r>
    <d v="2019-05-17T00:00:00"/>
    <x v="1"/>
    <x v="1"/>
    <x v="3"/>
    <s v="East Equip Group"/>
    <x v="3"/>
    <x v="283"/>
    <n v="1033"/>
    <x v="1"/>
    <x v="5"/>
    <x v="2"/>
  </r>
  <r>
    <d v="2019-05-22T00:00:00"/>
    <x v="1"/>
    <x v="1"/>
    <x v="0"/>
    <s v="National Equip Group Ltd Group"/>
    <x v="6"/>
    <x v="284"/>
    <n v="7300.39"/>
    <x v="1"/>
    <x v="6"/>
    <x v="1"/>
  </r>
  <r>
    <d v="2019-05-23T00:00:00"/>
    <x v="1"/>
    <x v="1"/>
    <x v="0"/>
    <s v="Electrics Group"/>
    <x v="4"/>
    <x v="285"/>
    <n v="1045"/>
    <x v="0"/>
    <x v="2"/>
    <x v="2"/>
  </r>
  <r>
    <d v="2019-05-24T00:00:00"/>
    <x v="1"/>
    <x v="1"/>
    <x v="0"/>
    <s v="Tech LLC Ltd Group"/>
    <x v="0"/>
    <x v="286"/>
    <n v="4588.5"/>
    <x v="0"/>
    <x v="5"/>
    <x v="1"/>
  </r>
  <r>
    <d v="2019-05-25T00:00:00"/>
    <x v="1"/>
    <x v="1"/>
    <x v="1"/>
    <s v="North Equip Corp Ltd Group"/>
    <x v="1"/>
    <x v="287"/>
    <n v="9038.8799999999992"/>
    <x v="0"/>
    <x v="5"/>
    <x v="1"/>
  </r>
  <r>
    <d v="2019-05-28T00:00:00"/>
    <x v="1"/>
    <x v="1"/>
    <x v="0"/>
    <s v="North Equip Inc Ltd Group"/>
    <x v="0"/>
    <x v="288"/>
    <n v="6069.57"/>
    <x v="0"/>
    <x v="2"/>
    <x v="0"/>
  </r>
  <r>
    <d v="2019-06-03T00:00:00"/>
    <x v="1"/>
    <x v="1"/>
    <x v="2"/>
    <s v="South Electrics Inc Ltd Group"/>
    <x v="0"/>
    <x v="289"/>
    <n v="5805"/>
    <x v="1"/>
    <x v="5"/>
    <x v="3"/>
  </r>
  <r>
    <d v="2019-06-06T00:00:00"/>
    <x v="1"/>
    <x v="1"/>
    <x v="1"/>
    <s v="South Electrics Ltd"/>
    <x v="3"/>
    <x v="290"/>
    <n v="8038"/>
    <x v="0"/>
    <x v="5"/>
    <x v="0"/>
  </r>
  <r>
    <d v="2019-06-07T00:00:00"/>
    <x v="1"/>
    <x v="1"/>
    <x v="1"/>
    <s v="National Engineering Co Ltd Group"/>
    <x v="8"/>
    <x v="291"/>
    <n v="4852.4799999999996"/>
    <x v="0"/>
    <x v="3"/>
    <x v="2"/>
  </r>
  <r>
    <d v="2019-06-07T00:00:00"/>
    <x v="1"/>
    <x v="1"/>
    <x v="1"/>
    <s v="Central Drives Inc"/>
    <x v="3"/>
    <x v="292"/>
    <n v="9497"/>
    <x v="0"/>
    <x v="9"/>
    <x v="2"/>
  </r>
  <r>
    <d v="2019-06-08T00:00:00"/>
    <x v="1"/>
    <x v="1"/>
    <x v="1"/>
    <s v="South Equip Co"/>
    <x v="7"/>
    <x v="293"/>
    <n v="9357"/>
    <x v="0"/>
    <x v="7"/>
    <x v="2"/>
  </r>
  <r>
    <d v="2019-06-12T00:00:00"/>
    <x v="1"/>
    <x v="1"/>
    <x v="2"/>
    <s v="Central Electrics Ltd Ltd Group"/>
    <x v="2"/>
    <x v="294"/>
    <n v="4486.3"/>
    <x v="0"/>
    <x v="9"/>
    <x v="2"/>
  </r>
  <r>
    <d v="2019-06-13T00:00:00"/>
    <x v="1"/>
    <x v="1"/>
    <x v="2"/>
    <s v="National Drives LLC"/>
    <x v="2"/>
    <x v="295"/>
    <n v="4673"/>
    <x v="0"/>
    <x v="3"/>
    <x v="2"/>
  </r>
  <r>
    <d v="2019-06-13T00:00:00"/>
    <x v="1"/>
    <x v="1"/>
    <x v="2"/>
    <s v="Metro Equip LLC"/>
    <x v="7"/>
    <x v="296"/>
    <n v="6134"/>
    <x v="0"/>
    <x v="9"/>
    <x v="1"/>
  </r>
  <r>
    <d v="2019-06-16T00:00:00"/>
    <x v="1"/>
    <x v="1"/>
    <x v="3"/>
    <s v="North Industries Corp"/>
    <x v="3"/>
    <x v="297"/>
    <n v="2046"/>
    <x v="1"/>
    <x v="9"/>
    <x v="1"/>
  </r>
  <r>
    <d v="2019-06-18T00:00:00"/>
    <x v="1"/>
    <x v="1"/>
    <x v="1"/>
    <s v="South Electrics LLC Ltd Group"/>
    <x v="0"/>
    <x v="298"/>
    <n v="624.08000000000004"/>
    <x v="0"/>
    <x v="5"/>
    <x v="0"/>
  </r>
  <r>
    <d v="2019-06-27T00:00:00"/>
    <x v="1"/>
    <x v="1"/>
    <x v="0"/>
    <s v="West Motors Group"/>
    <x v="1"/>
    <x v="299"/>
    <n v="6370"/>
    <x v="1"/>
    <x v="1"/>
    <x v="0"/>
  </r>
  <r>
    <d v="2019-06-28T00:00:00"/>
    <x v="1"/>
    <x v="1"/>
    <x v="0"/>
    <s v="Metro Engineering Corp"/>
    <x v="4"/>
    <x v="300"/>
    <n v="6633"/>
    <x v="1"/>
    <x v="5"/>
    <x v="1"/>
  </r>
  <r>
    <d v="2019-06-28T00:00:00"/>
    <x v="1"/>
    <x v="1"/>
    <x v="3"/>
    <s v="Suburban Tech Corp"/>
    <x v="0"/>
    <x v="301"/>
    <n v="1059"/>
    <x v="0"/>
    <x v="5"/>
    <x v="2"/>
  </r>
  <r>
    <d v="2019-06-28T00:00:00"/>
    <x v="1"/>
    <x v="1"/>
    <x v="0"/>
    <s v="Electrics Group Ltd Group"/>
    <x v="4"/>
    <x v="302"/>
    <n v="1295.8"/>
    <x v="0"/>
    <x v="3"/>
    <x v="3"/>
  </r>
  <r>
    <d v="2019-07-03T00:00:00"/>
    <x v="1"/>
    <x v="2"/>
    <x v="0"/>
    <s v="Metro Drives Ltd"/>
    <x v="0"/>
    <x v="303"/>
    <n v="3072"/>
    <x v="0"/>
    <x v="5"/>
    <x v="0"/>
  </r>
  <r>
    <d v="2019-07-03T00:00:00"/>
    <x v="1"/>
    <x v="2"/>
    <x v="0"/>
    <s v="East Industries Co"/>
    <x v="4"/>
    <x v="304"/>
    <n v="3755"/>
    <x v="0"/>
    <x v="2"/>
    <x v="2"/>
  </r>
  <r>
    <d v="2019-07-03T00:00:00"/>
    <x v="1"/>
    <x v="2"/>
    <x v="2"/>
    <s v="Metro Drives LLC Ltd Group"/>
    <x v="4"/>
    <x v="305"/>
    <n v="6690"/>
    <x v="0"/>
    <x v="3"/>
    <x v="2"/>
  </r>
  <r>
    <d v="2019-07-03T00:00:00"/>
    <x v="1"/>
    <x v="2"/>
    <x v="0"/>
    <s v="Central Industries Corp Ltd Group"/>
    <x v="1"/>
    <x v="306"/>
    <n v="8507.1200000000008"/>
    <x v="0"/>
    <x v="2"/>
    <x v="3"/>
  </r>
  <r>
    <d v="2019-07-05T00:00:00"/>
    <x v="1"/>
    <x v="2"/>
    <x v="4"/>
    <s v="South Drives LLC"/>
    <x v="0"/>
    <x v="307"/>
    <n v="4369"/>
    <x v="0"/>
    <x v="2"/>
    <x v="2"/>
  </r>
  <r>
    <d v="2019-07-06T00:00:00"/>
    <x v="1"/>
    <x v="2"/>
    <x v="2"/>
    <s v="East Industries Co Ltd Group"/>
    <x v="4"/>
    <x v="308"/>
    <n v="3154.2"/>
    <x v="0"/>
    <x v="3"/>
    <x v="1"/>
  </r>
  <r>
    <d v="2019-07-07T00:00:00"/>
    <x v="1"/>
    <x v="2"/>
    <x v="0"/>
    <s v="South Engineering Group"/>
    <x v="3"/>
    <x v="309"/>
    <n v="3635"/>
    <x v="1"/>
    <x v="7"/>
    <x v="0"/>
  </r>
  <r>
    <d v="2019-07-07T00:00:00"/>
    <x v="1"/>
    <x v="2"/>
    <x v="3"/>
    <s v="East Tech LLC Ltd Group"/>
    <x v="2"/>
    <x v="310"/>
    <n v="2244"/>
    <x v="1"/>
    <x v="3"/>
    <x v="1"/>
  </r>
  <r>
    <d v="2019-07-08T00:00:00"/>
    <x v="1"/>
    <x v="2"/>
    <x v="1"/>
    <s v="South Systems Group Ltd Group"/>
    <x v="0"/>
    <x v="311"/>
    <n v="211.68"/>
    <x v="0"/>
    <x v="2"/>
    <x v="1"/>
  </r>
  <r>
    <d v="2019-07-14T00:00:00"/>
    <x v="1"/>
    <x v="2"/>
    <x v="0"/>
    <s v="National Electrics Inc Ltd Group"/>
    <x v="5"/>
    <x v="312"/>
    <n v="4049.54"/>
    <x v="0"/>
    <x v="5"/>
    <x v="1"/>
  </r>
  <r>
    <d v="2019-07-17T00:00:00"/>
    <x v="1"/>
    <x v="2"/>
    <x v="1"/>
    <s v="Central Systems Corp Ltd Group"/>
    <x v="4"/>
    <x v="313"/>
    <n v="4188.59"/>
    <x v="0"/>
    <x v="2"/>
    <x v="2"/>
  </r>
  <r>
    <d v="2019-07-18T00:00:00"/>
    <x v="1"/>
    <x v="2"/>
    <x v="1"/>
    <s v="South Engineering Co Ltd Group"/>
    <x v="4"/>
    <x v="314"/>
    <n v="850.65"/>
    <x v="0"/>
    <x v="2"/>
    <x v="0"/>
  </r>
  <r>
    <d v="2019-07-18T00:00:00"/>
    <x v="1"/>
    <x v="2"/>
    <x v="1"/>
    <s v="West Systems Ltd"/>
    <x v="1"/>
    <x v="315"/>
    <n v="9110"/>
    <x v="1"/>
    <x v="3"/>
    <x v="0"/>
  </r>
  <r>
    <d v="2019-07-19T00:00:00"/>
    <x v="1"/>
    <x v="2"/>
    <x v="1"/>
    <s v="Systems Corp Ltd Group"/>
    <x v="4"/>
    <x v="316"/>
    <n v="2739.1"/>
    <x v="0"/>
    <x v="5"/>
    <x v="2"/>
  </r>
  <r>
    <d v="2019-07-21T00:00:00"/>
    <x v="1"/>
    <x v="2"/>
    <x v="1"/>
    <s v="Metro Electrics Group"/>
    <x v="5"/>
    <x v="317"/>
    <n v="7612"/>
    <x v="0"/>
    <x v="9"/>
    <x v="2"/>
  </r>
  <r>
    <d v="2019-07-21T00:00:00"/>
    <x v="1"/>
    <x v="2"/>
    <x v="1"/>
    <s v="South Motors Group"/>
    <x v="7"/>
    <x v="318"/>
    <n v="7783"/>
    <x v="1"/>
    <x v="4"/>
    <x v="1"/>
  </r>
  <r>
    <d v="2019-07-24T00:00:00"/>
    <x v="1"/>
    <x v="2"/>
    <x v="3"/>
    <s v="West Machines Co Ltd Group"/>
    <x v="3"/>
    <x v="319"/>
    <n v="1035.8399999999999"/>
    <x v="1"/>
    <x v="3"/>
    <x v="2"/>
  </r>
  <r>
    <d v="2019-08-01T00:00:00"/>
    <x v="1"/>
    <x v="2"/>
    <x v="0"/>
    <s v="West Industries Corp Ltd Group"/>
    <x v="8"/>
    <x v="320"/>
    <n v="1032.51"/>
    <x v="0"/>
    <x v="7"/>
    <x v="1"/>
  </r>
  <r>
    <d v="2019-08-01T00:00:00"/>
    <x v="1"/>
    <x v="2"/>
    <x v="0"/>
    <s v="East Motors LLC"/>
    <x v="0"/>
    <x v="321"/>
    <n v="962"/>
    <x v="0"/>
    <x v="0"/>
    <x v="0"/>
  </r>
  <r>
    <d v="2019-08-01T00:00:00"/>
    <x v="1"/>
    <x v="2"/>
    <x v="3"/>
    <s v="Central Electrics Co Ltd Group"/>
    <x v="6"/>
    <x v="322"/>
    <n v="2820"/>
    <x v="0"/>
    <x v="2"/>
    <x v="1"/>
  </r>
  <r>
    <d v="2019-08-03T00:00:00"/>
    <x v="1"/>
    <x v="2"/>
    <x v="0"/>
    <s v="Motors Group Ltd Group"/>
    <x v="0"/>
    <x v="323"/>
    <n v="9140.3799999999992"/>
    <x v="0"/>
    <x v="1"/>
    <x v="2"/>
  </r>
  <r>
    <d v="2019-08-08T00:00:00"/>
    <x v="1"/>
    <x v="2"/>
    <x v="0"/>
    <s v="Central Tech Inc"/>
    <x v="0"/>
    <x v="324"/>
    <n v="5946"/>
    <x v="0"/>
    <x v="2"/>
    <x v="1"/>
  </r>
  <r>
    <d v="2019-08-10T00:00:00"/>
    <x v="1"/>
    <x v="2"/>
    <x v="2"/>
    <s v="Suburban Electrics Ltd Ltd Group"/>
    <x v="1"/>
    <x v="325"/>
    <n v="7749"/>
    <x v="0"/>
    <x v="6"/>
    <x v="2"/>
  </r>
  <r>
    <d v="2019-08-11T00:00:00"/>
    <x v="1"/>
    <x v="2"/>
    <x v="2"/>
    <s v="Suburban Drives Group Ltd Group"/>
    <x v="0"/>
    <x v="326"/>
    <n v="9427.2000000000007"/>
    <x v="0"/>
    <x v="6"/>
    <x v="1"/>
  </r>
  <r>
    <d v="2019-08-12T00:00:00"/>
    <x v="1"/>
    <x v="2"/>
    <x v="1"/>
    <s v="National Machines Group Ltd Group"/>
    <x v="1"/>
    <x v="327"/>
    <n v="5484.36"/>
    <x v="0"/>
    <x v="0"/>
    <x v="0"/>
  </r>
  <r>
    <d v="2019-08-13T00:00:00"/>
    <x v="1"/>
    <x v="2"/>
    <x v="1"/>
    <s v="Suburban Tech Co Ltd Group"/>
    <x v="7"/>
    <x v="328"/>
    <n v="5846.5"/>
    <x v="0"/>
    <x v="9"/>
    <x v="0"/>
  </r>
  <r>
    <d v="2019-08-13T00:00:00"/>
    <x v="1"/>
    <x v="2"/>
    <x v="1"/>
    <s v="National Electrics Corp"/>
    <x v="4"/>
    <x v="329"/>
    <n v="3000"/>
    <x v="0"/>
    <x v="3"/>
    <x v="2"/>
  </r>
  <r>
    <d v="2019-08-13T00:00:00"/>
    <x v="1"/>
    <x v="2"/>
    <x v="2"/>
    <s v="East Drives Corp Ltd Group"/>
    <x v="5"/>
    <x v="330"/>
    <n v="4616.7"/>
    <x v="0"/>
    <x v="5"/>
    <x v="2"/>
  </r>
  <r>
    <d v="2019-08-14T00:00:00"/>
    <x v="1"/>
    <x v="2"/>
    <x v="2"/>
    <s v="West Engineering Corp Ltd Group"/>
    <x v="3"/>
    <x v="331"/>
    <n v="4608.8999999999996"/>
    <x v="0"/>
    <x v="3"/>
    <x v="3"/>
  </r>
  <r>
    <d v="2019-08-20T00:00:00"/>
    <x v="1"/>
    <x v="2"/>
    <x v="1"/>
    <s v="Metro Machines Inc"/>
    <x v="0"/>
    <x v="332"/>
    <n v="5690"/>
    <x v="0"/>
    <x v="8"/>
    <x v="1"/>
  </r>
  <r>
    <d v="2019-08-21T00:00:00"/>
    <x v="1"/>
    <x v="2"/>
    <x v="4"/>
    <s v="West Equip Inc Ltd Group"/>
    <x v="6"/>
    <x v="333"/>
    <n v="4361.7"/>
    <x v="0"/>
    <x v="2"/>
    <x v="1"/>
  </r>
  <r>
    <d v="2019-08-21T00:00:00"/>
    <x v="1"/>
    <x v="2"/>
    <x v="4"/>
    <s v="Global Engineering Inc"/>
    <x v="1"/>
    <x v="334"/>
    <n v="8818"/>
    <x v="0"/>
    <x v="3"/>
    <x v="1"/>
  </r>
  <r>
    <d v="2019-08-25T00:00:00"/>
    <x v="1"/>
    <x v="2"/>
    <x v="4"/>
    <s v="Central Engineering Group"/>
    <x v="8"/>
    <x v="335"/>
    <n v="1027"/>
    <x v="1"/>
    <x v="1"/>
    <x v="2"/>
  </r>
  <r>
    <d v="2019-09-02T00:00:00"/>
    <x v="1"/>
    <x v="2"/>
    <x v="1"/>
    <s v="National Electrics Group"/>
    <x v="6"/>
    <x v="336"/>
    <n v="6302"/>
    <x v="0"/>
    <x v="2"/>
    <x v="3"/>
  </r>
  <r>
    <d v="2019-09-07T00:00:00"/>
    <x v="1"/>
    <x v="2"/>
    <x v="0"/>
    <s v="North Industries Corp Ltd Group"/>
    <x v="3"/>
    <x v="337"/>
    <n v="1575.42"/>
    <x v="1"/>
    <x v="0"/>
    <x v="3"/>
  </r>
  <r>
    <d v="2019-09-08T00:00:00"/>
    <x v="1"/>
    <x v="2"/>
    <x v="0"/>
    <s v="West Machines Ltd"/>
    <x v="0"/>
    <x v="338"/>
    <n v="3554"/>
    <x v="1"/>
    <x v="1"/>
    <x v="0"/>
  </r>
  <r>
    <d v="2019-09-09T00:00:00"/>
    <x v="1"/>
    <x v="2"/>
    <x v="3"/>
    <s v="West Electrics Ltd"/>
    <x v="0"/>
    <x v="339"/>
    <n v="2405"/>
    <x v="0"/>
    <x v="8"/>
    <x v="2"/>
  </r>
  <r>
    <d v="2019-09-12T00:00:00"/>
    <x v="1"/>
    <x v="2"/>
    <x v="0"/>
    <s v="East Systems Inc"/>
    <x v="4"/>
    <x v="340"/>
    <n v="3208"/>
    <x v="0"/>
    <x v="1"/>
    <x v="1"/>
  </r>
  <r>
    <d v="2019-09-14T00:00:00"/>
    <x v="1"/>
    <x v="2"/>
    <x v="1"/>
    <s v="Suburban Systems LLC Ltd Group"/>
    <x v="3"/>
    <x v="341"/>
    <n v="7793.61"/>
    <x v="1"/>
    <x v="7"/>
    <x v="1"/>
  </r>
  <r>
    <d v="2019-09-15T00:00:00"/>
    <x v="1"/>
    <x v="2"/>
    <x v="1"/>
    <s v="East Electrics Ltd Ltd Group"/>
    <x v="4"/>
    <x v="342"/>
    <n v="8237.52"/>
    <x v="0"/>
    <x v="0"/>
    <x v="1"/>
  </r>
  <r>
    <d v="2019-09-17T00:00:00"/>
    <x v="1"/>
    <x v="2"/>
    <x v="3"/>
    <s v="Suburban Machines Co"/>
    <x v="0"/>
    <x v="343"/>
    <n v="6849"/>
    <x v="0"/>
    <x v="2"/>
    <x v="2"/>
  </r>
  <r>
    <d v="2019-09-19T00:00:00"/>
    <x v="1"/>
    <x v="2"/>
    <x v="1"/>
    <s v="North Motors Group"/>
    <x v="1"/>
    <x v="344"/>
    <n v="1481"/>
    <x v="0"/>
    <x v="2"/>
    <x v="1"/>
  </r>
  <r>
    <d v="2019-09-25T00:00:00"/>
    <x v="1"/>
    <x v="2"/>
    <x v="0"/>
    <s v="South Industries LLC Ltd Group"/>
    <x v="6"/>
    <x v="345"/>
    <n v="9378.9500000000007"/>
    <x v="0"/>
    <x v="3"/>
    <x v="1"/>
  </r>
  <r>
    <d v="2019-09-26T00:00:00"/>
    <x v="1"/>
    <x v="2"/>
    <x v="1"/>
    <s v="Global Equip Inc"/>
    <x v="3"/>
    <x v="346"/>
    <n v="8118"/>
    <x v="0"/>
    <x v="3"/>
    <x v="0"/>
  </r>
  <r>
    <d v="2019-09-27T00:00:00"/>
    <x v="1"/>
    <x v="2"/>
    <x v="2"/>
    <s v="Metro Systems LLC Ltd Group"/>
    <x v="1"/>
    <x v="347"/>
    <n v="7361.15"/>
    <x v="0"/>
    <x v="9"/>
    <x v="2"/>
  </r>
  <r>
    <d v="2019-10-01T00:00:00"/>
    <x v="1"/>
    <x v="3"/>
    <x v="1"/>
    <s v="East Drives Inc Ltd Group"/>
    <x v="0"/>
    <x v="348"/>
    <n v="987.46"/>
    <x v="0"/>
    <x v="6"/>
    <x v="0"/>
  </r>
  <r>
    <d v="2019-10-02T00:00:00"/>
    <x v="1"/>
    <x v="3"/>
    <x v="2"/>
    <s v="East Equip Co"/>
    <x v="4"/>
    <x v="349"/>
    <n v="6977"/>
    <x v="0"/>
    <x v="5"/>
    <x v="1"/>
  </r>
  <r>
    <d v="2019-10-08T00:00:00"/>
    <x v="1"/>
    <x v="3"/>
    <x v="2"/>
    <s v="Suburban Motors Ltd Ltd Group"/>
    <x v="0"/>
    <x v="350"/>
    <n v="10035.15"/>
    <x v="0"/>
    <x v="2"/>
    <x v="0"/>
  </r>
  <r>
    <d v="2019-10-08T00:00:00"/>
    <x v="1"/>
    <x v="3"/>
    <x v="4"/>
    <s v="Metro Engineering Ltd"/>
    <x v="2"/>
    <x v="351"/>
    <n v="7928"/>
    <x v="0"/>
    <x v="2"/>
    <x v="1"/>
  </r>
  <r>
    <d v="2019-10-11T00:00:00"/>
    <x v="1"/>
    <x v="3"/>
    <x v="0"/>
    <s v="Special National Electrics Corp Ltd Group"/>
    <x v="4"/>
    <x v="352"/>
    <n v="5714.0831999999991"/>
    <x v="1"/>
    <x v="3"/>
    <x v="2"/>
  </r>
  <r>
    <d v="2019-10-13T00:00:00"/>
    <x v="1"/>
    <x v="3"/>
    <x v="1"/>
    <s v="Central Industries LLC Ltd Group"/>
    <x v="4"/>
    <x v="353"/>
    <n v="2498.31"/>
    <x v="0"/>
    <x v="3"/>
    <x v="1"/>
  </r>
  <r>
    <d v="2019-10-14T00:00:00"/>
    <x v="1"/>
    <x v="3"/>
    <x v="1"/>
    <s v="North Electrics Co"/>
    <x v="0"/>
    <x v="354"/>
    <n v="7846"/>
    <x v="0"/>
    <x v="9"/>
    <x v="2"/>
  </r>
  <r>
    <d v="2019-10-14T00:00:00"/>
    <x v="1"/>
    <x v="3"/>
    <x v="1"/>
    <s v="National Engineering Group Ltd Group"/>
    <x v="1"/>
    <x v="355"/>
    <n v="827.2"/>
    <x v="0"/>
    <x v="6"/>
    <x v="2"/>
  </r>
  <r>
    <d v="2019-10-15T00:00:00"/>
    <x v="1"/>
    <x v="3"/>
    <x v="1"/>
    <s v="East Tech Group"/>
    <x v="4"/>
    <x v="356"/>
    <n v="573"/>
    <x v="0"/>
    <x v="6"/>
    <x v="0"/>
  </r>
  <r>
    <d v="2019-10-18T00:00:00"/>
    <x v="1"/>
    <x v="3"/>
    <x v="0"/>
    <s v="Global Motors Group"/>
    <x v="4"/>
    <x v="357"/>
    <n v="8199"/>
    <x v="0"/>
    <x v="0"/>
    <x v="0"/>
  </r>
  <r>
    <d v="2019-10-18T00:00:00"/>
    <x v="1"/>
    <x v="3"/>
    <x v="1"/>
    <s v="North Industries Group Ltd Group"/>
    <x v="2"/>
    <x v="358"/>
    <n v="3813.76"/>
    <x v="1"/>
    <x v="5"/>
    <x v="3"/>
  </r>
  <r>
    <d v="2019-10-18T00:00:00"/>
    <x v="1"/>
    <x v="3"/>
    <x v="4"/>
    <s v="Suburban Systems Ltd"/>
    <x v="6"/>
    <x v="359"/>
    <n v="8966"/>
    <x v="1"/>
    <x v="3"/>
    <x v="2"/>
  </r>
  <r>
    <d v="2019-10-22T00:00:00"/>
    <x v="1"/>
    <x v="3"/>
    <x v="0"/>
    <s v="South Systems Corp"/>
    <x v="3"/>
    <x v="360"/>
    <n v="8094"/>
    <x v="0"/>
    <x v="7"/>
    <x v="2"/>
  </r>
  <r>
    <d v="2019-10-23T00:00:00"/>
    <x v="1"/>
    <x v="3"/>
    <x v="2"/>
    <s v="Suburban Drives Ltd Ltd Group"/>
    <x v="5"/>
    <x v="361"/>
    <n v="4267.0200000000004"/>
    <x v="0"/>
    <x v="2"/>
    <x v="2"/>
  </r>
  <r>
    <d v="2019-10-23T00:00:00"/>
    <x v="1"/>
    <x v="3"/>
    <x v="1"/>
    <s v="National Industries Corp Ltd Group"/>
    <x v="3"/>
    <x v="362"/>
    <n v="7158.24"/>
    <x v="0"/>
    <x v="2"/>
    <x v="1"/>
  </r>
  <r>
    <d v="2019-10-24T00:00:00"/>
    <x v="1"/>
    <x v="3"/>
    <x v="3"/>
    <s v="Global Industries Corp Ltd Group"/>
    <x v="4"/>
    <x v="363"/>
    <n v="1899.52"/>
    <x v="0"/>
    <x v="7"/>
    <x v="2"/>
  </r>
  <r>
    <d v="2019-10-26T00:00:00"/>
    <x v="1"/>
    <x v="3"/>
    <x v="1"/>
    <s v="Suburban Industries Corp"/>
    <x v="3"/>
    <x v="364"/>
    <n v="9632"/>
    <x v="1"/>
    <x v="0"/>
    <x v="2"/>
  </r>
  <r>
    <d v="2019-11-06T00:00:00"/>
    <x v="1"/>
    <x v="3"/>
    <x v="1"/>
    <s v="Suburban Equip Co Ltd Group"/>
    <x v="0"/>
    <x v="365"/>
    <n v="9411.32"/>
    <x v="0"/>
    <x v="5"/>
    <x v="0"/>
  </r>
  <r>
    <d v="2019-11-07T00:00:00"/>
    <x v="1"/>
    <x v="3"/>
    <x v="0"/>
    <s v="Metro Equip Ltd"/>
    <x v="1"/>
    <x v="366"/>
    <n v="8192"/>
    <x v="0"/>
    <x v="6"/>
    <x v="2"/>
  </r>
  <r>
    <d v="2019-11-07T00:00:00"/>
    <x v="1"/>
    <x v="3"/>
    <x v="3"/>
    <s v="South Systems LLC Ltd Group"/>
    <x v="1"/>
    <x v="367"/>
    <n v="9640.69"/>
    <x v="0"/>
    <x v="8"/>
    <x v="0"/>
  </r>
  <r>
    <d v="2019-11-08T00:00:00"/>
    <x v="1"/>
    <x v="3"/>
    <x v="2"/>
    <s v="Special Global Tech Ltd Ltd Group"/>
    <x v="4"/>
    <x v="368"/>
    <n v="17820.876799999998"/>
    <x v="0"/>
    <x v="3"/>
    <x v="2"/>
  </r>
  <r>
    <d v="2019-11-09T00:00:00"/>
    <x v="1"/>
    <x v="3"/>
    <x v="0"/>
    <s v="National Drives Ltd"/>
    <x v="1"/>
    <x v="369"/>
    <n v="9303"/>
    <x v="1"/>
    <x v="3"/>
    <x v="0"/>
  </r>
  <r>
    <d v="2019-11-11T00:00:00"/>
    <x v="1"/>
    <x v="3"/>
    <x v="1"/>
    <s v="Suburban Engineering Inc Ltd Group"/>
    <x v="4"/>
    <x v="370"/>
    <n v="6513.75"/>
    <x v="0"/>
    <x v="5"/>
    <x v="0"/>
  </r>
  <r>
    <d v="2019-11-14T00:00:00"/>
    <x v="1"/>
    <x v="3"/>
    <x v="0"/>
    <s v="North Equip Inc"/>
    <x v="0"/>
    <x v="371"/>
    <n v="7683"/>
    <x v="0"/>
    <x v="2"/>
    <x v="1"/>
  </r>
  <r>
    <d v="2019-11-15T00:00:00"/>
    <x v="1"/>
    <x v="3"/>
    <x v="3"/>
    <s v="Global Machines Co"/>
    <x v="7"/>
    <x v="372"/>
    <n v="2679"/>
    <x v="1"/>
    <x v="0"/>
    <x v="0"/>
  </r>
  <r>
    <d v="2019-11-16T00:00:00"/>
    <x v="1"/>
    <x v="3"/>
    <x v="1"/>
    <s v="North Drives Ltd"/>
    <x v="5"/>
    <x v="373"/>
    <n v="1474"/>
    <x v="1"/>
    <x v="5"/>
    <x v="3"/>
  </r>
  <r>
    <d v="2019-11-16T00:00:00"/>
    <x v="1"/>
    <x v="3"/>
    <x v="0"/>
    <s v="Central Machines Ltd"/>
    <x v="5"/>
    <x v="374"/>
    <n v="1266"/>
    <x v="0"/>
    <x v="5"/>
    <x v="1"/>
  </r>
  <r>
    <d v="2019-11-18T00:00:00"/>
    <x v="1"/>
    <x v="3"/>
    <x v="2"/>
    <s v="National Equip Corp"/>
    <x v="1"/>
    <x v="375"/>
    <n v="2063"/>
    <x v="0"/>
    <x v="4"/>
    <x v="2"/>
  </r>
  <r>
    <d v="2019-11-19T00:00:00"/>
    <x v="1"/>
    <x v="3"/>
    <x v="4"/>
    <s v="Metro Electrics Group Ltd Group"/>
    <x v="5"/>
    <x v="376"/>
    <n v="7992.6"/>
    <x v="0"/>
    <x v="4"/>
    <x v="3"/>
  </r>
  <r>
    <d v="2019-11-20T00:00:00"/>
    <x v="1"/>
    <x v="3"/>
    <x v="1"/>
    <s v="Global Machines LLC"/>
    <x v="4"/>
    <x v="377"/>
    <n v="8422"/>
    <x v="0"/>
    <x v="1"/>
    <x v="1"/>
  </r>
  <r>
    <d v="2019-11-20T00:00:00"/>
    <x v="1"/>
    <x v="3"/>
    <x v="0"/>
    <s v="Central Engineering LLC"/>
    <x v="3"/>
    <x v="378"/>
    <n v="9337"/>
    <x v="0"/>
    <x v="3"/>
    <x v="2"/>
  </r>
  <r>
    <d v="2019-11-21T00:00:00"/>
    <x v="1"/>
    <x v="3"/>
    <x v="3"/>
    <s v="Equip Ltd Ltd Group"/>
    <x v="1"/>
    <x v="379"/>
    <n v="4790.9399999999996"/>
    <x v="1"/>
    <x v="0"/>
    <x v="1"/>
  </r>
  <r>
    <d v="2019-11-23T00:00:00"/>
    <x v="1"/>
    <x v="3"/>
    <x v="1"/>
    <s v="Global Machines Inc Ltd Group"/>
    <x v="3"/>
    <x v="380"/>
    <n v="369.85"/>
    <x v="1"/>
    <x v="5"/>
    <x v="2"/>
  </r>
  <r>
    <d v="2019-11-24T00:00:00"/>
    <x v="1"/>
    <x v="3"/>
    <x v="4"/>
    <s v="Central Engineering Corp"/>
    <x v="0"/>
    <x v="381"/>
    <n v="4417"/>
    <x v="1"/>
    <x v="5"/>
    <x v="1"/>
  </r>
  <r>
    <d v="2019-11-25T00:00:00"/>
    <x v="1"/>
    <x v="3"/>
    <x v="2"/>
    <s v="Industries Inc Ltd Group"/>
    <x v="3"/>
    <x v="382"/>
    <n v="10155.879999999999"/>
    <x v="0"/>
    <x v="3"/>
    <x v="1"/>
  </r>
  <r>
    <d v="2019-11-26T00:00:00"/>
    <x v="1"/>
    <x v="3"/>
    <x v="4"/>
    <s v="South Machines Ltd Ltd Group"/>
    <x v="4"/>
    <x v="383"/>
    <n v="7416.05"/>
    <x v="0"/>
    <x v="6"/>
    <x v="2"/>
  </r>
  <r>
    <d v="2019-11-28T00:00:00"/>
    <x v="1"/>
    <x v="3"/>
    <x v="2"/>
    <s v="Global Engineering Group Ltd Group"/>
    <x v="0"/>
    <x v="384"/>
    <n v="11195.84"/>
    <x v="0"/>
    <x v="3"/>
    <x v="1"/>
  </r>
  <r>
    <d v="2019-12-02T00:00:00"/>
    <x v="1"/>
    <x v="3"/>
    <x v="2"/>
    <s v="Motors Inc"/>
    <x v="1"/>
    <x v="385"/>
    <n v="5871"/>
    <x v="1"/>
    <x v="7"/>
    <x v="1"/>
  </r>
  <r>
    <d v="2019-12-05T00:00:00"/>
    <x v="1"/>
    <x v="3"/>
    <x v="1"/>
    <s v="South Drives Group"/>
    <x v="1"/>
    <x v="386"/>
    <n v="8875"/>
    <x v="0"/>
    <x v="6"/>
    <x v="2"/>
  </r>
  <r>
    <d v="2019-12-06T00:00:00"/>
    <x v="1"/>
    <x v="3"/>
    <x v="2"/>
    <s v="East Drives LLC"/>
    <x v="4"/>
    <x v="387"/>
    <n v="7472"/>
    <x v="0"/>
    <x v="8"/>
    <x v="3"/>
  </r>
  <r>
    <d v="2019-12-09T00:00:00"/>
    <x v="1"/>
    <x v="3"/>
    <x v="2"/>
    <s v="Metro Tech Ltd"/>
    <x v="3"/>
    <x v="388"/>
    <n v="9484"/>
    <x v="0"/>
    <x v="0"/>
    <x v="1"/>
  </r>
  <r>
    <d v="2019-12-09T00:00:00"/>
    <x v="1"/>
    <x v="3"/>
    <x v="2"/>
    <s v="West Tech Group Ltd Group"/>
    <x v="0"/>
    <x v="389"/>
    <n v="2687.55"/>
    <x v="0"/>
    <x v="3"/>
    <x v="1"/>
  </r>
  <r>
    <d v="2019-12-10T00:00:00"/>
    <x v="1"/>
    <x v="3"/>
    <x v="3"/>
    <s v="National Tech Corp Ltd Group"/>
    <x v="4"/>
    <x v="390"/>
    <n v="573.44000000000005"/>
    <x v="0"/>
    <x v="1"/>
    <x v="3"/>
  </r>
  <r>
    <d v="2019-12-11T00:00:00"/>
    <x v="1"/>
    <x v="3"/>
    <x v="0"/>
    <s v="North Drives Co Ltd Group"/>
    <x v="1"/>
    <x v="391"/>
    <n v="2616.06"/>
    <x v="0"/>
    <x v="6"/>
    <x v="1"/>
  </r>
  <r>
    <d v="2019-12-15T00:00:00"/>
    <x v="1"/>
    <x v="3"/>
    <x v="2"/>
    <s v="Global Systems Inc Ltd Group"/>
    <x v="0"/>
    <x v="392"/>
    <n v="11049.6"/>
    <x v="0"/>
    <x v="8"/>
    <x v="3"/>
  </r>
  <r>
    <d v="2019-12-15T00:00:00"/>
    <x v="1"/>
    <x v="3"/>
    <x v="4"/>
    <s v="Metro Industries Group Ltd Group"/>
    <x v="8"/>
    <x v="393"/>
    <n v="1379.43"/>
    <x v="1"/>
    <x v="1"/>
    <x v="1"/>
  </r>
  <r>
    <d v="2019-12-16T00:00:00"/>
    <x v="1"/>
    <x v="3"/>
    <x v="1"/>
    <s v="West Machines Ltd Ltd Group"/>
    <x v="0"/>
    <x v="394"/>
    <n v="2132.4"/>
    <x v="1"/>
    <x v="1"/>
    <x v="3"/>
  </r>
  <r>
    <d v="2019-12-16T00:00:00"/>
    <x v="1"/>
    <x v="3"/>
    <x v="2"/>
    <s v="Central Systems Corp"/>
    <x v="4"/>
    <x v="395"/>
    <n v="7903"/>
    <x v="1"/>
    <x v="2"/>
    <x v="1"/>
  </r>
  <r>
    <d v="2019-12-16T00:00:00"/>
    <x v="1"/>
    <x v="3"/>
    <x v="2"/>
    <s v="Suburban Machines Inc Ltd Group"/>
    <x v="4"/>
    <x v="396"/>
    <n v="4898.88"/>
    <x v="0"/>
    <x v="5"/>
    <x v="1"/>
  </r>
  <r>
    <d v="2019-12-16T00:00:00"/>
    <x v="1"/>
    <x v="3"/>
    <x v="3"/>
    <s v="Central Equip Group"/>
    <x v="4"/>
    <x v="397"/>
    <n v="1651"/>
    <x v="1"/>
    <x v="1"/>
    <x v="0"/>
  </r>
  <r>
    <d v="2019-12-16T00:00:00"/>
    <x v="1"/>
    <x v="3"/>
    <x v="0"/>
    <s v="East Engineering Inc"/>
    <x v="5"/>
    <x v="398"/>
    <n v="8000"/>
    <x v="0"/>
    <x v="3"/>
    <x v="2"/>
  </r>
  <r>
    <d v="2019-12-16T00:00:00"/>
    <x v="1"/>
    <x v="3"/>
    <x v="1"/>
    <s v="Metro Drives Corp Ltd Group"/>
    <x v="0"/>
    <x v="399"/>
    <n v="6751.29"/>
    <x v="1"/>
    <x v="5"/>
    <x v="1"/>
  </r>
  <r>
    <d v="2019-12-17T00:00:00"/>
    <x v="1"/>
    <x v="3"/>
    <x v="4"/>
    <s v="Industries LLC Ltd Group"/>
    <x v="4"/>
    <x v="400"/>
    <n v="11412.96"/>
    <x v="0"/>
    <x v="6"/>
    <x v="2"/>
  </r>
  <r>
    <d v="2019-12-18T00:00:00"/>
    <x v="1"/>
    <x v="3"/>
    <x v="1"/>
    <s v="National Equip LLC Ltd Group"/>
    <x v="6"/>
    <x v="401"/>
    <n v="1956.44"/>
    <x v="0"/>
    <x v="0"/>
    <x v="2"/>
  </r>
  <r>
    <d v="2019-12-19T00:00:00"/>
    <x v="1"/>
    <x v="3"/>
    <x v="0"/>
    <s v="Machines Group"/>
    <x v="0"/>
    <x v="402"/>
    <n v="2681"/>
    <x v="0"/>
    <x v="5"/>
    <x v="2"/>
  </r>
  <r>
    <d v="2019-12-21T00:00:00"/>
    <x v="1"/>
    <x v="3"/>
    <x v="0"/>
    <s v="National Drives Co"/>
    <x v="3"/>
    <x v="403"/>
    <n v="2334"/>
    <x v="1"/>
    <x v="6"/>
    <x v="1"/>
  </r>
  <r>
    <d v="2019-12-23T00:00:00"/>
    <x v="1"/>
    <x v="3"/>
    <x v="0"/>
    <s v="Special Machines Inc Ltd Group"/>
    <x v="4"/>
    <x v="404"/>
    <n v="2930.7833999999998"/>
    <x v="1"/>
    <x v="6"/>
    <x v="0"/>
  </r>
  <r>
    <d v="2019-12-24T00:00:00"/>
    <x v="1"/>
    <x v="3"/>
    <x v="2"/>
    <s v="National Drives Group Ltd Group"/>
    <x v="4"/>
    <x v="405"/>
    <n v="1663.48"/>
    <x v="0"/>
    <x v="4"/>
    <x v="0"/>
  </r>
  <r>
    <d v="2019-12-25T00:00:00"/>
    <x v="1"/>
    <x v="3"/>
    <x v="0"/>
    <s v="Metro Tech LLC Ltd Group"/>
    <x v="1"/>
    <x v="406"/>
    <n v="13025.66"/>
    <x v="1"/>
    <x v="5"/>
    <x v="2"/>
  </r>
  <r>
    <d v="2019-12-27T00:00:00"/>
    <x v="1"/>
    <x v="3"/>
    <x v="0"/>
    <s v="Drives Corp Ltd Group"/>
    <x v="0"/>
    <x v="407"/>
    <n v="10290.5"/>
    <x v="1"/>
    <x v="4"/>
    <x v="1"/>
  </r>
  <r>
    <d v="2020-01-05T00:00:00"/>
    <x v="2"/>
    <x v="0"/>
    <x v="0"/>
    <s v="Systems Inc Ltd Group"/>
    <x v="4"/>
    <x v="408"/>
    <n v="7855.95"/>
    <x v="0"/>
    <x v="5"/>
    <x v="0"/>
  </r>
  <r>
    <d v="2020-01-05T00:00:00"/>
    <x v="2"/>
    <x v="0"/>
    <x v="3"/>
    <s v="West Motors Corp Ltd Group"/>
    <x v="7"/>
    <x v="409"/>
    <n v="9120.66"/>
    <x v="0"/>
    <x v="1"/>
    <x v="3"/>
  </r>
  <r>
    <d v="2020-01-08T00:00:00"/>
    <x v="2"/>
    <x v="0"/>
    <x v="0"/>
    <s v="Suburban Equip Inc Ltd Group"/>
    <x v="3"/>
    <x v="410"/>
    <n v="4809.75"/>
    <x v="0"/>
    <x v="0"/>
    <x v="0"/>
  </r>
  <r>
    <d v="2020-01-11T00:00:00"/>
    <x v="2"/>
    <x v="0"/>
    <x v="1"/>
    <s v="West Engineering Co"/>
    <x v="4"/>
    <x v="411"/>
    <n v="2200"/>
    <x v="0"/>
    <x v="0"/>
    <x v="0"/>
  </r>
  <r>
    <d v="2020-01-13T00:00:00"/>
    <x v="2"/>
    <x v="0"/>
    <x v="1"/>
    <s v="South Motors Inc Ltd Group"/>
    <x v="0"/>
    <x v="412"/>
    <n v="6657.7"/>
    <x v="0"/>
    <x v="0"/>
    <x v="0"/>
  </r>
  <r>
    <d v="2020-01-16T00:00:00"/>
    <x v="2"/>
    <x v="0"/>
    <x v="4"/>
    <s v="Systems Co Ltd Group"/>
    <x v="1"/>
    <x v="413"/>
    <n v="4622.13"/>
    <x v="0"/>
    <x v="1"/>
    <x v="1"/>
  </r>
  <r>
    <d v="2020-01-19T00:00:00"/>
    <x v="2"/>
    <x v="0"/>
    <x v="0"/>
    <s v="East Industries Inc Ltd Group"/>
    <x v="3"/>
    <x v="414"/>
    <n v="11396.97"/>
    <x v="1"/>
    <x v="1"/>
    <x v="3"/>
  </r>
  <r>
    <d v="2020-01-20T00:00:00"/>
    <x v="2"/>
    <x v="0"/>
    <x v="2"/>
    <s v="Global Engineering Corp"/>
    <x v="1"/>
    <x v="415"/>
    <n v="8788"/>
    <x v="0"/>
    <x v="5"/>
    <x v="1"/>
  </r>
  <r>
    <d v="2020-01-22T00:00:00"/>
    <x v="2"/>
    <x v="0"/>
    <x v="2"/>
    <s v="Central Engineering Inc"/>
    <x v="6"/>
    <x v="416"/>
    <n v="3803"/>
    <x v="1"/>
    <x v="1"/>
    <x v="1"/>
  </r>
  <r>
    <d v="2020-01-22T00:00:00"/>
    <x v="2"/>
    <x v="0"/>
    <x v="2"/>
    <s v="Global Machines Co Ltd Group"/>
    <x v="7"/>
    <x v="417"/>
    <n v="2143.1999999999998"/>
    <x v="0"/>
    <x v="6"/>
    <x v="2"/>
  </r>
  <r>
    <d v="2020-01-27T00:00:00"/>
    <x v="2"/>
    <x v="0"/>
    <x v="1"/>
    <s v="National Drives Ltd Ltd Group"/>
    <x v="1"/>
    <x v="418"/>
    <n v="7442.4"/>
    <x v="0"/>
    <x v="0"/>
    <x v="0"/>
  </r>
  <r>
    <d v="2020-02-01T00:00:00"/>
    <x v="2"/>
    <x v="0"/>
    <x v="1"/>
    <s v="Global Industries Inc Ltd Group"/>
    <x v="4"/>
    <x v="419"/>
    <n v="2447.69"/>
    <x v="0"/>
    <x v="6"/>
    <x v="2"/>
  </r>
  <r>
    <d v="2020-02-02T00:00:00"/>
    <x v="2"/>
    <x v="0"/>
    <x v="2"/>
    <s v="Special National Motors Co Ltd Group"/>
    <x v="3"/>
    <x v="420"/>
    <n v="6212.9831999999997"/>
    <x v="0"/>
    <x v="5"/>
    <x v="1"/>
  </r>
  <r>
    <d v="2020-02-03T00:00:00"/>
    <x v="2"/>
    <x v="0"/>
    <x v="2"/>
    <s v="East Motors Group"/>
    <x v="1"/>
    <x v="421"/>
    <n v="6252"/>
    <x v="0"/>
    <x v="8"/>
    <x v="0"/>
  </r>
  <r>
    <d v="2020-02-07T00:00:00"/>
    <x v="2"/>
    <x v="0"/>
    <x v="1"/>
    <s v="South Industries Inc"/>
    <x v="4"/>
    <x v="422"/>
    <n v="1966"/>
    <x v="0"/>
    <x v="4"/>
    <x v="2"/>
  </r>
  <r>
    <d v="2020-02-11T00:00:00"/>
    <x v="2"/>
    <x v="0"/>
    <x v="1"/>
    <s v="South Machines Ltd"/>
    <x v="4"/>
    <x v="423"/>
    <n v="8935"/>
    <x v="1"/>
    <x v="1"/>
    <x v="1"/>
  </r>
  <r>
    <d v="2020-02-12T00:00:00"/>
    <x v="2"/>
    <x v="0"/>
    <x v="1"/>
    <s v="Global Equip Inc Ltd Group"/>
    <x v="3"/>
    <x v="424"/>
    <n v="11365.2"/>
    <x v="0"/>
    <x v="5"/>
    <x v="2"/>
  </r>
  <r>
    <d v="2020-02-15T00:00:00"/>
    <x v="2"/>
    <x v="0"/>
    <x v="2"/>
    <s v="East Electrics Inc"/>
    <x v="5"/>
    <x v="425"/>
    <n v="6267"/>
    <x v="1"/>
    <x v="6"/>
    <x v="3"/>
  </r>
  <r>
    <d v="2020-02-16T00:00:00"/>
    <x v="2"/>
    <x v="0"/>
    <x v="2"/>
    <s v="Suburban Systems Inc"/>
    <x v="5"/>
    <x v="426"/>
    <n v="7467"/>
    <x v="0"/>
    <x v="5"/>
    <x v="2"/>
  </r>
  <r>
    <d v="2020-02-16T00:00:00"/>
    <x v="2"/>
    <x v="0"/>
    <x v="0"/>
    <s v="Central Industries Group"/>
    <x v="3"/>
    <x v="427"/>
    <n v="8084"/>
    <x v="1"/>
    <x v="5"/>
    <x v="1"/>
  </r>
  <r>
    <d v="2020-02-16T00:00:00"/>
    <x v="2"/>
    <x v="0"/>
    <x v="2"/>
    <s v="National Engineering Group"/>
    <x v="1"/>
    <x v="428"/>
    <n v="1034"/>
    <x v="1"/>
    <x v="8"/>
    <x v="0"/>
  </r>
  <r>
    <d v="2020-02-17T00:00:00"/>
    <x v="2"/>
    <x v="0"/>
    <x v="1"/>
    <s v="Machines Inc Ltd Group"/>
    <x v="4"/>
    <x v="429"/>
    <n v="11290.72"/>
    <x v="1"/>
    <x v="6"/>
    <x v="3"/>
  </r>
  <r>
    <d v="2020-02-20T00:00:00"/>
    <x v="2"/>
    <x v="0"/>
    <x v="0"/>
    <s v="Suburban Tech LLC"/>
    <x v="6"/>
    <x v="430"/>
    <n v="2044"/>
    <x v="1"/>
    <x v="5"/>
    <x v="1"/>
  </r>
  <r>
    <d v="2020-02-20T00:00:00"/>
    <x v="2"/>
    <x v="0"/>
    <x v="0"/>
    <s v="Tech Group Ltd Group"/>
    <x v="3"/>
    <x v="431"/>
    <n v="329.6"/>
    <x v="0"/>
    <x v="0"/>
    <x v="1"/>
  </r>
  <r>
    <d v="2020-02-24T00:00:00"/>
    <x v="2"/>
    <x v="0"/>
    <x v="1"/>
    <s v="National Equip Co"/>
    <x v="6"/>
    <x v="432"/>
    <n v="9010"/>
    <x v="0"/>
    <x v="1"/>
    <x v="1"/>
  </r>
  <r>
    <d v="2020-02-25T00:00:00"/>
    <x v="2"/>
    <x v="0"/>
    <x v="4"/>
    <s v="Metro Equip Group Ltd Group"/>
    <x v="7"/>
    <x v="433"/>
    <n v="873.3"/>
    <x v="0"/>
    <x v="5"/>
    <x v="1"/>
  </r>
  <r>
    <d v="2020-02-26T00:00:00"/>
    <x v="2"/>
    <x v="0"/>
    <x v="0"/>
    <s v="Metro Electrics LLC Ltd Group"/>
    <x v="0"/>
    <x v="434"/>
    <n v="1617.45"/>
    <x v="0"/>
    <x v="1"/>
    <x v="1"/>
  </r>
  <r>
    <d v="2020-02-27T00:00:00"/>
    <x v="2"/>
    <x v="0"/>
    <x v="2"/>
    <s v="North Systems Group Ltd Group"/>
    <x v="3"/>
    <x v="435"/>
    <n v="4274.66"/>
    <x v="1"/>
    <x v="0"/>
    <x v="2"/>
  </r>
  <r>
    <d v="2020-02-28T00:00:00"/>
    <x v="2"/>
    <x v="0"/>
    <x v="4"/>
    <s v="Suburban Industries Ltd"/>
    <x v="3"/>
    <x v="436"/>
    <n v="4011"/>
    <x v="1"/>
    <x v="6"/>
    <x v="1"/>
  </r>
  <r>
    <d v="2020-03-01T00:00:00"/>
    <x v="2"/>
    <x v="0"/>
    <x v="4"/>
    <s v="Engineering Corp"/>
    <x v="3"/>
    <x v="437"/>
    <n v="7485"/>
    <x v="1"/>
    <x v="4"/>
    <x v="1"/>
  </r>
  <r>
    <d v="2020-03-05T00:00:00"/>
    <x v="2"/>
    <x v="0"/>
    <x v="0"/>
    <s v="Metro Drives Inc"/>
    <x v="6"/>
    <x v="438"/>
    <n v="8487"/>
    <x v="0"/>
    <x v="5"/>
    <x v="1"/>
  </r>
  <r>
    <d v="2020-03-07T00:00:00"/>
    <x v="2"/>
    <x v="0"/>
    <x v="4"/>
    <s v="Global Motors Ltd Ltd Group"/>
    <x v="4"/>
    <x v="439"/>
    <n v="8456.4"/>
    <x v="1"/>
    <x v="3"/>
    <x v="2"/>
  </r>
  <r>
    <d v="2020-03-08T00:00:00"/>
    <x v="2"/>
    <x v="0"/>
    <x v="4"/>
    <s v="Metro Industries LLC Ltd Group"/>
    <x v="1"/>
    <x v="440"/>
    <n v="4969.12"/>
    <x v="1"/>
    <x v="1"/>
    <x v="1"/>
  </r>
  <r>
    <d v="2020-03-08T00:00:00"/>
    <x v="2"/>
    <x v="0"/>
    <x v="1"/>
    <s v="Global Engineering Ltd"/>
    <x v="2"/>
    <x v="441"/>
    <n v="1436"/>
    <x v="0"/>
    <x v="3"/>
    <x v="1"/>
  </r>
  <r>
    <d v="2020-03-10T00:00:00"/>
    <x v="2"/>
    <x v="0"/>
    <x v="0"/>
    <s v="West Systems Corp Ltd Group"/>
    <x v="0"/>
    <x v="442"/>
    <n v="3050.4"/>
    <x v="0"/>
    <x v="3"/>
    <x v="3"/>
  </r>
  <r>
    <d v="2020-03-16T00:00:00"/>
    <x v="2"/>
    <x v="0"/>
    <x v="3"/>
    <s v="East Engineering Group Ltd Group"/>
    <x v="0"/>
    <x v="443"/>
    <n v="5909.35"/>
    <x v="0"/>
    <x v="1"/>
    <x v="0"/>
  </r>
  <r>
    <d v="2020-03-18T00:00:00"/>
    <x v="2"/>
    <x v="0"/>
    <x v="1"/>
    <s v="National Tech Corp"/>
    <x v="4"/>
    <x v="444"/>
    <n v="1024"/>
    <x v="0"/>
    <x v="3"/>
    <x v="2"/>
  </r>
  <r>
    <d v="2020-03-20T00:00:00"/>
    <x v="2"/>
    <x v="0"/>
    <x v="1"/>
    <s v="National Tech Ltd"/>
    <x v="4"/>
    <x v="445"/>
    <n v="6182"/>
    <x v="0"/>
    <x v="4"/>
    <x v="0"/>
  </r>
  <r>
    <d v="2020-03-22T00:00:00"/>
    <x v="2"/>
    <x v="0"/>
    <x v="1"/>
    <s v="Motors Ltd Ltd Group"/>
    <x v="0"/>
    <x v="446"/>
    <n v="7363"/>
    <x v="1"/>
    <x v="5"/>
    <x v="1"/>
  </r>
  <r>
    <d v="2020-03-24T00:00:00"/>
    <x v="2"/>
    <x v="0"/>
    <x v="0"/>
    <s v="Suburban Systems LLC"/>
    <x v="3"/>
    <x v="447"/>
    <n v="6441"/>
    <x v="1"/>
    <x v="3"/>
    <x v="1"/>
  </r>
  <r>
    <d v="2020-03-25T00:00:00"/>
    <x v="2"/>
    <x v="0"/>
    <x v="4"/>
    <s v="West Motors LLC"/>
    <x v="7"/>
    <x v="448"/>
    <n v="1522"/>
    <x v="0"/>
    <x v="3"/>
    <x v="1"/>
  </r>
  <r>
    <d v="2020-03-25T00:00:00"/>
    <x v="2"/>
    <x v="0"/>
    <x v="3"/>
    <s v="Special West Drives Ltd Ltd Group"/>
    <x v="1"/>
    <x v="449"/>
    <n v="5281.2584000000006"/>
    <x v="0"/>
    <x v="0"/>
    <x v="1"/>
  </r>
  <r>
    <d v="2020-03-26T00:00:00"/>
    <x v="2"/>
    <x v="0"/>
    <x v="0"/>
    <s v="Metro Motors LLC"/>
    <x v="0"/>
    <x v="450"/>
    <n v="5245"/>
    <x v="0"/>
    <x v="5"/>
    <x v="2"/>
  </r>
  <r>
    <d v="2020-03-27T00:00:00"/>
    <x v="2"/>
    <x v="0"/>
    <x v="0"/>
    <s v="Metro Equip Corp"/>
    <x v="5"/>
    <x v="451"/>
    <n v="3268"/>
    <x v="0"/>
    <x v="4"/>
    <x v="1"/>
  </r>
  <r>
    <d v="2020-04-08T00:00:00"/>
    <x v="2"/>
    <x v="1"/>
    <x v="4"/>
    <s v="North Motors Corp"/>
    <x v="7"/>
    <x v="452"/>
    <n v="7649"/>
    <x v="0"/>
    <x v="0"/>
    <x v="1"/>
  </r>
  <r>
    <d v="2020-04-09T00:00:00"/>
    <x v="2"/>
    <x v="1"/>
    <x v="1"/>
    <s v="National Motors Group"/>
    <x v="4"/>
    <x v="453"/>
    <n v="9203"/>
    <x v="1"/>
    <x v="7"/>
    <x v="2"/>
  </r>
  <r>
    <d v="2020-04-14T00:00:00"/>
    <x v="2"/>
    <x v="1"/>
    <x v="1"/>
    <s v="Central Industries LLC"/>
    <x v="4"/>
    <x v="454"/>
    <n v="4383"/>
    <x v="0"/>
    <x v="0"/>
    <x v="3"/>
  </r>
  <r>
    <d v="2020-04-15T00:00:00"/>
    <x v="2"/>
    <x v="1"/>
    <x v="3"/>
    <s v="North Motors LLC"/>
    <x v="4"/>
    <x v="455"/>
    <n v="8687"/>
    <x v="0"/>
    <x v="1"/>
    <x v="0"/>
  </r>
  <r>
    <d v="2020-04-16T00:00:00"/>
    <x v="2"/>
    <x v="1"/>
    <x v="1"/>
    <s v="Metro Tech Co Ltd Group"/>
    <x v="4"/>
    <x v="456"/>
    <n v="4415.04"/>
    <x v="0"/>
    <x v="5"/>
    <x v="1"/>
  </r>
  <r>
    <d v="2020-04-18T00:00:00"/>
    <x v="2"/>
    <x v="1"/>
    <x v="2"/>
    <s v="Metro Machines Co"/>
    <x v="2"/>
    <x v="457"/>
    <n v="8876"/>
    <x v="0"/>
    <x v="4"/>
    <x v="2"/>
  </r>
  <r>
    <d v="2020-05-09T00:00:00"/>
    <x v="2"/>
    <x v="1"/>
    <x v="1"/>
    <s v="Central Equip Group Ltd Group"/>
    <x v="4"/>
    <x v="458"/>
    <n v="1865.63"/>
    <x v="1"/>
    <x v="8"/>
    <x v="1"/>
  </r>
  <r>
    <d v="2020-05-13T00:00:00"/>
    <x v="2"/>
    <x v="1"/>
    <x v="1"/>
    <s v="Metro Systems Co Ltd Group"/>
    <x v="1"/>
    <x v="459"/>
    <n v="4000.5"/>
    <x v="0"/>
    <x v="8"/>
    <x v="1"/>
  </r>
  <r>
    <d v="2020-05-18T00:00:00"/>
    <x v="2"/>
    <x v="1"/>
    <x v="2"/>
    <s v="Suburban Motors Co"/>
    <x v="4"/>
    <x v="460"/>
    <n v="2216"/>
    <x v="0"/>
    <x v="5"/>
    <x v="2"/>
  </r>
  <r>
    <d v="2020-05-18T00:00:00"/>
    <x v="2"/>
    <x v="1"/>
    <x v="4"/>
    <s v="North Systems LLC"/>
    <x v="4"/>
    <x v="461"/>
    <n v="7394"/>
    <x v="0"/>
    <x v="4"/>
    <x v="1"/>
  </r>
  <r>
    <d v="2020-05-19T00:00:00"/>
    <x v="2"/>
    <x v="1"/>
    <x v="1"/>
    <s v="North Motors Inc"/>
    <x v="3"/>
    <x v="462"/>
    <n v="3669"/>
    <x v="1"/>
    <x v="1"/>
    <x v="1"/>
  </r>
  <r>
    <d v="2020-05-28T00:00:00"/>
    <x v="2"/>
    <x v="1"/>
    <x v="4"/>
    <s v="North Engineering Group Ltd Group"/>
    <x v="1"/>
    <x v="463"/>
    <n v="943.35"/>
    <x v="0"/>
    <x v="3"/>
    <x v="1"/>
  </r>
  <r>
    <d v="2020-06-06T00:00:00"/>
    <x v="2"/>
    <x v="1"/>
    <x v="4"/>
    <s v="Metro Tech Ltd Ltd Group"/>
    <x v="3"/>
    <x v="464"/>
    <n v="13372.44"/>
    <x v="0"/>
    <x v="7"/>
    <x v="0"/>
  </r>
  <r>
    <d v="2020-06-11T00:00:00"/>
    <x v="2"/>
    <x v="1"/>
    <x v="1"/>
    <s v="North Electrics LLC Ltd Group"/>
    <x v="4"/>
    <x v="465"/>
    <n v="4654.6499999999996"/>
    <x v="0"/>
    <x v="7"/>
    <x v="3"/>
  </r>
  <r>
    <d v="2020-06-20T00:00:00"/>
    <x v="2"/>
    <x v="1"/>
    <x v="1"/>
    <s v="National Tech Group Ltd Group"/>
    <x v="8"/>
    <x v="466"/>
    <n v="2127.81"/>
    <x v="0"/>
    <x v="5"/>
    <x v="2"/>
  </r>
  <r>
    <d v="2020-06-23T00:00:00"/>
    <x v="2"/>
    <x v="1"/>
    <x v="0"/>
    <s v="North Electrics Corp"/>
    <x v="3"/>
    <x v="467"/>
    <n v="1683"/>
    <x v="1"/>
    <x v="1"/>
    <x v="1"/>
  </r>
  <r>
    <d v="2020-06-28T00:00:00"/>
    <x v="2"/>
    <x v="1"/>
    <x v="1"/>
    <s v="North Motors Co"/>
    <x v="1"/>
    <x v="468"/>
    <n v="5873"/>
    <x v="1"/>
    <x v="8"/>
    <x v="2"/>
  </r>
  <r>
    <d v="2020-07-05T00:00:00"/>
    <x v="2"/>
    <x v="2"/>
    <x v="1"/>
    <s v="Electrics Co Ltd Group"/>
    <x v="4"/>
    <x v="469"/>
    <n v="3383.52"/>
    <x v="1"/>
    <x v="3"/>
    <x v="1"/>
  </r>
  <r>
    <d v="2020-07-06T00:00:00"/>
    <x v="2"/>
    <x v="2"/>
    <x v="2"/>
    <s v="Central Motors Group"/>
    <x v="3"/>
    <x v="470"/>
    <n v="6906"/>
    <x v="0"/>
    <x v="2"/>
    <x v="2"/>
  </r>
  <r>
    <d v="2020-07-06T00:00:00"/>
    <x v="2"/>
    <x v="2"/>
    <x v="3"/>
    <s v="North Industries Ltd Ltd Group"/>
    <x v="4"/>
    <x v="471"/>
    <n v="8227.32"/>
    <x v="0"/>
    <x v="4"/>
    <x v="1"/>
  </r>
  <r>
    <d v="2020-07-08T00:00:00"/>
    <x v="2"/>
    <x v="2"/>
    <x v="4"/>
    <s v="East Motors Inc"/>
    <x v="3"/>
    <x v="472"/>
    <n v="8496"/>
    <x v="1"/>
    <x v="2"/>
    <x v="1"/>
  </r>
  <r>
    <d v="2020-07-12T00:00:00"/>
    <x v="2"/>
    <x v="2"/>
    <x v="3"/>
    <s v="Global Electrics LLC Ltd Group"/>
    <x v="3"/>
    <x v="473"/>
    <n v="6794.7"/>
    <x v="0"/>
    <x v="9"/>
    <x v="2"/>
  </r>
  <r>
    <d v="2020-07-15T00:00:00"/>
    <x v="2"/>
    <x v="2"/>
    <x v="2"/>
    <s v="West Systems LLC"/>
    <x v="0"/>
    <x v="474"/>
    <n v="2085"/>
    <x v="0"/>
    <x v="3"/>
    <x v="0"/>
  </r>
  <r>
    <d v="2020-07-16T00:00:00"/>
    <x v="2"/>
    <x v="2"/>
    <x v="1"/>
    <s v="National Machines Group"/>
    <x v="1"/>
    <x v="475"/>
    <n v="6529"/>
    <x v="1"/>
    <x v="4"/>
    <x v="2"/>
  </r>
  <r>
    <d v="2020-07-16T00:00:00"/>
    <x v="2"/>
    <x v="2"/>
    <x v="2"/>
    <s v="Suburban Tech Group Ltd Group"/>
    <x v="0"/>
    <x v="476"/>
    <n v="2714.67"/>
    <x v="0"/>
    <x v="1"/>
    <x v="2"/>
  </r>
  <r>
    <d v="2020-07-17T00:00:00"/>
    <x v="2"/>
    <x v="2"/>
    <x v="1"/>
    <s v="Metro Systems LLC"/>
    <x v="1"/>
    <x v="477"/>
    <n v="6401"/>
    <x v="0"/>
    <x v="4"/>
    <x v="3"/>
  </r>
  <r>
    <d v="2020-07-18T00:00:00"/>
    <x v="2"/>
    <x v="2"/>
    <x v="3"/>
    <s v="North Electrics Group"/>
    <x v="2"/>
    <x v="478"/>
    <n v="2857"/>
    <x v="1"/>
    <x v="0"/>
    <x v="1"/>
  </r>
  <r>
    <d v="2020-07-22T00:00:00"/>
    <x v="2"/>
    <x v="2"/>
    <x v="3"/>
    <s v="West Electrics LLC Ltd Group"/>
    <x v="6"/>
    <x v="479"/>
    <n v="7714.8"/>
    <x v="0"/>
    <x v="3"/>
    <x v="1"/>
  </r>
  <r>
    <d v="2020-07-23T00:00:00"/>
    <x v="2"/>
    <x v="2"/>
    <x v="3"/>
    <s v="Metro Equip Inc Ltd Group"/>
    <x v="4"/>
    <x v="480"/>
    <n v="7604.54"/>
    <x v="0"/>
    <x v="0"/>
    <x v="1"/>
  </r>
  <r>
    <d v="2020-07-23T00:00:00"/>
    <x v="2"/>
    <x v="2"/>
    <x v="3"/>
    <s v="Motors Ltd"/>
    <x v="0"/>
    <x v="481"/>
    <n v="7363"/>
    <x v="1"/>
    <x v="7"/>
    <x v="1"/>
  </r>
  <r>
    <d v="2020-07-24T00:00:00"/>
    <x v="2"/>
    <x v="2"/>
    <x v="2"/>
    <s v="Special North Motors LLC Ltd Group"/>
    <x v="4"/>
    <x v="482"/>
    <n v="7523.201"/>
    <x v="0"/>
    <x v="5"/>
    <x v="0"/>
  </r>
  <r>
    <d v="2020-07-26T00:00:00"/>
    <x v="2"/>
    <x v="2"/>
    <x v="0"/>
    <s v="Equip Inc Ltd Group"/>
    <x v="0"/>
    <x v="483"/>
    <n v="2859.07"/>
    <x v="0"/>
    <x v="3"/>
    <x v="1"/>
  </r>
  <r>
    <d v="2020-07-26T00:00:00"/>
    <x v="2"/>
    <x v="2"/>
    <x v="4"/>
    <s v="Suburban Systems Co Ltd Group"/>
    <x v="7"/>
    <x v="484"/>
    <n v="4261.18"/>
    <x v="0"/>
    <x v="0"/>
    <x v="2"/>
  </r>
  <r>
    <d v="2020-07-27T00:00:00"/>
    <x v="2"/>
    <x v="2"/>
    <x v="0"/>
    <s v="East Engineering Inc Ltd Group"/>
    <x v="5"/>
    <x v="485"/>
    <n v="4720"/>
    <x v="0"/>
    <x v="8"/>
    <x v="0"/>
  </r>
  <r>
    <d v="2020-07-28T00:00:00"/>
    <x v="2"/>
    <x v="2"/>
    <x v="2"/>
    <s v="East Motors Group Ltd Group"/>
    <x v="1"/>
    <x v="486"/>
    <n v="9127.92"/>
    <x v="1"/>
    <x v="7"/>
    <x v="2"/>
  </r>
  <r>
    <d v="2020-08-02T00:00:00"/>
    <x v="2"/>
    <x v="2"/>
    <x v="2"/>
    <s v="Suburban Engineering Corp Ltd Group"/>
    <x v="8"/>
    <x v="487"/>
    <n v="5762.96"/>
    <x v="0"/>
    <x v="3"/>
    <x v="2"/>
  </r>
  <r>
    <d v="2020-08-07T00:00:00"/>
    <x v="2"/>
    <x v="2"/>
    <x v="2"/>
    <s v="Suburban Engineering Corp"/>
    <x v="8"/>
    <x v="488"/>
    <n v="7028"/>
    <x v="0"/>
    <x v="3"/>
    <x v="0"/>
  </r>
  <r>
    <d v="2020-08-08T00:00:00"/>
    <x v="2"/>
    <x v="2"/>
    <x v="2"/>
    <s v="Global Electrics Ltd Ltd Group"/>
    <x v="8"/>
    <x v="489"/>
    <n v="4033.76"/>
    <x v="1"/>
    <x v="8"/>
    <x v="1"/>
  </r>
  <r>
    <d v="2020-08-08T00:00:00"/>
    <x v="2"/>
    <x v="2"/>
    <x v="0"/>
    <s v="Suburban Motors LLC Ltd Group"/>
    <x v="1"/>
    <x v="490"/>
    <n v="8760"/>
    <x v="0"/>
    <x v="2"/>
    <x v="1"/>
  </r>
  <r>
    <d v="2020-08-09T00:00:00"/>
    <x v="2"/>
    <x v="2"/>
    <x v="0"/>
    <s v="Global Systems LLC Ltd Group"/>
    <x v="4"/>
    <x v="491"/>
    <n v="663.96"/>
    <x v="1"/>
    <x v="3"/>
    <x v="2"/>
  </r>
  <r>
    <d v="2020-08-09T00:00:00"/>
    <x v="2"/>
    <x v="2"/>
    <x v="4"/>
    <s v="Central Electrics Group Ltd Group"/>
    <x v="1"/>
    <x v="492"/>
    <n v="8695.83"/>
    <x v="1"/>
    <x v="2"/>
    <x v="0"/>
  </r>
  <r>
    <d v="2020-08-10T00:00:00"/>
    <x v="2"/>
    <x v="2"/>
    <x v="2"/>
    <s v="Metro Engineering Corp Ltd Group"/>
    <x v="4"/>
    <x v="493"/>
    <n v="6633"/>
    <x v="0"/>
    <x v="5"/>
    <x v="2"/>
  </r>
  <r>
    <d v="2020-08-14T00:00:00"/>
    <x v="2"/>
    <x v="2"/>
    <x v="1"/>
    <s v="South Engineering Co"/>
    <x v="4"/>
    <x v="494"/>
    <n v="795"/>
    <x v="0"/>
    <x v="2"/>
    <x v="2"/>
  </r>
  <r>
    <d v="2020-08-20T00:00:00"/>
    <x v="2"/>
    <x v="2"/>
    <x v="1"/>
    <s v="Central Machines Inc Ltd Group"/>
    <x v="5"/>
    <x v="495"/>
    <n v="2346.25"/>
    <x v="0"/>
    <x v="4"/>
    <x v="0"/>
  </r>
  <r>
    <d v="2020-08-23T00:00:00"/>
    <x v="2"/>
    <x v="2"/>
    <x v="1"/>
    <s v="Suburban Tech Group"/>
    <x v="0"/>
    <x v="496"/>
    <n v="2919"/>
    <x v="0"/>
    <x v="5"/>
    <x v="0"/>
  </r>
  <r>
    <d v="2020-08-23T00:00:00"/>
    <x v="2"/>
    <x v="2"/>
    <x v="1"/>
    <s v="Metro Drives Co Ltd Group"/>
    <x v="3"/>
    <x v="497"/>
    <n v="829.4"/>
    <x v="0"/>
    <x v="3"/>
    <x v="2"/>
  </r>
  <r>
    <d v="2020-08-24T00:00:00"/>
    <x v="2"/>
    <x v="2"/>
    <x v="1"/>
    <s v="Metro Equip Co Ltd Group"/>
    <x v="4"/>
    <x v="498"/>
    <n v="2010.41"/>
    <x v="0"/>
    <x v="9"/>
    <x v="2"/>
  </r>
  <r>
    <d v="2020-08-28T00:00:00"/>
    <x v="2"/>
    <x v="2"/>
    <x v="0"/>
    <s v="National Drives LLC Ltd Group"/>
    <x v="2"/>
    <x v="499"/>
    <n v="5467.41"/>
    <x v="1"/>
    <x v="8"/>
    <x v="0"/>
  </r>
  <r>
    <d v="2020-09-06T00:00:00"/>
    <x v="2"/>
    <x v="2"/>
    <x v="1"/>
    <s v="National Machines Corp Ltd Group"/>
    <x v="1"/>
    <x v="500"/>
    <n v="4977.24"/>
    <x v="0"/>
    <x v="3"/>
    <x v="1"/>
  </r>
  <r>
    <d v="2020-09-07T00:00:00"/>
    <x v="2"/>
    <x v="2"/>
    <x v="1"/>
    <s v="Metro Machines Ltd"/>
    <x v="3"/>
    <x v="501"/>
    <n v="1357"/>
    <x v="0"/>
    <x v="3"/>
    <x v="1"/>
  </r>
  <r>
    <d v="2020-09-07T00:00:00"/>
    <x v="2"/>
    <x v="2"/>
    <x v="3"/>
    <s v="Central Equip Inc Ltd Group"/>
    <x v="1"/>
    <x v="502"/>
    <n v="471.12"/>
    <x v="0"/>
    <x v="7"/>
    <x v="2"/>
  </r>
  <r>
    <d v="2020-09-08T00:00:00"/>
    <x v="2"/>
    <x v="2"/>
    <x v="1"/>
    <s v="South Equip Inc"/>
    <x v="1"/>
    <x v="503"/>
    <n v="7670"/>
    <x v="0"/>
    <x v="5"/>
    <x v="2"/>
  </r>
  <r>
    <d v="2020-09-09T00:00:00"/>
    <x v="2"/>
    <x v="2"/>
    <x v="2"/>
    <s v="Central Engineering Ltd Ltd Group"/>
    <x v="2"/>
    <x v="504"/>
    <n v="3829.68"/>
    <x v="0"/>
    <x v="5"/>
    <x v="2"/>
  </r>
  <r>
    <d v="2020-09-11T00:00:00"/>
    <x v="2"/>
    <x v="2"/>
    <x v="1"/>
    <s v="Suburban Motors Corp Ltd Group"/>
    <x v="3"/>
    <x v="505"/>
    <n v="4431.3599999999997"/>
    <x v="0"/>
    <x v="0"/>
    <x v="2"/>
  </r>
  <r>
    <d v="2020-09-12T00:00:00"/>
    <x v="2"/>
    <x v="2"/>
    <x v="3"/>
    <s v="South Tech LLC"/>
    <x v="2"/>
    <x v="506"/>
    <n v="7762"/>
    <x v="0"/>
    <x v="3"/>
    <x v="2"/>
  </r>
  <r>
    <d v="2020-09-13T00:00:00"/>
    <x v="2"/>
    <x v="2"/>
    <x v="1"/>
    <s v="Motors LLC Ltd Group"/>
    <x v="4"/>
    <x v="507"/>
    <n v="7237.62"/>
    <x v="0"/>
    <x v="0"/>
    <x v="2"/>
  </r>
  <r>
    <d v="2020-09-13T00:00:00"/>
    <x v="2"/>
    <x v="2"/>
    <x v="1"/>
    <s v="West Tech Ltd"/>
    <x v="0"/>
    <x v="508"/>
    <n v="4442"/>
    <x v="1"/>
    <x v="3"/>
    <x v="1"/>
  </r>
  <r>
    <d v="2020-09-14T00:00:00"/>
    <x v="2"/>
    <x v="2"/>
    <x v="0"/>
    <s v="Suburban Equip Corp Ltd Group"/>
    <x v="5"/>
    <x v="509"/>
    <n v="11580.28"/>
    <x v="0"/>
    <x v="2"/>
    <x v="3"/>
  </r>
  <r>
    <d v="2020-09-17T00:00:00"/>
    <x v="2"/>
    <x v="2"/>
    <x v="3"/>
    <s v="West Tech Group"/>
    <x v="0"/>
    <x v="510"/>
    <n v="2829"/>
    <x v="0"/>
    <x v="2"/>
    <x v="0"/>
  </r>
  <r>
    <d v="2020-09-18T00:00:00"/>
    <x v="2"/>
    <x v="2"/>
    <x v="3"/>
    <s v="South Electrics Corp"/>
    <x v="1"/>
    <x v="511"/>
    <n v="3137"/>
    <x v="0"/>
    <x v="5"/>
    <x v="1"/>
  </r>
  <r>
    <d v="2020-09-19T00:00:00"/>
    <x v="2"/>
    <x v="2"/>
    <x v="1"/>
    <s v="Special Suburban Engineering Inc Ltd Group"/>
    <x v="4"/>
    <x v="512"/>
    <n v="3767.6352000000002"/>
    <x v="0"/>
    <x v="6"/>
    <x v="1"/>
  </r>
  <r>
    <d v="2020-09-23T00:00:00"/>
    <x v="2"/>
    <x v="2"/>
    <x v="3"/>
    <s v="Metro Machines Corp Ltd Group"/>
    <x v="4"/>
    <x v="513"/>
    <n v="5658.1"/>
    <x v="0"/>
    <x v="5"/>
    <x v="1"/>
  </r>
  <r>
    <d v="2020-09-23T00:00:00"/>
    <x v="2"/>
    <x v="2"/>
    <x v="1"/>
    <s v="Equip Group Ltd Group"/>
    <x v="0"/>
    <x v="514"/>
    <n v="938.7"/>
    <x v="0"/>
    <x v="3"/>
    <x v="1"/>
  </r>
  <r>
    <d v="2020-09-24T00:00:00"/>
    <x v="2"/>
    <x v="2"/>
    <x v="1"/>
    <s v="West Machines Group"/>
    <x v="0"/>
    <x v="515"/>
    <n v="6091"/>
    <x v="0"/>
    <x v="2"/>
    <x v="0"/>
  </r>
  <r>
    <d v="2020-09-26T00:00:00"/>
    <x v="2"/>
    <x v="2"/>
    <x v="1"/>
    <s v="Central Equip Ltd Ltd Group"/>
    <x v="4"/>
    <x v="516"/>
    <n v="2440.6799999999998"/>
    <x v="0"/>
    <x v="2"/>
    <x v="0"/>
  </r>
  <r>
    <d v="2020-09-26T00:00:00"/>
    <x v="2"/>
    <x v="2"/>
    <x v="2"/>
    <s v="Suburban Equip Inc"/>
    <x v="3"/>
    <x v="517"/>
    <n v="6413"/>
    <x v="1"/>
    <x v="5"/>
    <x v="2"/>
  </r>
  <r>
    <d v="2020-09-26T00:00:00"/>
    <x v="2"/>
    <x v="2"/>
    <x v="1"/>
    <s v="National Electrics LLC Ltd Group"/>
    <x v="1"/>
    <x v="518"/>
    <n v="5760"/>
    <x v="0"/>
    <x v="1"/>
    <x v="0"/>
  </r>
  <r>
    <d v="2020-09-27T00:00:00"/>
    <x v="2"/>
    <x v="2"/>
    <x v="0"/>
    <s v="West Equip Inc"/>
    <x v="6"/>
    <x v="519"/>
    <n v="6231"/>
    <x v="0"/>
    <x v="7"/>
    <x v="0"/>
  </r>
  <r>
    <d v="2020-09-27T00:00:00"/>
    <x v="2"/>
    <x v="2"/>
    <x v="1"/>
    <s v="South Drives Corp"/>
    <x v="3"/>
    <x v="520"/>
    <n v="5804"/>
    <x v="1"/>
    <x v="2"/>
    <x v="3"/>
  </r>
  <r>
    <d v="2020-09-28T00:00:00"/>
    <x v="2"/>
    <x v="2"/>
    <x v="1"/>
    <s v="North Motors LLC Ltd Group"/>
    <x v="4"/>
    <x v="521"/>
    <n v="5472.81"/>
    <x v="1"/>
    <x v="2"/>
    <x v="1"/>
  </r>
  <r>
    <d v="2020-10-06T00:00:00"/>
    <x v="2"/>
    <x v="3"/>
    <x v="0"/>
    <s v="Suburban Tech Inc Ltd Group"/>
    <x v="1"/>
    <x v="522"/>
    <n v="3608.8"/>
    <x v="0"/>
    <x v="0"/>
    <x v="2"/>
  </r>
  <r>
    <d v="2020-10-11T00:00:00"/>
    <x v="2"/>
    <x v="3"/>
    <x v="1"/>
    <s v="Central Machines Co Ltd Group"/>
    <x v="4"/>
    <x v="523"/>
    <n v="6308.28"/>
    <x v="1"/>
    <x v="2"/>
    <x v="1"/>
  </r>
  <r>
    <d v="2020-10-11T00:00:00"/>
    <x v="2"/>
    <x v="3"/>
    <x v="1"/>
    <s v="Motors LLC"/>
    <x v="4"/>
    <x v="524"/>
    <n v="6186"/>
    <x v="0"/>
    <x v="3"/>
    <x v="2"/>
  </r>
  <r>
    <d v="2020-10-14T00:00:00"/>
    <x v="2"/>
    <x v="3"/>
    <x v="4"/>
    <s v="Central Electrics Corp"/>
    <x v="2"/>
    <x v="525"/>
    <n v="542"/>
    <x v="0"/>
    <x v="1"/>
    <x v="1"/>
  </r>
  <r>
    <d v="2020-10-16T00:00:00"/>
    <x v="2"/>
    <x v="3"/>
    <x v="3"/>
    <s v="East Systems Ltd Ltd Group"/>
    <x v="7"/>
    <x v="526"/>
    <n v="1459.48"/>
    <x v="0"/>
    <x v="2"/>
    <x v="1"/>
  </r>
  <r>
    <d v="2020-10-18T00:00:00"/>
    <x v="2"/>
    <x v="3"/>
    <x v="1"/>
    <s v="Central Engineering Ltd"/>
    <x v="2"/>
    <x v="527"/>
    <n v="7092"/>
    <x v="0"/>
    <x v="1"/>
    <x v="1"/>
  </r>
  <r>
    <d v="2020-10-19T00:00:00"/>
    <x v="2"/>
    <x v="3"/>
    <x v="3"/>
    <s v="Electrics LLC"/>
    <x v="1"/>
    <x v="528"/>
    <n v="9474"/>
    <x v="1"/>
    <x v="5"/>
    <x v="3"/>
  </r>
  <r>
    <d v="2020-10-20T00:00:00"/>
    <x v="2"/>
    <x v="3"/>
    <x v="3"/>
    <s v="Central Electrics Co"/>
    <x v="6"/>
    <x v="529"/>
    <n v="2820"/>
    <x v="0"/>
    <x v="9"/>
    <x v="2"/>
  </r>
  <r>
    <d v="2020-10-20T00:00:00"/>
    <x v="2"/>
    <x v="3"/>
    <x v="4"/>
    <s v="Equip Corp Ltd Group"/>
    <x v="1"/>
    <x v="530"/>
    <n v="5965.25"/>
    <x v="1"/>
    <x v="5"/>
    <x v="3"/>
  </r>
  <r>
    <d v="2020-10-20T00:00:00"/>
    <x v="2"/>
    <x v="3"/>
    <x v="4"/>
    <s v="North Motors Ltd"/>
    <x v="4"/>
    <x v="531"/>
    <n v="5667"/>
    <x v="0"/>
    <x v="2"/>
    <x v="1"/>
  </r>
  <r>
    <d v="2020-10-22T00:00:00"/>
    <x v="2"/>
    <x v="3"/>
    <x v="0"/>
    <s v="Electrics Ltd Ltd Group"/>
    <x v="1"/>
    <x v="532"/>
    <n v="1155"/>
    <x v="0"/>
    <x v="0"/>
    <x v="2"/>
  </r>
  <r>
    <d v="2020-10-22T00:00:00"/>
    <x v="2"/>
    <x v="3"/>
    <x v="0"/>
    <s v="South Industries Co"/>
    <x v="2"/>
    <x v="72"/>
    <n v="1041"/>
    <x v="0"/>
    <x v="5"/>
    <x v="0"/>
  </r>
  <r>
    <d v="2020-10-23T00:00:00"/>
    <x v="2"/>
    <x v="3"/>
    <x v="0"/>
    <s v="Metro Motors Ltd Ltd Group"/>
    <x v="4"/>
    <x v="533"/>
    <n v="4565.99"/>
    <x v="0"/>
    <x v="8"/>
    <x v="1"/>
  </r>
  <r>
    <d v="2020-10-23T00:00:00"/>
    <x v="2"/>
    <x v="3"/>
    <x v="1"/>
    <s v="North Drives Ltd Ltd Group"/>
    <x v="5"/>
    <x v="534"/>
    <n v="1754.06"/>
    <x v="0"/>
    <x v="1"/>
    <x v="1"/>
  </r>
  <r>
    <d v="2020-10-23T00:00:00"/>
    <x v="2"/>
    <x v="3"/>
    <x v="1"/>
    <s v="Global Tech Group Ltd Group"/>
    <x v="4"/>
    <x v="535"/>
    <n v="4515.4799999999996"/>
    <x v="0"/>
    <x v="2"/>
    <x v="0"/>
  </r>
  <r>
    <d v="2020-10-24T00:00:00"/>
    <x v="2"/>
    <x v="3"/>
    <x v="0"/>
    <s v="North Engineering Co Ltd Group"/>
    <x v="4"/>
    <x v="536"/>
    <n v="7414.11"/>
    <x v="0"/>
    <x v="2"/>
    <x v="3"/>
  </r>
  <r>
    <d v="2020-10-24T00:00:00"/>
    <x v="2"/>
    <x v="3"/>
    <x v="3"/>
    <s v="National Industries Inc Ltd Group"/>
    <x v="7"/>
    <x v="537"/>
    <n v="4360.66"/>
    <x v="0"/>
    <x v="2"/>
    <x v="1"/>
  </r>
  <r>
    <d v="2020-10-24T00:00:00"/>
    <x v="2"/>
    <x v="3"/>
    <x v="0"/>
    <s v="South Industries LLC"/>
    <x v="6"/>
    <x v="538"/>
    <n v="7385"/>
    <x v="0"/>
    <x v="2"/>
    <x v="1"/>
  </r>
  <r>
    <d v="2020-10-25T00:00:00"/>
    <x v="2"/>
    <x v="3"/>
    <x v="0"/>
    <s v="North Electrics Group Ltd Group"/>
    <x v="2"/>
    <x v="539"/>
    <n v="2314.17"/>
    <x v="1"/>
    <x v="3"/>
    <x v="1"/>
  </r>
  <r>
    <d v="2020-10-27T00:00:00"/>
    <x v="2"/>
    <x v="3"/>
    <x v="3"/>
    <s v="Global Electrics Co Ltd Group"/>
    <x v="1"/>
    <x v="540"/>
    <n v="1381.16"/>
    <x v="1"/>
    <x v="6"/>
    <x v="0"/>
  </r>
  <r>
    <d v="2020-11-01T00:00:00"/>
    <x v="2"/>
    <x v="3"/>
    <x v="1"/>
    <s v="Industries Corp Ltd Group"/>
    <x v="4"/>
    <x v="541"/>
    <n v="1436.94"/>
    <x v="0"/>
    <x v="4"/>
    <x v="2"/>
  </r>
  <r>
    <d v="2020-11-02T00:00:00"/>
    <x v="2"/>
    <x v="3"/>
    <x v="3"/>
    <s v="North Electrics Ltd"/>
    <x v="0"/>
    <x v="542"/>
    <n v="8281"/>
    <x v="0"/>
    <x v="9"/>
    <x v="3"/>
  </r>
  <r>
    <d v="2020-11-02T00:00:00"/>
    <x v="2"/>
    <x v="3"/>
    <x v="1"/>
    <s v="Global Systems Group Ltd Group"/>
    <x v="4"/>
    <x v="543"/>
    <n v="4005.98"/>
    <x v="1"/>
    <x v="3"/>
    <x v="2"/>
  </r>
  <r>
    <d v="2020-11-04T00:00:00"/>
    <x v="2"/>
    <x v="3"/>
    <x v="0"/>
    <s v="West Engineering Inc Ltd Group"/>
    <x v="2"/>
    <x v="544"/>
    <n v="7843.44"/>
    <x v="0"/>
    <x v="5"/>
    <x v="2"/>
  </r>
  <r>
    <d v="2020-11-04T00:00:00"/>
    <x v="2"/>
    <x v="3"/>
    <x v="1"/>
    <s v="Suburban Drives LLC Ltd Group"/>
    <x v="1"/>
    <x v="545"/>
    <n v="6674.91"/>
    <x v="0"/>
    <x v="7"/>
    <x v="1"/>
  </r>
  <r>
    <d v="2020-11-06T00:00:00"/>
    <x v="2"/>
    <x v="3"/>
    <x v="3"/>
    <s v="National Industries Co Ltd Group"/>
    <x v="7"/>
    <x v="546"/>
    <n v="2723.23"/>
    <x v="1"/>
    <x v="0"/>
    <x v="1"/>
  </r>
  <r>
    <d v="2020-11-08T00:00:00"/>
    <x v="2"/>
    <x v="3"/>
    <x v="2"/>
    <s v="North Systems LLC Ltd Group"/>
    <x v="4"/>
    <x v="547"/>
    <n v="6210.96"/>
    <x v="0"/>
    <x v="5"/>
    <x v="1"/>
  </r>
  <r>
    <d v="2020-11-09T00:00:00"/>
    <x v="2"/>
    <x v="3"/>
    <x v="2"/>
    <s v="Suburban Drives Inc"/>
    <x v="7"/>
    <x v="548"/>
    <n v="7799"/>
    <x v="1"/>
    <x v="8"/>
    <x v="2"/>
  </r>
  <r>
    <d v="2020-11-10T00:00:00"/>
    <x v="2"/>
    <x v="3"/>
    <x v="1"/>
    <s v="National Systems Inc Ltd Group"/>
    <x v="2"/>
    <x v="549"/>
    <n v="2531.36"/>
    <x v="1"/>
    <x v="1"/>
    <x v="1"/>
  </r>
  <r>
    <d v="2020-11-11T00:00:00"/>
    <x v="2"/>
    <x v="3"/>
    <x v="2"/>
    <s v="Special Electrics Co Ltd Group"/>
    <x v="4"/>
    <x v="550"/>
    <n v="10288.3081"/>
    <x v="0"/>
    <x v="2"/>
    <x v="0"/>
  </r>
  <r>
    <d v="2020-11-12T00:00:00"/>
    <x v="2"/>
    <x v="3"/>
    <x v="1"/>
    <s v="Metro Machines Inc Ltd Group"/>
    <x v="0"/>
    <x v="551"/>
    <n v="5177.8999999999996"/>
    <x v="0"/>
    <x v="9"/>
    <x v="0"/>
  </r>
  <r>
    <d v="2020-11-12T00:00:00"/>
    <x v="2"/>
    <x v="3"/>
    <x v="3"/>
    <s v="Global Equip Group"/>
    <x v="2"/>
    <x v="552"/>
    <n v="8695"/>
    <x v="1"/>
    <x v="3"/>
    <x v="1"/>
  </r>
  <r>
    <d v="2020-11-13T00:00:00"/>
    <x v="2"/>
    <x v="3"/>
    <x v="1"/>
    <s v="West Drives Ltd Ltd Group"/>
    <x v="1"/>
    <x v="553"/>
    <n v="2293.3000000000002"/>
    <x v="1"/>
    <x v="1"/>
    <x v="3"/>
  </r>
  <r>
    <d v="2020-11-13T00:00:00"/>
    <x v="2"/>
    <x v="3"/>
    <x v="2"/>
    <s v="South Systems Ltd Ltd Group"/>
    <x v="7"/>
    <x v="554"/>
    <n v="4780.74"/>
    <x v="0"/>
    <x v="5"/>
    <x v="2"/>
  </r>
  <r>
    <d v="2020-11-14T00:00:00"/>
    <x v="2"/>
    <x v="3"/>
    <x v="4"/>
    <s v="Metro Engineering Inc Ltd Group"/>
    <x v="4"/>
    <x v="555"/>
    <n v="2550.6"/>
    <x v="0"/>
    <x v="5"/>
    <x v="1"/>
  </r>
  <r>
    <d v="2020-11-14T00:00:00"/>
    <x v="2"/>
    <x v="3"/>
    <x v="2"/>
    <s v="Central Engineering LLC Ltd Group"/>
    <x v="3"/>
    <x v="556"/>
    <n v="9150.26"/>
    <x v="0"/>
    <x v="6"/>
    <x v="2"/>
  </r>
  <r>
    <d v="2020-11-14T00:00:00"/>
    <x v="2"/>
    <x v="3"/>
    <x v="0"/>
    <s v="Central Equip Corp"/>
    <x v="1"/>
    <x v="557"/>
    <n v="9292"/>
    <x v="1"/>
    <x v="5"/>
    <x v="0"/>
  </r>
  <r>
    <d v="2020-11-15T00:00:00"/>
    <x v="2"/>
    <x v="3"/>
    <x v="3"/>
    <s v="Central Machines LLC Ltd Group"/>
    <x v="4"/>
    <x v="558"/>
    <n v="9534.42"/>
    <x v="0"/>
    <x v="2"/>
    <x v="2"/>
  </r>
  <r>
    <d v="2020-11-16T00:00:00"/>
    <x v="2"/>
    <x v="3"/>
    <x v="4"/>
    <s v="Metro Machines LLC"/>
    <x v="2"/>
    <x v="559"/>
    <n v="9355"/>
    <x v="1"/>
    <x v="1"/>
    <x v="2"/>
  </r>
  <r>
    <d v="2020-11-24T00:00:00"/>
    <x v="2"/>
    <x v="3"/>
    <x v="0"/>
    <s v="Suburban Systems Ltd Ltd Group"/>
    <x v="6"/>
    <x v="560"/>
    <n v="7710.76"/>
    <x v="0"/>
    <x v="0"/>
    <x v="3"/>
  </r>
  <r>
    <d v="2020-11-24T00:00:00"/>
    <x v="2"/>
    <x v="3"/>
    <x v="0"/>
    <s v="Central Tech Corp"/>
    <x v="0"/>
    <x v="561"/>
    <n v="5274"/>
    <x v="0"/>
    <x v="2"/>
    <x v="1"/>
  </r>
  <r>
    <d v="2020-11-26T00:00:00"/>
    <x v="2"/>
    <x v="3"/>
    <x v="0"/>
    <s v="West Drives Group Ltd Group"/>
    <x v="3"/>
    <x v="562"/>
    <n v="8428.86"/>
    <x v="0"/>
    <x v="5"/>
    <x v="1"/>
  </r>
  <r>
    <d v="2020-12-05T00:00:00"/>
    <x v="2"/>
    <x v="3"/>
    <x v="2"/>
    <s v="National Systems Ltd"/>
    <x v="5"/>
    <x v="563"/>
    <n v="5334"/>
    <x v="1"/>
    <x v="7"/>
    <x v="1"/>
  </r>
  <r>
    <d v="2020-12-06T00:00:00"/>
    <x v="2"/>
    <x v="3"/>
    <x v="0"/>
    <s v="National Drives Corp Ltd Group"/>
    <x v="0"/>
    <x v="564"/>
    <n v="4121.8"/>
    <x v="1"/>
    <x v="6"/>
    <x v="1"/>
  </r>
  <r>
    <d v="2020-12-07T00:00:00"/>
    <x v="2"/>
    <x v="3"/>
    <x v="4"/>
    <s v="Central Drives Group Ltd Group"/>
    <x v="3"/>
    <x v="565"/>
    <n v="3793.2"/>
    <x v="0"/>
    <x v="5"/>
    <x v="2"/>
  </r>
  <r>
    <d v="2020-12-07T00:00:00"/>
    <x v="2"/>
    <x v="3"/>
    <x v="1"/>
    <s v="Drives Group Ltd Group"/>
    <x v="4"/>
    <x v="566"/>
    <n v="3530.9"/>
    <x v="0"/>
    <x v="1"/>
    <x v="3"/>
  </r>
  <r>
    <d v="2020-12-07T00:00:00"/>
    <x v="2"/>
    <x v="3"/>
    <x v="0"/>
    <s v="Metro Machines LLC Ltd Group"/>
    <x v="2"/>
    <x v="567"/>
    <n v="5238.8"/>
    <x v="0"/>
    <x v="8"/>
    <x v="0"/>
  </r>
  <r>
    <d v="2020-12-08T00:00:00"/>
    <x v="2"/>
    <x v="3"/>
    <x v="0"/>
    <s v="Metro Drives Group"/>
    <x v="4"/>
    <x v="568"/>
    <n v="7369"/>
    <x v="0"/>
    <x v="1"/>
    <x v="0"/>
  </r>
  <r>
    <d v="2020-12-11T00:00:00"/>
    <x v="2"/>
    <x v="3"/>
    <x v="2"/>
    <s v="National Tech Group"/>
    <x v="8"/>
    <x v="569"/>
    <n v="3733"/>
    <x v="0"/>
    <x v="7"/>
    <x v="1"/>
  </r>
  <r>
    <d v="2020-12-12T00:00:00"/>
    <x v="2"/>
    <x v="3"/>
    <x v="0"/>
    <s v="South Systems Co Ltd Group"/>
    <x v="8"/>
    <x v="570"/>
    <n v="465.12"/>
    <x v="0"/>
    <x v="0"/>
    <x v="0"/>
  </r>
  <r>
    <d v="2020-12-15T00:00:00"/>
    <x v="2"/>
    <x v="3"/>
    <x v="1"/>
    <s v="Suburban Drives Corp Ltd Group"/>
    <x v="6"/>
    <x v="571"/>
    <n v="1640.49"/>
    <x v="0"/>
    <x v="0"/>
    <x v="1"/>
  </r>
  <r>
    <d v="2020-12-18T00:00:00"/>
    <x v="2"/>
    <x v="3"/>
    <x v="1"/>
    <s v="Metro Industries LLC"/>
    <x v="1"/>
    <x v="572"/>
    <n v="9556"/>
    <x v="0"/>
    <x v="0"/>
    <x v="1"/>
  </r>
  <r>
    <d v="2020-12-22T00:00:00"/>
    <x v="2"/>
    <x v="3"/>
    <x v="1"/>
    <s v="South Machines Group"/>
    <x v="2"/>
    <x v="573"/>
    <n v="1122"/>
    <x v="0"/>
    <x v="9"/>
    <x v="1"/>
  </r>
  <r>
    <d v="2020-12-22T00:00:00"/>
    <x v="2"/>
    <x v="3"/>
    <x v="0"/>
    <s v="Suburban Tech Ltd Ltd Group"/>
    <x v="0"/>
    <x v="574"/>
    <n v="3145.74"/>
    <x v="0"/>
    <x v="1"/>
    <x v="1"/>
  </r>
  <r>
    <d v="2020-12-28T00:00:00"/>
    <x v="2"/>
    <x v="3"/>
    <x v="3"/>
    <s v="Global Engineering Inc Ltd Group"/>
    <x v="1"/>
    <x v="575"/>
    <n v="7407.12"/>
    <x v="0"/>
    <x v="1"/>
    <x v="0"/>
  </r>
  <r>
    <d v="2020-12-28T00:00:00"/>
    <x v="2"/>
    <x v="3"/>
    <x v="2"/>
    <s v="West Systems Inc Ltd Group"/>
    <x v="7"/>
    <x v="576"/>
    <n v="7212.8"/>
    <x v="0"/>
    <x v="5"/>
    <x v="2"/>
  </r>
  <r>
    <d v="2021-01-03T00:00:00"/>
    <x v="3"/>
    <x v="0"/>
    <x v="0"/>
    <s v="Suburban Industries Corp Ltd Group"/>
    <x v="3"/>
    <x v="577"/>
    <n v="6357.12"/>
    <x v="0"/>
    <x v="1"/>
    <x v="1"/>
  </r>
  <r>
    <d v="2021-01-04T00:00:00"/>
    <x v="3"/>
    <x v="0"/>
    <x v="4"/>
    <s v="National Equip Co Ltd Group"/>
    <x v="6"/>
    <x v="578"/>
    <n v="5225.8"/>
    <x v="0"/>
    <x v="1"/>
    <x v="1"/>
  </r>
  <r>
    <d v="2021-01-06T00:00:00"/>
    <x v="3"/>
    <x v="0"/>
    <x v="4"/>
    <s v="East Industries Corp Ltd Group"/>
    <x v="7"/>
    <x v="579"/>
    <n v="3870.9"/>
    <x v="0"/>
    <x v="1"/>
    <x v="3"/>
  </r>
  <r>
    <d v="2021-01-08T00:00:00"/>
    <x v="3"/>
    <x v="0"/>
    <x v="1"/>
    <s v="National Electrics Co Ltd Group"/>
    <x v="0"/>
    <x v="580"/>
    <n v="7816.32"/>
    <x v="0"/>
    <x v="7"/>
    <x v="2"/>
  </r>
  <r>
    <d v="2021-01-10T00:00:00"/>
    <x v="3"/>
    <x v="0"/>
    <x v="4"/>
    <s v="National Machines LLC"/>
    <x v="3"/>
    <x v="581"/>
    <n v="7640"/>
    <x v="0"/>
    <x v="7"/>
    <x v="0"/>
  </r>
  <r>
    <d v="2021-01-13T00:00:00"/>
    <x v="3"/>
    <x v="0"/>
    <x v="3"/>
    <s v="Global Industries Ltd Ltd Group"/>
    <x v="7"/>
    <x v="582"/>
    <n v="6558.86"/>
    <x v="0"/>
    <x v="9"/>
    <x v="3"/>
  </r>
  <r>
    <d v="2021-01-14T00:00:00"/>
    <x v="3"/>
    <x v="0"/>
    <x v="3"/>
    <s v="South Motors Group Ltd Group"/>
    <x v="7"/>
    <x v="583"/>
    <n v="9806.58"/>
    <x v="1"/>
    <x v="3"/>
    <x v="0"/>
  </r>
  <r>
    <d v="2021-01-16T00:00:00"/>
    <x v="3"/>
    <x v="0"/>
    <x v="0"/>
    <s v="Metro Systems Group"/>
    <x v="7"/>
    <x v="584"/>
    <n v="9679"/>
    <x v="0"/>
    <x v="0"/>
    <x v="0"/>
  </r>
  <r>
    <d v="2021-01-17T00:00:00"/>
    <x v="3"/>
    <x v="0"/>
    <x v="1"/>
    <s v="Global Tech Ltd"/>
    <x v="4"/>
    <x v="585"/>
    <n v="1963"/>
    <x v="1"/>
    <x v="5"/>
    <x v="0"/>
  </r>
  <r>
    <d v="2021-01-18T00:00:00"/>
    <x v="3"/>
    <x v="0"/>
    <x v="1"/>
    <s v="South Tech Ltd"/>
    <x v="0"/>
    <x v="586"/>
    <n v="5700"/>
    <x v="0"/>
    <x v="5"/>
    <x v="1"/>
  </r>
  <r>
    <d v="2021-01-18T00:00:00"/>
    <x v="3"/>
    <x v="0"/>
    <x v="4"/>
    <s v="Engineering Ltd Ltd Group"/>
    <x v="3"/>
    <x v="587"/>
    <n v="4104.1000000000004"/>
    <x v="0"/>
    <x v="7"/>
    <x v="1"/>
  </r>
  <r>
    <d v="2021-01-24T00:00:00"/>
    <x v="3"/>
    <x v="0"/>
    <x v="0"/>
    <s v="Suburban Engineering Ltd"/>
    <x v="6"/>
    <x v="588"/>
    <n v="3195"/>
    <x v="0"/>
    <x v="0"/>
    <x v="0"/>
  </r>
  <r>
    <d v="2021-01-28T00:00:00"/>
    <x v="3"/>
    <x v="0"/>
    <x v="0"/>
    <s v="National Tech Ltd Ltd Group"/>
    <x v="4"/>
    <x v="589"/>
    <n v="6058.36"/>
    <x v="0"/>
    <x v="2"/>
    <x v="1"/>
  </r>
  <r>
    <d v="2021-02-04T00:00:00"/>
    <x v="3"/>
    <x v="0"/>
    <x v="3"/>
    <s v="Central Systems Ltd"/>
    <x v="3"/>
    <x v="590"/>
    <n v="5660"/>
    <x v="1"/>
    <x v="9"/>
    <x v="0"/>
  </r>
  <r>
    <d v="2021-02-05T00:00:00"/>
    <x v="3"/>
    <x v="0"/>
    <x v="1"/>
    <s v="Suburban Electrics Corp Ltd Group"/>
    <x v="8"/>
    <x v="591"/>
    <n v="6639.36"/>
    <x v="1"/>
    <x v="3"/>
    <x v="2"/>
  </r>
  <r>
    <d v="2021-02-05T00:00:00"/>
    <x v="3"/>
    <x v="0"/>
    <x v="0"/>
    <s v="National Machines Ltd Ltd Group"/>
    <x v="3"/>
    <x v="592"/>
    <n v="611.04"/>
    <x v="1"/>
    <x v="8"/>
    <x v="0"/>
  </r>
  <r>
    <d v="2021-02-06T00:00:00"/>
    <x v="3"/>
    <x v="0"/>
    <x v="2"/>
    <s v="North Engineering Ltd Ltd Group"/>
    <x v="0"/>
    <x v="593"/>
    <n v="1585.47"/>
    <x v="0"/>
    <x v="9"/>
    <x v="2"/>
  </r>
  <r>
    <d v="2021-02-07T00:00:00"/>
    <x v="3"/>
    <x v="0"/>
    <x v="1"/>
    <s v="West Machines Corp Ltd Group"/>
    <x v="6"/>
    <x v="594"/>
    <n v="3825.68"/>
    <x v="0"/>
    <x v="7"/>
    <x v="2"/>
  </r>
  <r>
    <d v="2021-02-07T00:00:00"/>
    <x v="3"/>
    <x v="0"/>
    <x v="3"/>
    <s v="Metro Systems Ltd Ltd Group"/>
    <x v="5"/>
    <x v="595"/>
    <n v="5565.75"/>
    <x v="0"/>
    <x v="6"/>
    <x v="1"/>
  </r>
  <r>
    <d v="2021-02-08T00:00:00"/>
    <x v="3"/>
    <x v="0"/>
    <x v="3"/>
    <s v="South Electrics Corp Ltd Group"/>
    <x v="1"/>
    <x v="596"/>
    <n v="1819.46"/>
    <x v="1"/>
    <x v="4"/>
    <x v="1"/>
  </r>
  <r>
    <d v="2021-02-10T00:00:00"/>
    <x v="3"/>
    <x v="0"/>
    <x v="1"/>
    <s v="Special Central Drives Group Ltd Group"/>
    <x v="3"/>
    <x v="597"/>
    <n v="5405.8940000000002"/>
    <x v="0"/>
    <x v="5"/>
    <x v="1"/>
  </r>
  <r>
    <d v="2021-02-12T00:00:00"/>
    <x v="3"/>
    <x v="0"/>
    <x v="1"/>
    <s v="East Equip Corp Ltd Group"/>
    <x v="7"/>
    <x v="598"/>
    <n v="2300.25"/>
    <x v="1"/>
    <x v="4"/>
    <x v="2"/>
  </r>
  <r>
    <d v="2021-02-13T00:00:00"/>
    <x v="3"/>
    <x v="0"/>
    <x v="0"/>
    <s v="West Engineering Inc"/>
    <x v="2"/>
    <x v="599"/>
    <n v="5942"/>
    <x v="0"/>
    <x v="9"/>
    <x v="3"/>
  </r>
  <r>
    <d v="2021-02-14T00:00:00"/>
    <x v="3"/>
    <x v="0"/>
    <x v="1"/>
    <s v="South Tech Ltd Ltd Group"/>
    <x v="0"/>
    <x v="600"/>
    <n v="4161"/>
    <x v="0"/>
    <x v="0"/>
    <x v="0"/>
  </r>
  <r>
    <d v="2021-02-15T00:00:00"/>
    <x v="3"/>
    <x v="0"/>
    <x v="1"/>
    <s v="North Machines Corp"/>
    <x v="4"/>
    <x v="601"/>
    <n v="1734"/>
    <x v="0"/>
    <x v="1"/>
    <x v="1"/>
  </r>
  <r>
    <d v="2021-02-15T00:00:00"/>
    <x v="3"/>
    <x v="0"/>
    <x v="3"/>
    <s v="Global Tech Corp"/>
    <x v="1"/>
    <x v="602"/>
    <n v="2402"/>
    <x v="0"/>
    <x v="8"/>
    <x v="1"/>
  </r>
  <r>
    <d v="2021-02-21T00:00:00"/>
    <x v="3"/>
    <x v="0"/>
    <x v="1"/>
    <s v="Equip LLC"/>
    <x v="4"/>
    <x v="603"/>
    <n v="5267"/>
    <x v="1"/>
    <x v="6"/>
    <x v="2"/>
  </r>
  <r>
    <d v="2021-02-23T00:00:00"/>
    <x v="3"/>
    <x v="0"/>
    <x v="0"/>
    <s v="East Drives Ltd Ltd Group"/>
    <x v="3"/>
    <x v="604"/>
    <n v="3728.7"/>
    <x v="0"/>
    <x v="3"/>
    <x v="0"/>
  </r>
  <r>
    <d v="2021-02-23T00:00:00"/>
    <x v="3"/>
    <x v="0"/>
    <x v="1"/>
    <s v="Metro Engineering LLC"/>
    <x v="7"/>
    <x v="605"/>
    <n v="1222"/>
    <x v="0"/>
    <x v="8"/>
    <x v="1"/>
  </r>
  <r>
    <d v="2021-02-23T00:00:00"/>
    <x v="3"/>
    <x v="0"/>
    <x v="4"/>
    <s v="Equip Co"/>
    <x v="0"/>
    <x v="606"/>
    <n v="954"/>
    <x v="0"/>
    <x v="3"/>
    <x v="1"/>
  </r>
  <r>
    <d v="2021-02-24T00:00:00"/>
    <x v="3"/>
    <x v="0"/>
    <x v="2"/>
    <s v="South Drives Inc"/>
    <x v="3"/>
    <x v="607"/>
    <n v="9056"/>
    <x v="0"/>
    <x v="8"/>
    <x v="3"/>
  </r>
  <r>
    <d v="2021-02-25T00:00:00"/>
    <x v="3"/>
    <x v="0"/>
    <x v="1"/>
    <s v="North Electrics Inc Ltd Group"/>
    <x v="8"/>
    <x v="608"/>
    <n v="735"/>
    <x v="1"/>
    <x v="5"/>
    <x v="3"/>
  </r>
  <r>
    <d v="2021-02-26T00:00:00"/>
    <x v="3"/>
    <x v="0"/>
    <x v="1"/>
    <s v="West Tech Corp Ltd Group"/>
    <x v="7"/>
    <x v="609"/>
    <n v="6562.5"/>
    <x v="1"/>
    <x v="5"/>
    <x v="3"/>
  </r>
  <r>
    <d v="2021-03-02T00:00:00"/>
    <x v="3"/>
    <x v="0"/>
    <x v="2"/>
    <s v="Global Motors LLC Ltd Group"/>
    <x v="3"/>
    <x v="610"/>
    <n v="1628.54"/>
    <x v="0"/>
    <x v="0"/>
    <x v="2"/>
  </r>
  <r>
    <d v="2021-03-04T00:00:00"/>
    <x v="3"/>
    <x v="0"/>
    <x v="0"/>
    <s v="Global Systems Group"/>
    <x v="4"/>
    <x v="611"/>
    <n v="3058"/>
    <x v="1"/>
    <x v="0"/>
    <x v="2"/>
  </r>
  <r>
    <d v="2021-03-04T00:00:00"/>
    <x v="3"/>
    <x v="0"/>
    <x v="3"/>
    <s v="South Industries Corp Ltd Group"/>
    <x v="2"/>
    <x v="612"/>
    <n v="1867.92"/>
    <x v="0"/>
    <x v="3"/>
    <x v="2"/>
  </r>
  <r>
    <d v="2021-03-07T00:00:00"/>
    <x v="3"/>
    <x v="0"/>
    <x v="4"/>
    <s v="Global Equip LLC"/>
    <x v="4"/>
    <x v="613"/>
    <n v="7568"/>
    <x v="0"/>
    <x v="5"/>
    <x v="2"/>
  </r>
  <r>
    <d v="2021-03-09T00:00:00"/>
    <x v="3"/>
    <x v="0"/>
    <x v="0"/>
    <s v="Global Systems Inc"/>
    <x v="0"/>
    <x v="614"/>
    <n v="9208"/>
    <x v="0"/>
    <x v="7"/>
    <x v="3"/>
  </r>
  <r>
    <d v="2021-03-09T00:00:00"/>
    <x v="3"/>
    <x v="0"/>
    <x v="3"/>
    <s v="East Tech Ltd"/>
    <x v="4"/>
    <x v="615"/>
    <n v="5001"/>
    <x v="0"/>
    <x v="5"/>
    <x v="2"/>
  </r>
  <r>
    <d v="2021-03-09T00:00:00"/>
    <x v="3"/>
    <x v="0"/>
    <x v="1"/>
    <s v="North Systems Ltd"/>
    <x v="1"/>
    <x v="616"/>
    <n v="9590"/>
    <x v="0"/>
    <x v="5"/>
    <x v="2"/>
  </r>
  <r>
    <d v="2021-03-10T00:00:00"/>
    <x v="3"/>
    <x v="0"/>
    <x v="3"/>
    <s v="Suburban Electrics Corp"/>
    <x v="8"/>
    <x v="617"/>
    <n v="5824"/>
    <x v="0"/>
    <x v="0"/>
    <x v="2"/>
  </r>
  <r>
    <d v="2021-03-12T00:00:00"/>
    <x v="3"/>
    <x v="0"/>
    <x v="0"/>
    <s v="National Motors Group Ltd Group"/>
    <x v="4"/>
    <x v="618"/>
    <n v="9571.1200000000008"/>
    <x v="0"/>
    <x v="1"/>
    <x v="2"/>
  </r>
  <r>
    <d v="2021-03-15T00:00:00"/>
    <x v="3"/>
    <x v="0"/>
    <x v="4"/>
    <s v="East Drives LLC Ltd Group"/>
    <x v="4"/>
    <x v="619"/>
    <n v="9937.76"/>
    <x v="0"/>
    <x v="1"/>
    <x v="2"/>
  </r>
  <r>
    <d v="2021-03-21T00:00:00"/>
    <x v="3"/>
    <x v="0"/>
    <x v="0"/>
    <s v="Metro Industries Ltd"/>
    <x v="3"/>
    <x v="620"/>
    <n v="2470"/>
    <x v="1"/>
    <x v="1"/>
    <x v="2"/>
  </r>
  <r>
    <d v="2021-03-25T00:00:00"/>
    <x v="3"/>
    <x v="0"/>
    <x v="2"/>
    <s v="South Electrics Co Ltd Group"/>
    <x v="0"/>
    <x v="621"/>
    <n v="9576.23"/>
    <x v="1"/>
    <x v="2"/>
    <x v="2"/>
  </r>
  <r>
    <d v="2021-03-27T00:00:00"/>
    <x v="3"/>
    <x v="0"/>
    <x v="0"/>
    <s v="North Machines LLC Ltd Group"/>
    <x v="0"/>
    <x v="622"/>
    <n v="223.2"/>
    <x v="0"/>
    <x v="9"/>
    <x v="0"/>
  </r>
  <r>
    <d v="2021-04-02T00:00:00"/>
    <x v="3"/>
    <x v="1"/>
    <x v="0"/>
    <s v="North Machines Co Ltd Group"/>
    <x v="2"/>
    <x v="623"/>
    <n v="9246.64"/>
    <x v="1"/>
    <x v="0"/>
    <x v="1"/>
  </r>
  <r>
    <d v="2021-04-05T00:00:00"/>
    <x v="3"/>
    <x v="1"/>
    <x v="3"/>
    <s v="Global Equip LLC Ltd Group"/>
    <x v="4"/>
    <x v="624"/>
    <n v="6659.84"/>
    <x v="0"/>
    <x v="5"/>
    <x v="1"/>
  </r>
  <r>
    <d v="2021-04-06T00:00:00"/>
    <x v="3"/>
    <x v="1"/>
    <x v="2"/>
    <s v="National Drives Corp"/>
    <x v="0"/>
    <x v="625"/>
    <n v="5570"/>
    <x v="0"/>
    <x v="8"/>
    <x v="2"/>
  </r>
  <r>
    <d v="2021-04-06T00:00:00"/>
    <x v="3"/>
    <x v="1"/>
    <x v="3"/>
    <s v="Central Machines Corp"/>
    <x v="3"/>
    <x v="626"/>
    <n v="677"/>
    <x v="1"/>
    <x v="0"/>
    <x v="1"/>
  </r>
  <r>
    <d v="2021-04-08T00:00:00"/>
    <x v="3"/>
    <x v="1"/>
    <x v="4"/>
    <s v="Suburban Electrics Co Ltd Group"/>
    <x v="3"/>
    <x v="627"/>
    <n v="8020"/>
    <x v="1"/>
    <x v="1"/>
    <x v="1"/>
  </r>
  <r>
    <d v="2021-04-14T00:00:00"/>
    <x v="3"/>
    <x v="1"/>
    <x v="2"/>
    <s v="Metro Engineering Ltd Ltd Group"/>
    <x v="2"/>
    <x v="628"/>
    <n v="5470.32"/>
    <x v="0"/>
    <x v="5"/>
    <x v="1"/>
  </r>
  <r>
    <d v="2021-04-15T00:00:00"/>
    <x v="3"/>
    <x v="1"/>
    <x v="4"/>
    <s v="West Industries Inc"/>
    <x v="6"/>
    <x v="629"/>
    <n v="1410"/>
    <x v="0"/>
    <x v="5"/>
    <x v="3"/>
  </r>
  <r>
    <d v="2021-04-16T00:00:00"/>
    <x v="3"/>
    <x v="1"/>
    <x v="2"/>
    <s v="Drives Group"/>
    <x v="4"/>
    <x v="630"/>
    <n v="4154"/>
    <x v="0"/>
    <x v="4"/>
    <x v="0"/>
  </r>
  <r>
    <d v="2021-04-21T00:00:00"/>
    <x v="3"/>
    <x v="1"/>
    <x v="4"/>
    <s v="South Equip Ltd"/>
    <x v="3"/>
    <x v="631"/>
    <n v="1096"/>
    <x v="0"/>
    <x v="5"/>
    <x v="2"/>
  </r>
  <r>
    <d v="2021-04-23T00:00:00"/>
    <x v="3"/>
    <x v="1"/>
    <x v="4"/>
    <s v="North Industries Co Ltd Group"/>
    <x v="6"/>
    <x v="632"/>
    <n v="5763.96"/>
    <x v="0"/>
    <x v="6"/>
    <x v="1"/>
  </r>
  <r>
    <d v="2021-04-25T00:00:00"/>
    <x v="3"/>
    <x v="1"/>
    <x v="4"/>
    <s v="East Engineering Corp"/>
    <x v="0"/>
    <x v="633"/>
    <n v="7157"/>
    <x v="1"/>
    <x v="2"/>
    <x v="3"/>
  </r>
  <r>
    <d v="2021-04-28T00:00:00"/>
    <x v="3"/>
    <x v="1"/>
    <x v="3"/>
    <s v="Central Systems Co"/>
    <x v="3"/>
    <x v="634"/>
    <n v="3110"/>
    <x v="0"/>
    <x v="5"/>
    <x v="0"/>
  </r>
  <r>
    <d v="2021-04-28T00:00:00"/>
    <x v="3"/>
    <x v="1"/>
    <x v="1"/>
    <s v="South Tech Co Ltd Group"/>
    <x v="7"/>
    <x v="635"/>
    <n v="4589.6400000000003"/>
    <x v="1"/>
    <x v="0"/>
    <x v="0"/>
  </r>
  <r>
    <d v="2021-05-01T00:00:00"/>
    <x v="3"/>
    <x v="1"/>
    <x v="3"/>
    <s v="West Motors Inc Ltd Group"/>
    <x v="0"/>
    <x v="636"/>
    <n v="6674.46"/>
    <x v="0"/>
    <x v="7"/>
    <x v="1"/>
  </r>
  <r>
    <d v="2021-05-01T00:00:00"/>
    <x v="3"/>
    <x v="1"/>
    <x v="3"/>
    <s v="Global Drives LLC"/>
    <x v="4"/>
    <x v="637"/>
    <n v="4825"/>
    <x v="0"/>
    <x v="1"/>
    <x v="3"/>
  </r>
  <r>
    <d v="2021-05-04T00:00:00"/>
    <x v="3"/>
    <x v="1"/>
    <x v="1"/>
    <s v="Global Drives Ltd Ltd Group"/>
    <x v="6"/>
    <x v="638"/>
    <n v="2097.2800000000002"/>
    <x v="0"/>
    <x v="2"/>
    <x v="2"/>
  </r>
  <r>
    <d v="2021-05-04T00:00:00"/>
    <x v="3"/>
    <x v="1"/>
    <x v="1"/>
    <s v="Suburban Industries Ltd Ltd Group"/>
    <x v="3"/>
    <x v="639"/>
    <n v="2005.5"/>
    <x v="0"/>
    <x v="3"/>
    <x v="0"/>
  </r>
  <r>
    <d v="2021-05-05T00:00:00"/>
    <x v="3"/>
    <x v="1"/>
    <x v="3"/>
    <s v="West Equip Ltd Ltd Group"/>
    <x v="0"/>
    <x v="640"/>
    <n v="3715.15"/>
    <x v="0"/>
    <x v="2"/>
    <x v="1"/>
  </r>
  <r>
    <d v="2021-05-06T00:00:00"/>
    <x v="3"/>
    <x v="1"/>
    <x v="2"/>
    <s v="National Systems Corp Ltd Group"/>
    <x v="1"/>
    <x v="641"/>
    <n v="696.15"/>
    <x v="0"/>
    <x v="9"/>
    <x v="0"/>
  </r>
  <r>
    <d v="2021-05-08T00:00:00"/>
    <x v="3"/>
    <x v="1"/>
    <x v="0"/>
    <s v="Global Drives Corp"/>
    <x v="6"/>
    <x v="642"/>
    <n v="1521"/>
    <x v="0"/>
    <x v="3"/>
    <x v="1"/>
  </r>
  <r>
    <d v="2021-05-12T00:00:00"/>
    <x v="3"/>
    <x v="1"/>
    <x v="2"/>
    <s v="Electrics Inc Ltd Group"/>
    <x v="0"/>
    <x v="643"/>
    <n v="1385.67"/>
    <x v="1"/>
    <x v="6"/>
    <x v="3"/>
  </r>
  <r>
    <d v="2021-05-12T00:00:00"/>
    <x v="3"/>
    <x v="1"/>
    <x v="2"/>
    <s v="West Tech Co"/>
    <x v="4"/>
    <x v="644"/>
    <n v="7754"/>
    <x v="0"/>
    <x v="3"/>
    <x v="2"/>
  </r>
  <r>
    <d v="2021-05-14T00:00:00"/>
    <x v="3"/>
    <x v="1"/>
    <x v="4"/>
    <s v="Metro Electrics Ltd Ltd Group"/>
    <x v="1"/>
    <x v="645"/>
    <n v="6263.36"/>
    <x v="1"/>
    <x v="6"/>
    <x v="1"/>
  </r>
  <r>
    <d v="2021-05-15T00:00:00"/>
    <x v="3"/>
    <x v="1"/>
    <x v="0"/>
    <s v="National Engineering Inc"/>
    <x v="0"/>
    <x v="646"/>
    <n v="1263"/>
    <x v="0"/>
    <x v="3"/>
    <x v="1"/>
  </r>
  <r>
    <d v="2021-05-15T00:00:00"/>
    <x v="3"/>
    <x v="1"/>
    <x v="0"/>
    <s v="National Tech LLC Ltd Group"/>
    <x v="0"/>
    <x v="647"/>
    <n v="11011.07"/>
    <x v="0"/>
    <x v="1"/>
    <x v="3"/>
  </r>
  <r>
    <d v="2021-05-16T00:00:00"/>
    <x v="3"/>
    <x v="1"/>
    <x v="3"/>
    <s v="Central Motors Corp Ltd Group"/>
    <x v="3"/>
    <x v="648"/>
    <n v="8690.57"/>
    <x v="0"/>
    <x v="2"/>
    <x v="0"/>
  </r>
  <r>
    <d v="2021-05-19T00:00:00"/>
    <x v="3"/>
    <x v="1"/>
    <x v="3"/>
    <s v="Machines Corp"/>
    <x v="3"/>
    <x v="649"/>
    <n v="3532"/>
    <x v="0"/>
    <x v="1"/>
    <x v="1"/>
  </r>
  <r>
    <d v="2021-05-20T00:00:00"/>
    <x v="3"/>
    <x v="1"/>
    <x v="4"/>
    <s v="South Motors LLC"/>
    <x v="4"/>
    <x v="650"/>
    <n v="3261"/>
    <x v="0"/>
    <x v="0"/>
    <x v="1"/>
  </r>
  <r>
    <d v="2021-05-20T00:00:00"/>
    <x v="3"/>
    <x v="1"/>
    <x v="2"/>
    <s v="National Machines Ltd"/>
    <x v="3"/>
    <x v="651"/>
    <n v="456"/>
    <x v="0"/>
    <x v="5"/>
    <x v="1"/>
  </r>
  <r>
    <d v="2021-05-23T00:00:00"/>
    <x v="3"/>
    <x v="1"/>
    <x v="0"/>
    <s v="National Machines LLC Ltd Group"/>
    <x v="3"/>
    <x v="652"/>
    <n v="9855.6"/>
    <x v="1"/>
    <x v="0"/>
    <x v="3"/>
  </r>
  <r>
    <d v="2021-05-23T00:00:00"/>
    <x v="3"/>
    <x v="1"/>
    <x v="0"/>
    <s v="West Tech Inc"/>
    <x v="4"/>
    <x v="653"/>
    <n v="1230"/>
    <x v="1"/>
    <x v="5"/>
    <x v="1"/>
  </r>
  <r>
    <d v="2021-06-01T00:00:00"/>
    <x v="3"/>
    <x v="1"/>
    <x v="4"/>
    <s v="East Electrics Group"/>
    <x v="0"/>
    <x v="654"/>
    <n v="1823"/>
    <x v="0"/>
    <x v="1"/>
    <x v="2"/>
  </r>
  <r>
    <d v="2021-06-01T00:00:00"/>
    <x v="3"/>
    <x v="1"/>
    <x v="0"/>
    <s v="National Tech Co Ltd Group"/>
    <x v="0"/>
    <x v="655"/>
    <n v="5923.79"/>
    <x v="0"/>
    <x v="5"/>
    <x v="2"/>
  </r>
  <r>
    <d v="2021-06-02T00:00:00"/>
    <x v="3"/>
    <x v="1"/>
    <x v="2"/>
    <s v="West Motors LLC Ltd Group"/>
    <x v="7"/>
    <x v="656"/>
    <n v="1765.52"/>
    <x v="1"/>
    <x v="0"/>
    <x v="0"/>
  </r>
  <r>
    <d v="2021-06-03T00:00:00"/>
    <x v="3"/>
    <x v="1"/>
    <x v="4"/>
    <s v="Suburban Industries Group"/>
    <x v="4"/>
    <x v="657"/>
    <n v="5246"/>
    <x v="1"/>
    <x v="0"/>
    <x v="3"/>
  </r>
  <r>
    <d v="2021-06-03T00:00:00"/>
    <x v="3"/>
    <x v="1"/>
    <x v="0"/>
    <s v="National Industries LLC"/>
    <x v="0"/>
    <x v="658"/>
    <n v="5874"/>
    <x v="0"/>
    <x v="2"/>
    <x v="1"/>
  </r>
  <r>
    <d v="2021-06-05T00:00:00"/>
    <x v="3"/>
    <x v="1"/>
    <x v="2"/>
    <s v="Central Systems Inc"/>
    <x v="4"/>
    <x v="659"/>
    <n v="6249"/>
    <x v="1"/>
    <x v="3"/>
    <x v="2"/>
  </r>
  <r>
    <d v="2021-06-05T00:00:00"/>
    <x v="3"/>
    <x v="1"/>
    <x v="4"/>
    <s v="Special Machines Ltd Ltd Group"/>
    <x v="0"/>
    <x v="660"/>
    <n v="86.548799999999986"/>
    <x v="1"/>
    <x v="2"/>
    <x v="1"/>
  </r>
  <r>
    <d v="2021-06-06T00:00:00"/>
    <x v="3"/>
    <x v="1"/>
    <x v="3"/>
    <s v="Global Drives Co Ltd Group"/>
    <x v="1"/>
    <x v="661"/>
    <n v="6174.5"/>
    <x v="1"/>
    <x v="1"/>
    <x v="3"/>
  </r>
  <r>
    <d v="2021-06-06T00:00:00"/>
    <x v="3"/>
    <x v="1"/>
    <x v="2"/>
    <s v="Global Machines Ltd Ltd Group"/>
    <x v="4"/>
    <x v="662"/>
    <n v="4796.55"/>
    <x v="0"/>
    <x v="2"/>
    <x v="0"/>
  </r>
  <r>
    <d v="2021-06-06T00:00:00"/>
    <x v="3"/>
    <x v="1"/>
    <x v="4"/>
    <s v="Metro Engineering Group Ltd Group"/>
    <x v="5"/>
    <x v="663"/>
    <n v="6505.1"/>
    <x v="0"/>
    <x v="3"/>
    <x v="1"/>
  </r>
  <r>
    <d v="2021-06-07T00:00:00"/>
    <x v="3"/>
    <x v="1"/>
    <x v="0"/>
    <s v="National Engineering Ltd Ltd Group"/>
    <x v="1"/>
    <x v="664"/>
    <n v="5276.24"/>
    <x v="1"/>
    <x v="3"/>
    <x v="1"/>
  </r>
  <r>
    <d v="2021-06-07T00:00:00"/>
    <x v="3"/>
    <x v="1"/>
    <x v="0"/>
    <s v="West Engineering Group"/>
    <x v="5"/>
    <x v="665"/>
    <n v="7432"/>
    <x v="0"/>
    <x v="6"/>
    <x v="1"/>
  </r>
  <r>
    <d v="2021-06-08T00:00:00"/>
    <x v="3"/>
    <x v="1"/>
    <x v="2"/>
    <s v="National Industries Group"/>
    <x v="1"/>
    <x v="666"/>
    <n v="2818"/>
    <x v="0"/>
    <x v="5"/>
    <x v="1"/>
  </r>
  <r>
    <d v="2021-06-11T00:00:00"/>
    <x v="3"/>
    <x v="1"/>
    <x v="4"/>
    <s v="Global Industries Inc"/>
    <x v="4"/>
    <x v="667"/>
    <n v="3353"/>
    <x v="0"/>
    <x v="4"/>
    <x v="0"/>
  </r>
  <r>
    <d v="2021-06-11T00:00:00"/>
    <x v="3"/>
    <x v="1"/>
    <x v="0"/>
    <s v="North Drives Co"/>
    <x v="1"/>
    <x v="668"/>
    <n v="2217"/>
    <x v="1"/>
    <x v="5"/>
    <x v="1"/>
  </r>
  <r>
    <d v="2021-06-12T00:00:00"/>
    <x v="3"/>
    <x v="1"/>
    <x v="2"/>
    <s v="South Motors Ltd Ltd Group"/>
    <x v="3"/>
    <x v="669"/>
    <n v="8261.82"/>
    <x v="0"/>
    <x v="3"/>
    <x v="3"/>
  </r>
  <r>
    <d v="2021-06-15T00:00:00"/>
    <x v="3"/>
    <x v="1"/>
    <x v="3"/>
    <s v="East Tech Corp Ltd Group"/>
    <x v="0"/>
    <x v="670"/>
    <n v="2868.58"/>
    <x v="0"/>
    <x v="0"/>
    <x v="2"/>
  </r>
  <r>
    <d v="2021-06-15T00:00:00"/>
    <x v="3"/>
    <x v="1"/>
    <x v="3"/>
    <s v="National Motors Ltd"/>
    <x v="1"/>
    <x v="671"/>
    <n v="5270"/>
    <x v="1"/>
    <x v="2"/>
    <x v="0"/>
  </r>
  <r>
    <d v="2021-06-21T00:00:00"/>
    <x v="3"/>
    <x v="1"/>
    <x v="3"/>
    <s v="Suburban Tech LLC Ltd Group"/>
    <x v="6"/>
    <x v="672"/>
    <n v="1982.68"/>
    <x v="0"/>
    <x v="1"/>
    <x v="1"/>
  </r>
  <r>
    <d v="2021-06-23T00:00:00"/>
    <x v="3"/>
    <x v="1"/>
    <x v="0"/>
    <s v="Central Engineering Group Ltd Group"/>
    <x v="8"/>
    <x v="673"/>
    <n v="605.92999999999995"/>
    <x v="0"/>
    <x v="6"/>
    <x v="2"/>
  </r>
  <r>
    <d v="2021-06-23T00:00:00"/>
    <x v="3"/>
    <x v="1"/>
    <x v="4"/>
    <s v="West Machines Inc"/>
    <x v="0"/>
    <x v="674"/>
    <n v="1933"/>
    <x v="1"/>
    <x v="8"/>
    <x v="2"/>
  </r>
  <r>
    <d v="2021-06-23T00:00:00"/>
    <x v="3"/>
    <x v="1"/>
    <x v="1"/>
    <s v="National Systems Ltd Ltd Group"/>
    <x v="5"/>
    <x v="675"/>
    <n v="3040.38"/>
    <x v="1"/>
    <x v="5"/>
    <x v="1"/>
  </r>
  <r>
    <d v="2021-06-26T00:00:00"/>
    <x v="3"/>
    <x v="1"/>
    <x v="3"/>
    <s v="National Electrics Inc"/>
    <x v="5"/>
    <x v="676"/>
    <n v="5126"/>
    <x v="0"/>
    <x v="8"/>
    <x v="2"/>
  </r>
  <r>
    <d v="2021-06-27T00:00:00"/>
    <x v="3"/>
    <x v="1"/>
    <x v="0"/>
    <s v="Industries Ltd"/>
    <x v="0"/>
    <x v="677"/>
    <n v="3418"/>
    <x v="1"/>
    <x v="1"/>
    <x v="2"/>
  </r>
  <r>
    <d v="2021-06-28T00:00:00"/>
    <x v="3"/>
    <x v="1"/>
    <x v="2"/>
    <s v="Global Electrics Corp"/>
    <x v="8"/>
    <x v="678"/>
    <n v="9611"/>
    <x v="0"/>
    <x v="9"/>
    <x v="2"/>
  </r>
  <r>
    <d v="2021-07-01T00:00:00"/>
    <x v="3"/>
    <x v="2"/>
    <x v="1"/>
    <s v="National Electrics Ltd"/>
    <x v="0"/>
    <x v="679"/>
    <n v="2565"/>
    <x v="0"/>
    <x v="0"/>
    <x v="2"/>
  </r>
  <r>
    <d v="2021-07-02T00:00:00"/>
    <x v="3"/>
    <x v="2"/>
    <x v="2"/>
    <s v="Global Industries Co"/>
    <x v="1"/>
    <x v="680"/>
    <n v="6386"/>
    <x v="0"/>
    <x v="3"/>
    <x v="3"/>
  </r>
  <r>
    <d v="2021-07-03T00:00:00"/>
    <x v="3"/>
    <x v="2"/>
    <x v="2"/>
    <s v="East Tech Ltd Ltd Group"/>
    <x v="4"/>
    <x v="681"/>
    <n v="6751.35"/>
    <x v="1"/>
    <x v="4"/>
    <x v="3"/>
  </r>
  <r>
    <d v="2021-07-03T00:00:00"/>
    <x v="3"/>
    <x v="2"/>
    <x v="1"/>
    <s v="National Engineering Ltd"/>
    <x v="1"/>
    <x v="682"/>
    <n v="5224"/>
    <x v="1"/>
    <x v="3"/>
    <x v="2"/>
  </r>
  <r>
    <d v="2021-07-05T00:00:00"/>
    <x v="3"/>
    <x v="2"/>
    <x v="2"/>
    <s v="National Drives Group"/>
    <x v="4"/>
    <x v="683"/>
    <n v="3199"/>
    <x v="0"/>
    <x v="3"/>
    <x v="1"/>
  </r>
  <r>
    <d v="2021-07-05T00:00:00"/>
    <x v="3"/>
    <x v="2"/>
    <x v="2"/>
    <s v="Tech Inc Ltd Group"/>
    <x v="4"/>
    <x v="684"/>
    <n v="9225"/>
    <x v="0"/>
    <x v="7"/>
    <x v="1"/>
  </r>
  <r>
    <d v="2021-07-08T00:00:00"/>
    <x v="3"/>
    <x v="2"/>
    <x v="2"/>
    <s v="East Industries LLC Ltd Group"/>
    <x v="6"/>
    <x v="685"/>
    <n v="4119.96"/>
    <x v="0"/>
    <x v="8"/>
    <x v="0"/>
  </r>
  <r>
    <d v="2021-07-10T00:00:00"/>
    <x v="3"/>
    <x v="2"/>
    <x v="3"/>
    <s v="Metro Systems Inc Ltd Group"/>
    <x v="0"/>
    <x v="686"/>
    <n v="6307.86"/>
    <x v="0"/>
    <x v="0"/>
    <x v="1"/>
  </r>
  <r>
    <d v="2021-07-10T00:00:00"/>
    <x v="3"/>
    <x v="2"/>
    <x v="0"/>
    <s v="Central Motors LLC Ltd Group"/>
    <x v="3"/>
    <x v="687"/>
    <n v="1557.74"/>
    <x v="0"/>
    <x v="0"/>
    <x v="0"/>
  </r>
  <r>
    <d v="2021-07-10T00:00:00"/>
    <x v="3"/>
    <x v="2"/>
    <x v="3"/>
    <s v="West Equip Corp"/>
    <x v="1"/>
    <x v="159"/>
    <n v="9186"/>
    <x v="0"/>
    <x v="6"/>
    <x v="1"/>
  </r>
  <r>
    <d v="2021-07-10T00:00:00"/>
    <x v="3"/>
    <x v="2"/>
    <x v="2"/>
    <s v="Special Global Equip Ltd Ltd Group"/>
    <x v="0"/>
    <x v="688"/>
    <n v="4376.8725000000004"/>
    <x v="0"/>
    <x v="3"/>
    <x v="2"/>
  </r>
  <r>
    <d v="2021-07-10T00:00:00"/>
    <x v="3"/>
    <x v="2"/>
    <x v="0"/>
    <s v="West Motors Co"/>
    <x v="1"/>
    <x v="689"/>
    <n v="4749"/>
    <x v="0"/>
    <x v="8"/>
    <x v="2"/>
  </r>
  <r>
    <d v="2021-07-11T00:00:00"/>
    <x v="3"/>
    <x v="2"/>
    <x v="2"/>
    <s v="West Electrics Corp Ltd Group"/>
    <x v="4"/>
    <x v="690"/>
    <n v="2434.7399999999998"/>
    <x v="0"/>
    <x v="1"/>
    <x v="0"/>
  </r>
  <r>
    <d v="2021-07-13T00:00:00"/>
    <x v="3"/>
    <x v="2"/>
    <x v="4"/>
    <s v="Tech Inc"/>
    <x v="4"/>
    <x v="691"/>
    <n v="7380"/>
    <x v="0"/>
    <x v="0"/>
    <x v="3"/>
  </r>
  <r>
    <d v="2021-07-13T00:00:00"/>
    <x v="3"/>
    <x v="2"/>
    <x v="2"/>
    <s v="Central Motors Corp"/>
    <x v="3"/>
    <x v="692"/>
    <n v="7973"/>
    <x v="0"/>
    <x v="3"/>
    <x v="1"/>
  </r>
  <r>
    <d v="2021-07-13T00:00:00"/>
    <x v="3"/>
    <x v="2"/>
    <x v="0"/>
    <s v="Central Machines Corp Ltd Group"/>
    <x v="3"/>
    <x v="693"/>
    <n v="934.26"/>
    <x v="0"/>
    <x v="5"/>
    <x v="2"/>
  </r>
  <r>
    <d v="2021-07-14T00:00:00"/>
    <x v="3"/>
    <x v="2"/>
    <x v="0"/>
    <s v="Suburban Machines Corp Ltd Group"/>
    <x v="1"/>
    <x v="694"/>
    <n v="4708.34"/>
    <x v="0"/>
    <x v="5"/>
    <x v="1"/>
  </r>
  <r>
    <d v="2021-07-15T00:00:00"/>
    <x v="3"/>
    <x v="2"/>
    <x v="0"/>
    <s v="National Motors Inc"/>
    <x v="1"/>
    <x v="695"/>
    <n v="2257"/>
    <x v="0"/>
    <x v="5"/>
    <x v="0"/>
  </r>
  <r>
    <d v="2021-07-16T00:00:00"/>
    <x v="3"/>
    <x v="2"/>
    <x v="2"/>
    <s v="Systems LLC Ltd Group"/>
    <x v="4"/>
    <x v="696"/>
    <n v="562.89"/>
    <x v="0"/>
    <x v="4"/>
    <x v="3"/>
  </r>
  <r>
    <d v="2021-07-17T00:00:00"/>
    <x v="3"/>
    <x v="2"/>
    <x v="2"/>
    <s v="Metro Motors Inc"/>
    <x v="7"/>
    <x v="697"/>
    <n v="8777"/>
    <x v="0"/>
    <x v="2"/>
    <x v="0"/>
  </r>
  <r>
    <d v="2021-07-18T00:00:00"/>
    <x v="3"/>
    <x v="2"/>
    <x v="0"/>
    <s v="West Engineering Co Ltd Group"/>
    <x v="4"/>
    <x v="698"/>
    <n v="2354"/>
    <x v="1"/>
    <x v="3"/>
    <x v="1"/>
  </r>
  <r>
    <d v="2021-07-18T00:00:00"/>
    <x v="3"/>
    <x v="2"/>
    <x v="0"/>
    <s v="Global Electrics Co"/>
    <x v="1"/>
    <x v="699"/>
    <n v="1606"/>
    <x v="1"/>
    <x v="5"/>
    <x v="3"/>
  </r>
  <r>
    <d v="2021-07-19T00:00:00"/>
    <x v="3"/>
    <x v="2"/>
    <x v="2"/>
    <s v="East Tech Inc"/>
    <x v="4"/>
    <x v="700"/>
    <n v="704"/>
    <x v="0"/>
    <x v="2"/>
    <x v="2"/>
  </r>
  <r>
    <d v="2021-07-19T00:00:00"/>
    <x v="3"/>
    <x v="2"/>
    <x v="3"/>
    <s v="South Tech Inc"/>
    <x v="1"/>
    <x v="701"/>
    <n v="3504"/>
    <x v="0"/>
    <x v="1"/>
    <x v="1"/>
  </r>
  <r>
    <d v="2021-07-21T00:00:00"/>
    <x v="3"/>
    <x v="2"/>
    <x v="2"/>
    <s v="Central Systems Group Ltd Group"/>
    <x v="5"/>
    <x v="702"/>
    <n v="7412.57"/>
    <x v="0"/>
    <x v="5"/>
    <x v="2"/>
  </r>
  <r>
    <d v="2021-07-24T00:00:00"/>
    <x v="3"/>
    <x v="2"/>
    <x v="2"/>
    <s v="East Industries Inc"/>
    <x v="3"/>
    <x v="703"/>
    <n v="9741"/>
    <x v="0"/>
    <x v="5"/>
    <x v="0"/>
  </r>
  <r>
    <d v="2021-07-25T00:00:00"/>
    <x v="3"/>
    <x v="2"/>
    <x v="2"/>
    <s v="Global Equip Co Ltd Group"/>
    <x v="0"/>
    <x v="704"/>
    <n v="959"/>
    <x v="0"/>
    <x v="5"/>
    <x v="2"/>
  </r>
  <r>
    <d v="2021-07-26T00:00:00"/>
    <x v="3"/>
    <x v="2"/>
    <x v="4"/>
    <s v="Equip Group"/>
    <x v="0"/>
    <x v="705"/>
    <n v="745"/>
    <x v="0"/>
    <x v="3"/>
    <x v="0"/>
  </r>
  <r>
    <d v="2021-07-27T00:00:00"/>
    <x v="3"/>
    <x v="2"/>
    <x v="3"/>
    <s v="South Equip Co Ltd Group"/>
    <x v="7"/>
    <x v="706"/>
    <n v="11509.11"/>
    <x v="1"/>
    <x v="4"/>
    <x v="2"/>
  </r>
  <r>
    <d v="2021-07-28T00:00:00"/>
    <x v="3"/>
    <x v="2"/>
    <x v="3"/>
    <s v="National Industries Ltd Ltd Group"/>
    <x v="7"/>
    <x v="707"/>
    <n v="2063.6"/>
    <x v="0"/>
    <x v="0"/>
    <x v="2"/>
  </r>
  <r>
    <d v="2021-08-02T00:00:00"/>
    <x v="3"/>
    <x v="2"/>
    <x v="2"/>
    <s v="Global Machines Inc"/>
    <x v="3"/>
    <x v="708"/>
    <n v="569"/>
    <x v="0"/>
    <x v="6"/>
    <x v="2"/>
  </r>
  <r>
    <d v="2021-08-02T00:00:00"/>
    <x v="3"/>
    <x v="2"/>
    <x v="1"/>
    <s v="South Equip LLC Ltd Group"/>
    <x v="3"/>
    <x v="709"/>
    <n v="4849"/>
    <x v="0"/>
    <x v="4"/>
    <x v="1"/>
  </r>
  <r>
    <d v="2021-08-04T00:00:00"/>
    <x v="3"/>
    <x v="2"/>
    <x v="2"/>
    <s v="Central Equip LLC Ltd Group"/>
    <x v="1"/>
    <x v="710"/>
    <n v="6151.68"/>
    <x v="0"/>
    <x v="2"/>
    <x v="1"/>
  </r>
  <r>
    <d v="2021-08-04T00:00:00"/>
    <x v="3"/>
    <x v="2"/>
    <x v="1"/>
    <s v="Suburban Equip LLC Ltd Group"/>
    <x v="3"/>
    <x v="711"/>
    <n v="5908.14"/>
    <x v="1"/>
    <x v="5"/>
    <x v="2"/>
  </r>
  <r>
    <d v="2021-08-05T00:00:00"/>
    <x v="3"/>
    <x v="2"/>
    <x v="2"/>
    <s v="Global Industries Group Ltd Group"/>
    <x v="0"/>
    <x v="712"/>
    <n v="3060.64"/>
    <x v="0"/>
    <x v="2"/>
    <x v="1"/>
  </r>
  <r>
    <d v="2021-08-05T00:00:00"/>
    <x v="3"/>
    <x v="2"/>
    <x v="4"/>
    <s v="Central Tech Co Ltd Group"/>
    <x v="3"/>
    <x v="713"/>
    <n v="6832.5"/>
    <x v="1"/>
    <x v="8"/>
    <x v="1"/>
  </r>
  <r>
    <d v="2021-08-06T00:00:00"/>
    <x v="3"/>
    <x v="2"/>
    <x v="4"/>
    <s v="National Engineering Corp Ltd Group"/>
    <x v="4"/>
    <x v="714"/>
    <n v="4349.8"/>
    <x v="0"/>
    <x v="0"/>
    <x v="2"/>
  </r>
  <r>
    <d v="2021-08-07T00:00:00"/>
    <x v="3"/>
    <x v="2"/>
    <x v="2"/>
    <s v="Special Industries LLC Ltd Group"/>
    <x v="4"/>
    <x v="715"/>
    <n v="3496.87"/>
    <x v="1"/>
    <x v="5"/>
    <x v="2"/>
  </r>
  <r>
    <d v="2021-08-08T00:00:00"/>
    <x v="3"/>
    <x v="2"/>
    <x v="0"/>
    <s v="Metro Equip LLC Ltd Group"/>
    <x v="7"/>
    <x v="716"/>
    <n v="6011.32"/>
    <x v="0"/>
    <x v="1"/>
    <x v="1"/>
  </r>
  <r>
    <d v="2021-08-08T00:00:00"/>
    <x v="3"/>
    <x v="2"/>
    <x v="2"/>
    <s v="North Engineering Co"/>
    <x v="4"/>
    <x v="717"/>
    <n v="7489"/>
    <x v="1"/>
    <x v="5"/>
    <x v="2"/>
  </r>
  <r>
    <d v="2021-08-09T00:00:00"/>
    <x v="3"/>
    <x v="2"/>
    <x v="2"/>
    <s v="Drives LLC Ltd Group"/>
    <x v="1"/>
    <x v="718"/>
    <n v="2178.36"/>
    <x v="0"/>
    <x v="1"/>
    <x v="2"/>
  </r>
  <r>
    <d v="2021-08-11T00:00:00"/>
    <x v="3"/>
    <x v="2"/>
    <x v="2"/>
    <s v="South Tech Corp Ltd Group"/>
    <x v="3"/>
    <x v="719"/>
    <n v="5097.16"/>
    <x v="0"/>
    <x v="6"/>
    <x v="0"/>
  </r>
  <r>
    <d v="2021-08-16T00:00:00"/>
    <x v="3"/>
    <x v="2"/>
    <x v="0"/>
    <s v="Drives Inc"/>
    <x v="0"/>
    <x v="720"/>
    <n v="9294"/>
    <x v="0"/>
    <x v="0"/>
    <x v="1"/>
  </r>
  <r>
    <d v="2021-08-16T00:00:00"/>
    <x v="3"/>
    <x v="2"/>
    <x v="1"/>
    <s v="Suburban Industries Group Ltd Group"/>
    <x v="4"/>
    <x v="721"/>
    <n v="3462.36"/>
    <x v="1"/>
    <x v="5"/>
    <x v="1"/>
  </r>
  <r>
    <d v="2021-08-19T00:00:00"/>
    <x v="3"/>
    <x v="2"/>
    <x v="1"/>
    <s v="South Tech LLC Ltd Group"/>
    <x v="2"/>
    <x v="722"/>
    <n v="10556.32"/>
    <x v="0"/>
    <x v="8"/>
    <x v="2"/>
  </r>
  <r>
    <d v="2021-08-21T00:00:00"/>
    <x v="3"/>
    <x v="2"/>
    <x v="3"/>
    <s v="Equip LLC Ltd Group"/>
    <x v="4"/>
    <x v="723"/>
    <n v="5530.35"/>
    <x v="0"/>
    <x v="1"/>
    <x v="3"/>
  </r>
  <r>
    <d v="2021-08-22T00:00:00"/>
    <x v="3"/>
    <x v="2"/>
    <x v="4"/>
    <s v="Suburban Equip Group Ltd Group"/>
    <x v="1"/>
    <x v="724"/>
    <n v="9517"/>
    <x v="0"/>
    <x v="5"/>
    <x v="2"/>
  </r>
  <r>
    <d v="2021-08-23T00:00:00"/>
    <x v="3"/>
    <x v="2"/>
    <x v="0"/>
    <s v="North Equip LLC"/>
    <x v="3"/>
    <x v="725"/>
    <n v="2624"/>
    <x v="1"/>
    <x v="2"/>
    <x v="2"/>
  </r>
  <r>
    <d v="2021-08-23T00:00:00"/>
    <x v="3"/>
    <x v="2"/>
    <x v="2"/>
    <s v="South Engineering Ltd Ltd Group"/>
    <x v="5"/>
    <x v="726"/>
    <n v="10437.26"/>
    <x v="0"/>
    <x v="5"/>
    <x v="2"/>
  </r>
  <r>
    <d v="2021-08-24T00:00:00"/>
    <x v="3"/>
    <x v="2"/>
    <x v="0"/>
    <s v="Central Electrics LLC"/>
    <x v="3"/>
    <x v="727"/>
    <n v="2647"/>
    <x v="0"/>
    <x v="5"/>
    <x v="1"/>
  </r>
  <r>
    <d v="2021-08-25T00:00:00"/>
    <x v="3"/>
    <x v="2"/>
    <x v="1"/>
    <s v="Metro Drives LLC"/>
    <x v="4"/>
    <x v="728"/>
    <n v="5575"/>
    <x v="0"/>
    <x v="5"/>
    <x v="2"/>
  </r>
  <r>
    <d v="2021-08-25T00:00:00"/>
    <x v="3"/>
    <x v="2"/>
    <x v="2"/>
    <s v="Global Drives Group Ltd Group"/>
    <x v="4"/>
    <x v="729"/>
    <n v="8271.18"/>
    <x v="0"/>
    <x v="3"/>
    <x v="2"/>
  </r>
  <r>
    <d v="2021-08-26T00:00:00"/>
    <x v="3"/>
    <x v="2"/>
    <x v="0"/>
    <s v="East Industries Corp"/>
    <x v="7"/>
    <x v="730"/>
    <n v="4301"/>
    <x v="0"/>
    <x v="3"/>
    <x v="2"/>
  </r>
  <r>
    <d v="2021-08-28T00:00:00"/>
    <x v="3"/>
    <x v="2"/>
    <x v="2"/>
    <s v="Metro Tech Group Ltd Group"/>
    <x v="2"/>
    <x v="731"/>
    <n v="11069.58"/>
    <x v="0"/>
    <x v="5"/>
    <x v="0"/>
  </r>
  <r>
    <d v="2021-09-03T00:00:00"/>
    <x v="3"/>
    <x v="2"/>
    <x v="1"/>
    <s v="Metro Engineering Group"/>
    <x v="5"/>
    <x v="732"/>
    <n v="9293"/>
    <x v="0"/>
    <x v="1"/>
    <x v="0"/>
  </r>
  <r>
    <d v="2021-09-04T00:00:00"/>
    <x v="3"/>
    <x v="2"/>
    <x v="0"/>
    <s v="North Tech LLC Ltd Group"/>
    <x v="1"/>
    <x v="733"/>
    <n v="5680.08"/>
    <x v="0"/>
    <x v="2"/>
    <x v="2"/>
  </r>
  <r>
    <d v="2021-09-06T00:00:00"/>
    <x v="3"/>
    <x v="2"/>
    <x v="2"/>
    <s v="Central Drives Co Ltd Group"/>
    <x v="0"/>
    <x v="734"/>
    <n v="577.85"/>
    <x v="1"/>
    <x v="0"/>
    <x v="1"/>
  </r>
  <r>
    <d v="2021-09-06T00:00:00"/>
    <x v="3"/>
    <x v="2"/>
    <x v="0"/>
    <s v="East Equip Group Ltd Group"/>
    <x v="3"/>
    <x v="735"/>
    <n v="1353.23"/>
    <x v="0"/>
    <x v="1"/>
    <x v="2"/>
  </r>
  <r>
    <d v="2021-09-07T00:00:00"/>
    <x v="3"/>
    <x v="2"/>
    <x v="0"/>
    <s v="West Drives LLC Ltd Group"/>
    <x v="6"/>
    <x v="736"/>
    <n v="1444.08"/>
    <x v="0"/>
    <x v="6"/>
    <x v="2"/>
  </r>
  <r>
    <d v="2021-09-07T00:00:00"/>
    <x v="3"/>
    <x v="2"/>
    <x v="0"/>
    <s v="West Electrics Group"/>
    <x v="8"/>
    <x v="737"/>
    <n v="1018"/>
    <x v="1"/>
    <x v="4"/>
    <x v="1"/>
  </r>
  <r>
    <d v="2021-09-07T00:00:00"/>
    <x v="3"/>
    <x v="2"/>
    <x v="2"/>
    <s v="North Electrics Co Ltd Group"/>
    <x v="0"/>
    <x v="738"/>
    <n v="4158.38"/>
    <x v="0"/>
    <x v="3"/>
    <x v="2"/>
  </r>
  <r>
    <d v="2021-09-08T00:00:00"/>
    <x v="3"/>
    <x v="2"/>
    <x v="1"/>
    <s v="Global Motors Corp"/>
    <x v="8"/>
    <x v="739"/>
    <n v="5865"/>
    <x v="0"/>
    <x v="9"/>
    <x v="3"/>
  </r>
  <r>
    <d v="2021-09-09T00:00:00"/>
    <x v="3"/>
    <x v="2"/>
    <x v="0"/>
    <s v="Global Systems Corp Ltd Group"/>
    <x v="7"/>
    <x v="740"/>
    <n v="5215.1099999999997"/>
    <x v="0"/>
    <x v="6"/>
    <x v="1"/>
  </r>
  <r>
    <d v="2021-09-11T00:00:00"/>
    <x v="3"/>
    <x v="2"/>
    <x v="4"/>
    <s v="South Drives Inc Ltd Group"/>
    <x v="3"/>
    <x v="741"/>
    <n v="8965.44"/>
    <x v="1"/>
    <x v="9"/>
    <x v="2"/>
  </r>
  <r>
    <d v="2021-09-12T00:00:00"/>
    <x v="3"/>
    <x v="2"/>
    <x v="2"/>
    <s v="Central Tech Inc Ltd Group"/>
    <x v="0"/>
    <x v="742"/>
    <n v="5529.78"/>
    <x v="0"/>
    <x v="3"/>
    <x v="2"/>
  </r>
  <r>
    <d v="2021-09-13T00:00:00"/>
    <x v="3"/>
    <x v="2"/>
    <x v="3"/>
    <s v="West Industries Corp"/>
    <x v="8"/>
    <x v="743"/>
    <n v="813"/>
    <x v="0"/>
    <x v="5"/>
    <x v="1"/>
  </r>
  <r>
    <d v="2021-09-14T00:00:00"/>
    <x v="3"/>
    <x v="2"/>
    <x v="1"/>
    <s v="Suburban Equip Ltd Ltd Group"/>
    <x v="1"/>
    <x v="744"/>
    <n v="4050"/>
    <x v="0"/>
    <x v="9"/>
    <x v="1"/>
  </r>
  <r>
    <d v="2021-09-15T00:00:00"/>
    <x v="3"/>
    <x v="2"/>
    <x v="1"/>
    <s v="Metro Tech LLC"/>
    <x v="1"/>
    <x v="745"/>
    <n v="9173"/>
    <x v="0"/>
    <x v="2"/>
    <x v="1"/>
  </r>
  <r>
    <d v="2021-09-17T00:00:00"/>
    <x v="3"/>
    <x v="2"/>
    <x v="2"/>
    <s v="Global Engineering LLC Ltd Group"/>
    <x v="1"/>
    <x v="746"/>
    <n v="3215.33"/>
    <x v="0"/>
    <x v="0"/>
    <x v="1"/>
  </r>
  <r>
    <d v="2021-09-19T00:00:00"/>
    <x v="3"/>
    <x v="2"/>
    <x v="1"/>
    <s v="Global Systems Ltd"/>
    <x v="8"/>
    <x v="747"/>
    <n v="1545"/>
    <x v="0"/>
    <x v="1"/>
    <x v="1"/>
  </r>
  <r>
    <d v="2021-09-20T00:00:00"/>
    <x v="3"/>
    <x v="2"/>
    <x v="0"/>
    <s v="North Systems Co"/>
    <x v="7"/>
    <x v="748"/>
    <n v="7468"/>
    <x v="0"/>
    <x v="5"/>
    <x v="3"/>
  </r>
  <r>
    <d v="2021-09-22T00:00:00"/>
    <x v="3"/>
    <x v="2"/>
    <x v="3"/>
    <s v="Central Engineering Corp Ltd Group"/>
    <x v="0"/>
    <x v="749"/>
    <n v="4682.0200000000004"/>
    <x v="1"/>
    <x v="8"/>
    <x v="0"/>
  </r>
  <r>
    <d v="2021-09-22T00:00:00"/>
    <x v="3"/>
    <x v="2"/>
    <x v="1"/>
    <s v="Central Tech Group Ltd Group"/>
    <x v="0"/>
    <x v="750"/>
    <n v="2278.12"/>
    <x v="1"/>
    <x v="2"/>
    <x v="3"/>
  </r>
  <r>
    <d v="2021-09-26T00:00:00"/>
    <x v="3"/>
    <x v="2"/>
    <x v="2"/>
    <s v="Metro Electrics Corp"/>
    <x v="3"/>
    <x v="751"/>
    <n v="1505"/>
    <x v="1"/>
    <x v="5"/>
    <x v="0"/>
  </r>
  <r>
    <d v="2021-09-26T00:00:00"/>
    <x v="3"/>
    <x v="2"/>
    <x v="0"/>
    <s v="Suburban Systems Inc Ltd Group"/>
    <x v="5"/>
    <x v="752"/>
    <n v="8885.73"/>
    <x v="1"/>
    <x v="8"/>
    <x v="3"/>
  </r>
  <r>
    <d v="2021-09-26T00:00:00"/>
    <x v="3"/>
    <x v="2"/>
    <x v="2"/>
    <s v="North Systems Inc"/>
    <x v="3"/>
    <x v="753"/>
    <n v="8251"/>
    <x v="0"/>
    <x v="3"/>
    <x v="1"/>
  </r>
  <r>
    <d v="2021-09-28T00:00:00"/>
    <x v="3"/>
    <x v="2"/>
    <x v="3"/>
    <s v="Global Machines Group Ltd Group"/>
    <x v="4"/>
    <x v="754"/>
    <n v="4673.68"/>
    <x v="1"/>
    <x v="1"/>
    <x v="1"/>
  </r>
  <r>
    <d v="2021-10-05T00:00:00"/>
    <x v="3"/>
    <x v="3"/>
    <x v="0"/>
    <s v="Metro Motors Ltd"/>
    <x v="4"/>
    <x v="755"/>
    <n v="4433"/>
    <x v="0"/>
    <x v="6"/>
    <x v="2"/>
  </r>
  <r>
    <d v="2021-10-06T00:00:00"/>
    <x v="3"/>
    <x v="3"/>
    <x v="2"/>
    <s v="Engineering Group Ltd Group"/>
    <x v="4"/>
    <x v="756"/>
    <n v="12225"/>
    <x v="0"/>
    <x v="6"/>
    <x v="2"/>
  </r>
  <r>
    <d v="2021-10-09T00:00:00"/>
    <x v="3"/>
    <x v="3"/>
    <x v="4"/>
    <s v="Electrics Ltd"/>
    <x v="1"/>
    <x v="757"/>
    <n v="770"/>
    <x v="1"/>
    <x v="0"/>
    <x v="1"/>
  </r>
  <r>
    <d v="2021-10-09T00:00:00"/>
    <x v="3"/>
    <x v="3"/>
    <x v="2"/>
    <s v="North Motors Group Ltd Group"/>
    <x v="1"/>
    <x v="758"/>
    <n v="2191.88"/>
    <x v="0"/>
    <x v="3"/>
    <x v="0"/>
  </r>
  <r>
    <d v="2021-10-09T00:00:00"/>
    <x v="3"/>
    <x v="3"/>
    <x v="2"/>
    <s v="Special Suburban Machines Inc Ltd Group"/>
    <x v="4"/>
    <x v="759"/>
    <n v="1281.0609000000002"/>
    <x v="0"/>
    <x v="0"/>
    <x v="3"/>
  </r>
  <r>
    <d v="2021-10-11T00:00:00"/>
    <x v="3"/>
    <x v="3"/>
    <x v="4"/>
    <s v="South Engineering Corp Ltd Group"/>
    <x v="4"/>
    <x v="760"/>
    <n v="5483.34"/>
    <x v="0"/>
    <x v="7"/>
    <x v="1"/>
  </r>
  <r>
    <d v="2021-10-14T00:00:00"/>
    <x v="3"/>
    <x v="3"/>
    <x v="2"/>
    <s v="South Motors Corp Ltd Group"/>
    <x v="4"/>
    <x v="761"/>
    <n v="5660.8"/>
    <x v="0"/>
    <x v="1"/>
    <x v="1"/>
  </r>
  <r>
    <d v="2021-10-17T00:00:00"/>
    <x v="3"/>
    <x v="3"/>
    <x v="1"/>
    <s v="Suburban Systems Group"/>
    <x v="3"/>
    <x v="762"/>
    <n v="3130"/>
    <x v="0"/>
    <x v="9"/>
    <x v="2"/>
  </r>
  <r>
    <d v="2021-10-18T00:00:00"/>
    <x v="3"/>
    <x v="3"/>
    <x v="1"/>
    <s v="North Machines Ltd Ltd Group"/>
    <x v="3"/>
    <x v="763"/>
    <n v="13213"/>
    <x v="1"/>
    <x v="0"/>
    <x v="2"/>
  </r>
  <r>
    <d v="2021-10-19T00:00:00"/>
    <x v="3"/>
    <x v="3"/>
    <x v="1"/>
    <s v="East Equip Inc"/>
    <x v="3"/>
    <x v="764"/>
    <n v="6486"/>
    <x v="1"/>
    <x v="5"/>
    <x v="1"/>
  </r>
  <r>
    <d v="2021-10-19T00:00:00"/>
    <x v="3"/>
    <x v="3"/>
    <x v="0"/>
    <s v="West Tech Co Ltd Group"/>
    <x v="4"/>
    <x v="765"/>
    <n v="6513.36"/>
    <x v="0"/>
    <x v="4"/>
    <x v="1"/>
  </r>
  <r>
    <d v="2021-10-22T00:00:00"/>
    <x v="3"/>
    <x v="3"/>
    <x v="2"/>
    <s v="Central Equip Corp Ltd Group"/>
    <x v="1"/>
    <x v="766"/>
    <n v="11150.4"/>
    <x v="1"/>
    <x v="4"/>
    <x v="2"/>
  </r>
  <r>
    <d v="2021-10-22T00:00:00"/>
    <x v="3"/>
    <x v="3"/>
    <x v="4"/>
    <s v="Global Machines Corp Ltd Group"/>
    <x v="0"/>
    <x v="767"/>
    <n v="12459.96"/>
    <x v="0"/>
    <x v="0"/>
    <x v="2"/>
  </r>
  <r>
    <d v="2021-10-24T00:00:00"/>
    <x v="3"/>
    <x v="3"/>
    <x v="0"/>
    <s v="West Industries LLC Ltd Group"/>
    <x v="1"/>
    <x v="768"/>
    <n v="6488.24"/>
    <x v="1"/>
    <x v="4"/>
    <x v="1"/>
  </r>
  <r>
    <d v="2021-10-25T00:00:00"/>
    <x v="3"/>
    <x v="3"/>
    <x v="2"/>
    <s v="North Equip Corp"/>
    <x v="1"/>
    <x v="769"/>
    <n v="6277"/>
    <x v="0"/>
    <x v="4"/>
    <x v="2"/>
  </r>
  <r>
    <d v="2021-10-26T00:00:00"/>
    <x v="3"/>
    <x v="3"/>
    <x v="4"/>
    <s v="West Equip Group"/>
    <x v="3"/>
    <x v="770"/>
    <n v="644"/>
    <x v="0"/>
    <x v="1"/>
    <x v="3"/>
  </r>
  <r>
    <d v="2021-10-28T00:00:00"/>
    <x v="3"/>
    <x v="3"/>
    <x v="1"/>
    <s v="Global Equip Corp Ltd Group"/>
    <x v="0"/>
    <x v="771"/>
    <n v="5821.2"/>
    <x v="1"/>
    <x v="5"/>
    <x v="3"/>
  </r>
  <r>
    <d v="2021-11-01T00:00:00"/>
    <x v="3"/>
    <x v="3"/>
    <x v="1"/>
    <s v="Special Engineering Ltd Ltd Group"/>
    <x v="3"/>
    <x v="772"/>
    <n v="1345.2736000000002"/>
    <x v="0"/>
    <x v="0"/>
    <x v="1"/>
  </r>
  <r>
    <d v="2021-11-02T00:00:00"/>
    <x v="3"/>
    <x v="3"/>
    <x v="2"/>
    <s v="National Drives Inc Ltd Group"/>
    <x v="4"/>
    <x v="773"/>
    <n v="323.19"/>
    <x v="1"/>
    <x v="0"/>
    <x v="2"/>
  </r>
  <r>
    <d v="2021-11-02T00:00:00"/>
    <x v="3"/>
    <x v="3"/>
    <x v="1"/>
    <s v="Suburban Engineering Co Ltd Group"/>
    <x v="1"/>
    <x v="774"/>
    <n v="4004"/>
    <x v="0"/>
    <x v="9"/>
    <x v="2"/>
  </r>
  <r>
    <d v="2021-11-02T00:00:00"/>
    <x v="3"/>
    <x v="3"/>
    <x v="2"/>
    <s v="East Drives Co"/>
    <x v="1"/>
    <x v="775"/>
    <n v="1061"/>
    <x v="0"/>
    <x v="0"/>
    <x v="2"/>
  </r>
  <r>
    <d v="2021-11-05T00:00:00"/>
    <x v="3"/>
    <x v="3"/>
    <x v="2"/>
    <s v="South Industries Ltd"/>
    <x v="1"/>
    <x v="776"/>
    <n v="6876"/>
    <x v="0"/>
    <x v="2"/>
    <x v="1"/>
  </r>
  <r>
    <d v="2021-11-05T00:00:00"/>
    <x v="3"/>
    <x v="3"/>
    <x v="1"/>
    <s v="West Electrics Corp"/>
    <x v="4"/>
    <x v="777"/>
    <n v="2618"/>
    <x v="1"/>
    <x v="0"/>
    <x v="0"/>
  </r>
  <r>
    <d v="2021-11-07T00:00:00"/>
    <x v="3"/>
    <x v="3"/>
    <x v="0"/>
    <s v="Metro Electrics Corp Ltd Group"/>
    <x v="3"/>
    <x v="778"/>
    <n v="1640.45"/>
    <x v="0"/>
    <x v="1"/>
    <x v="1"/>
  </r>
  <r>
    <d v="2021-11-07T00:00:00"/>
    <x v="3"/>
    <x v="3"/>
    <x v="2"/>
    <s v="South Industries Inc Ltd Group"/>
    <x v="4"/>
    <x v="779"/>
    <n v="2654.1"/>
    <x v="1"/>
    <x v="3"/>
    <x v="2"/>
  </r>
  <r>
    <d v="2021-11-07T00:00:00"/>
    <x v="3"/>
    <x v="3"/>
    <x v="4"/>
    <s v="East Drives Group"/>
    <x v="5"/>
    <x v="780"/>
    <n v="5533"/>
    <x v="0"/>
    <x v="3"/>
    <x v="2"/>
  </r>
  <r>
    <d v="2021-11-10T00:00:00"/>
    <x v="3"/>
    <x v="3"/>
    <x v="2"/>
    <s v="West Equip LLC"/>
    <x v="3"/>
    <x v="781"/>
    <n v="7072"/>
    <x v="0"/>
    <x v="0"/>
    <x v="3"/>
  </r>
  <r>
    <d v="2021-11-11T00:00:00"/>
    <x v="3"/>
    <x v="3"/>
    <x v="0"/>
    <s v="Suburban Drives Group"/>
    <x v="0"/>
    <x v="782"/>
    <n v="7365"/>
    <x v="0"/>
    <x v="2"/>
    <x v="2"/>
  </r>
  <r>
    <d v="2021-11-11T00:00:00"/>
    <x v="3"/>
    <x v="3"/>
    <x v="3"/>
    <s v="South Drives LLC Ltd Group"/>
    <x v="0"/>
    <x v="783"/>
    <n v="2927.23"/>
    <x v="0"/>
    <x v="9"/>
    <x v="1"/>
  </r>
  <r>
    <d v="2021-11-14T00:00:00"/>
    <x v="3"/>
    <x v="3"/>
    <x v="0"/>
    <s v="National Industries Inc"/>
    <x v="7"/>
    <x v="784"/>
    <n v="4639"/>
    <x v="1"/>
    <x v="1"/>
    <x v="3"/>
  </r>
  <r>
    <d v="2021-11-15T00:00:00"/>
    <x v="3"/>
    <x v="3"/>
    <x v="2"/>
    <s v="North Tech Co"/>
    <x v="4"/>
    <x v="785"/>
    <n v="6303"/>
    <x v="1"/>
    <x v="2"/>
    <x v="2"/>
  </r>
  <r>
    <d v="2021-11-16T00:00:00"/>
    <x v="3"/>
    <x v="3"/>
    <x v="0"/>
    <s v="North Industries LLC Ltd Group"/>
    <x v="3"/>
    <x v="786"/>
    <n v="2841.6"/>
    <x v="0"/>
    <x v="5"/>
    <x v="0"/>
  </r>
  <r>
    <d v="2021-11-18T00:00:00"/>
    <x v="3"/>
    <x v="3"/>
    <x v="2"/>
    <s v="Central Drives Group"/>
    <x v="3"/>
    <x v="787"/>
    <n v="6322"/>
    <x v="0"/>
    <x v="0"/>
    <x v="1"/>
  </r>
  <r>
    <d v="2021-11-18T00:00:00"/>
    <x v="3"/>
    <x v="3"/>
    <x v="0"/>
    <s v="West Motors Inc"/>
    <x v="0"/>
    <x v="788"/>
    <n v="5174"/>
    <x v="0"/>
    <x v="2"/>
    <x v="1"/>
  </r>
  <r>
    <d v="2021-11-20T00:00:00"/>
    <x v="3"/>
    <x v="3"/>
    <x v="0"/>
    <s v="East Drives Co Ltd Group"/>
    <x v="1"/>
    <x v="789"/>
    <n v="541.11"/>
    <x v="0"/>
    <x v="6"/>
    <x v="1"/>
  </r>
  <r>
    <d v="2021-11-21T00:00:00"/>
    <x v="3"/>
    <x v="3"/>
    <x v="4"/>
    <s v="National Industries Co"/>
    <x v="7"/>
    <x v="790"/>
    <n v="3281"/>
    <x v="1"/>
    <x v="3"/>
    <x v="2"/>
  </r>
  <r>
    <d v="2021-11-22T00:00:00"/>
    <x v="3"/>
    <x v="3"/>
    <x v="1"/>
    <s v="Global Drives Corp Ltd Group"/>
    <x v="6"/>
    <x v="791"/>
    <n v="973.44"/>
    <x v="0"/>
    <x v="2"/>
    <x v="0"/>
  </r>
  <r>
    <d v="2021-11-24T00:00:00"/>
    <x v="3"/>
    <x v="3"/>
    <x v="2"/>
    <s v="National Equip LLC"/>
    <x v="6"/>
    <x v="792"/>
    <n v="3316"/>
    <x v="1"/>
    <x v="1"/>
    <x v="3"/>
  </r>
  <r>
    <d v="2021-11-25T00:00:00"/>
    <x v="3"/>
    <x v="3"/>
    <x v="3"/>
    <s v="North Machines Corp Ltd Group"/>
    <x v="4"/>
    <x v="793"/>
    <n v="867"/>
    <x v="0"/>
    <x v="5"/>
    <x v="1"/>
  </r>
  <r>
    <d v="2021-11-26T00:00:00"/>
    <x v="3"/>
    <x v="3"/>
    <x v="2"/>
    <s v="North Drives LLC Ltd Group"/>
    <x v="0"/>
    <x v="794"/>
    <n v="4431.12"/>
    <x v="0"/>
    <x v="5"/>
    <x v="1"/>
  </r>
  <r>
    <d v="2021-11-27T00:00:00"/>
    <x v="3"/>
    <x v="3"/>
    <x v="3"/>
    <s v="Motors Co Ltd Group"/>
    <x v="4"/>
    <x v="795"/>
    <n v="380.16"/>
    <x v="1"/>
    <x v="0"/>
    <x v="0"/>
  </r>
  <r>
    <d v="2021-12-02T00:00:00"/>
    <x v="3"/>
    <x v="3"/>
    <x v="4"/>
    <s v="Global Engineering Ltd Ltd Group"/>
    <x v="2"/>
    <x v="796"/>
    <n v="804.16"/>
    <x v="0"/>
    <x v="9"/>
    <x v="1"/>
  </r>
  <r>
    <d v="2021-12-02T00:00:00"/>
    <x v="3"/>
    <x v="3"/>
    <x v="0"/>
    <s v="National Equip Group"/>
    <x v="6"/>
    <x v="797"/>
    <n v="9241"/>
    <x v="0"/>
    <x v="9"/>
    <x v="1"/>
  </r>
  <r>
    <d v="2021-12-04T00:00:00"/>
    <x v="3"/>
    <x v="3"/>
    <x v="2"/>
    <s v="East Drives Corp"/>
    <x v="5"/>
    <x v="798"/>
    <n v="8394"/>
    <x v="0"/>
    <x v="5"/>
    <x v="1"/>
  </r>
  <r>
    <d v="2021-12-06T00:00:00"/>
    <x v="3"/>
    <x v="3"/>
    <x v="2"/>
    <s v="Global Motors Ltd"/>
    <x v="4"/>
    <x v="799"/>
    <n v="9396"/>
    <x v="0"/>
    <x v="6"/>
    <x v="2"/>
  </r>
  <r>
    <d v="2021-12-06T00:00:00"/>
    <x v="3"/>
    <x v="3"/>
    <x v="2"/>
    <s v="Central Systems Group"/>
    <x v="5"/>
    <x v="800"/>
    <n v="9383"/>
    <x v="0"/>
    <x v="0"/>
    <x v="2"/>
  </r>
  <r>
    <d v="2021-12-07T00:00:00"/>
    <x v="3"/>
    <x v="3"/>
    <x v="0"/>
    <s v="West Machines Co"/>
    <x v="3"/>
    <x v="801"/>
    <n v="1079"/>
    <x v="1"/>
    <x v="9"/>
    <x v="0"/>
  </r>
  <r>
    <d v="2021-12-09T00:00:00"/>
    <x v="3"/>
    <x v="3"/>
    <x v="2"/>
    <s v="East Systems Co Ltd Group"/>
    <x v="2"/>
    <x v="802"/>
    <n v="2395.06"/>
    <x v="0"/>
    <x v="0"/>
    <x v="1"/>
  </r>
  <r>
    <d v="2021-12-09T00:00:00"/>
    <x v="3"/>
    <x v="3"/>
    <x v="0"/>
    <s v="West Electrics Group Ltd Group"/>
    <x v="8"/>
    <x v="803"/>
    <n v="610.79999999999995"/>
    <x v="0"/>
    <x v="3"/>
    <x v="2"/>
  </r>
  <r>
    <d v="2021-12-12T00:00:00"/>
    <x v="3"/>
    <x v="3"/>
    <x v="2"/>
    <s v="National Tech Inc Ltd Group"/>
    <x v="5"/>
    <x v="804"/>
    <n v="9566.8799999999992"/>
    <x v="1"/>
    <x v="0"/>
    <x v="0"/>
  </r>
  <r>
    <d v="2021-12-12T00:00:00"/>
    <x v="3"/>
    <x v="3"/>
    <x v="1"/>
    <s v="Suburban Motors Corp"/>
    <x v="3"/>
    <x v="805"/>
    <n v="3462"/>
    <x v="1"/>
    <x v="0"/>
    <x v="1"/>
  </r>
  <r>
    <d v="2021-12-13T00:00:00"/>
    <x v="3"/>
    <x v="3"/>
    <x v="2"/>
    <s v="Suburban Machines Co Ltd Group"/>
    <x v="0"/>
    <x v="806"/>
    <n v="5616.18"/>
    <x v="0"/>
    <x v="1"/>
    <x v="1"/>
  </r>
  <r>
    <d v="2021-12-14T00:00:00"/>
    <x v="3"/>
    <x v="3"/>
    <x v="0"/>
    <s v="South Systems Co"/>
    <x v="8"/>
    <x v="807"/>
    <n v="342"/>
    <x v="0"/>
    <x v="5"/>
    <x v="0"/>
  </r>
  <r>
    <d v="2021-12-16T00:00:00"/>
    <x v="3"/>
    <x v="3"/>
    <x v="1"/>
    <s v="Suburban Drives Ltd"/>
    <x v="5"/>
    <x v="808"/>
    <n v="3743"/>
    <x v="1"/>
    <x v="3"/>
    <x v="1"/>
  </r>
  <r>
    <d v="2021-12-17T00:00:00"/>
    <x v="3"/>
    <x v="3"/>
    <x v="0"/>
    <s v="East Electrics Co"/>
    <x v="2"/>
    <x v="809"/>
    <n v="9207"/>
    <x v="1"/>
    <x v="8"/>
    <x v="0"/>
  </r>
  <r>
    <d v="2021-12-17T00:00:00"/>
    <x v="3"/>
    <x v="3"/>
    <x v="3"/>
    <s v="Systems Co"/>
    <x v="1"/>
    <x v="810"/>
    <n v="8109"/>
    <x v="0"/>
    <x v="5"/>
    <x v="1"/>
  </r>
  <r>
    <d v="2021-12-23T00:00:00"/>
    <x v="3"/>
    <x v="3"/>
    <x v="1"/>
    <s v="Metro Tech Inc Ltd Group"/>
    <x v="1"/>
    <x v="811"/>
    <n v="1604.32"/>
    <x v="0"/>
    <x v="2"/>
    <x v="2"/>
  </r>
  <r>
    <d v="2021-12-23T00:00:00"/>
    <x v="3"/>
    <x v="3"/>
    <x v="2"/>
    <s v="Global Motors Inc Ltd Group"/>
    <x v="1"/>
    <x v="812"/>
    <n v="583.02"/>
    <x v="0"/>
    <x v="3"/>
    <x v="2"/>
  </r>
  <r>
    <d v="2021-12-28T00:00:00"/>
    <x v="3"/>
    <x v="3"/>
    <x v="3"/>
    <s v="West Systems Ltd Ltd Group"/>
    <x v="1"/>
    <x v="813"/>
    <n v="8016.8"/>
    <x v="1"/>
    <x v="9"/>
    <x v="2"/>
  </r>
  <r>
    <d v="2021-12-28T00:00:00"/>
    <x v="3"/>
    <x v="3"/>
    <x v="4"/>
    <s v="North Electrics Inc"/>
    <x v="8"/>
    <x v="814"/>
    <n v="980"/>
    <x v="0"/>
    <x v="8"/>
    <x v="1"/>
  </r>
  <r>
    <d v="2021-12-28T00:00:00"/>
    <x v="3"/>
    <x v="3"/>
    <x v="2"/>
    <s v="Suburban Electrics Ltd"/>
    <x v="1"/>
    <x v="815"/>
    <n v="9225"/>
    <x v="1"/>
    <x v="2"/>
    <x v="0"/>
  </r>
  <r>
    <d v="2022-01-01T00:00:00"/>
    <x v="4"/>
    <x v="0"/>
    <x v="0"/>
    <s v="East Engineering Corp Ltd Group"/>
    <x v="0"/>
    <x v="816"/>
    <n v="7586.42"/>
    <x v="1"/>
    <x v="7"/>
    <x v="0"/>
  </r>
  <r>
    <d v="2022-01-05T00:00:00"/>
    <x v="4"/>
    <x v="0"/>
    <x v="2"/>
    <s v="Systems Corp"/>
    <x v="4"/>
    <x v="817"/>
    <n v="3913"/>
    <x v="0"/>
    <x v="9"/>
    <x v="1"/>
  </r>
  <r>
    <d v="2022-01-07T00:00:00"/>
    <x v="4"/>
    <x v="0"/>
    <x v="1"/>
    <s v="East Motors Corp Ltd Group"/>
    <x v="7"/>
    <x v="818"/>
    <n v="1072.72"/>
    <x v="0"/>
    <x v="3"/>
    <x v="1"/>
  </r>
  <r>
    <d v="2022-01-09T00:00:00"/>
    <x v="4"/>
    <x v="0"/>
    <x v="0"/>
    <s v="East Systems Ltd"/>
    <x v="7"/>
    <x v="819"/>
    <n v="1364"/>
    <x v="1"/>
    <x v="5"/>
    <x v="2"/>
  </r>
  <r>
    <d v="2022-01-10T00:00:00"/>
    <x v="4"/>
    <x v="0"/>
    <x v="1"/>
    <s v="Central Machines LLC"/>
    <x v="4"/>
    <x v="820"/>
    <n v="6486"/>
    <x v="1"/>
    <x v="1"/>
    <x v="1"/>
  </r>
  <r>
    <d v="2022-01-11T00:00:00"/>
    <x v="4"/>
    <x v="0"/>
    <x v="0"/>
    <s v="Global Motors Inc"/>
    <x v="1"/>
    <x v="821"/>
    <n v="711"/>
    <x v="0"/>
    <x v="5"/>
    <x v="0"/>
  </r>
  <r>
    <d v="2022-01-22T00:00:00"/>
    <x v="4"/>
    <x v="0"/>
    <x v="2"/>
    <s v="Suburban Industries Co Ltd Group"/>
    <x v="0"/>
    <x v="822"/>
    <n v="661.92"/>
    <x v="0"/>
    <x v="3"/>
    <x v="0"/>
  </r>
  <r>
    <d v="2022-01-23T00:00:00"/>
    <x v="4"/>
    <x v="0"/>
    <x v="0"/>
    <s v="Systems Group"/>
    <x v="3"/>
    <x v="823"/>
    <n v="5221"/>
    <x v="0"/>
    <x v="9"/>
    <x v="0"/>
  </r>
  <r>
    <d v="2022-01-24T00:00:00"/>
    <x v="4"/>
    <x v="0"/>
    <x v="1"/>
    <s v="Engineering Inc Ltd Group"/>
    <x v="0"/>
    <x v="824"/>
    <n v="2376"/>
    <x v="0"/>
    <x v="5"/>
    <x v="1"/>
  </r>
  <r>
    <d v="2022-01-25T00:00:00"/>
    <x v="4"/>
    <x v="0"/>
    <x v="0"/>
    <s v="East Engineering Group"/>
    <x v="0"/>
    <x v="825"/>
    <n v="8095"/>
    <x v="1"/>
    <x v="3"/>
    <x v="0"/>
  </r>
  <r>
    <d v="2022-01-26T00:00:00"/>
    <x v="4"/>
    <x v="0"/>
    <x v="0"/>
    <s v="Systems Ltd Ltd Group"/>
    <x v="3"/>
    <x v="826"/>
    <n v="7626"/>
    <x v="0"/>
    <x v="2"/>
    <x v="2"/>
  </r>
  <r>
    <d v="2022-01-27T00:00:00"/>
    <x v="4"/>
    <x v="0"/>
    <x v="0"/>
    <s v="West Systems Inc"/>
    <x v="7"/>
    <x v="827"/>
    <n v="5635"/>
    <x v="1"/>
    <x v="2"/>
    <x v="1"/>
  </r>
  <r>
    <d v="2022-01-27T00:00:00"/>
    <x v="4"/>
    <x v="0"/>
    <x v="1"/>
    <s v="North Equip Co Ltd Group"/>
    <x v="7"/>
    <x v="828"/>
    <n v="5690.92"/>
    <x v="0"/>
    <x v="3"/>
    <x v="3"/>
  </r>
  <r>
    <d v="2022-02-02T00:00:00"/>
    <x v="4"/>
    <x v="0"/>
    <x v="2"/>
    <s v="Global Tech Corp Ltd Group"/>
    <x v="1"/>
    <x v="829"/>
    <n v="2954.46"/>
    <x v="0"/>
    <x v="3"/>
    <x v="1"/>
  </r>
  <r>
    <d v="2022-02-02T00:00:00"/>
    <x v="4"/>
    <x v="0"/>
    <x v="1"/>
    <s v="Suburban Machines Corp"/>
    <x v="1"/>
    <x v="830"/>
    <n v="5174"/>
    <x v="0"/>
    <x v="5"/>
    <x v="0"/>
  </r>
  <r>
    <d v="2022-02-03T00:00:00"/>
    <x v="4"/>
    <x v="0"/>
    <x v="1"/>
    <s v="East Machines Group Ltd Group"/>
    <x v="7"/>
    <x v="831"/>
    <n v="6824.48"/>
    <x v="0"/>
    <x v="9"/>
    <x v="0"/>
  </r>
  <r>
    <d v="2022-02-03T00:00:00"/>
    <x v="4"/>
    <x v="0"/>
    <x v="0"/>
    <s v="National Equip Ltd Ltd Group"/>
    <x v="8"/>
    <x v="832"/>
    <n v="4763.7"/>
    <x v="0"/>
    <x v="4"/>
    <x v="1"/>
  </r>
  <r>
    <d v="2022-02-04T00:00:00"/>
    <x v="4"/>
    <x v="0"/>
    <x v="1"/>
    <s v="National Motors Corp Ltd Group"/>
    <x v="1"/>
    <x v="833"/>
    <n v="2745.05"/>
    <x v="1"/>
    <x v="1"/>
    <x v="2"/>
  </r>
  <r>
    <d v="2022-02-04T00:00:00"/>
    <x v="4"/>
    <x v="0"/>
    <x v="2"/>
    <s v="West Electrics Co Ltd Group"/>
    <x v="0"/>
    <x v="834"/>
    <n v="375.1"/>
    <x v="0"/>
    <x v="9"/>
    <x v="1"/>
  </r>
  <r>
    <d v="2022-02-07T00:00:00"/>
    <x v="4"/>
    <x v="0"/>
    <x v="0"/>
    <s v="Central Motors Inc Ltd Group"/>
    <x v="4"/>
    <x v="835"/>
    <n v="3969.36"/>
    <x v="0"/>
    <x v="4"/>
    <x v="2"/>
  </r>
  <r>
    <d v="2022-02-08T00:00:00"/>
    <x v="4"/>
    <x v="0"/>
    <x v="4"/>
    <s v="Suburban Tech Co"/>
    <x v="7"/>
    <x v="836"/>
    <n v="5315"/>
    <x v="1"/>
    <x v="5"/>
    <x v="2"/>
  </r>
  <r>
    <d v="2022-02-10T00:00:00"/>
    <x v="4"/>
    <x v="0"/>
    <x v="0"/>
    <s v="West Electrics Inc Ltd Group"/>
    <x v="7"/>
    <x v="837"/>
    <n v="1369.2"/>
    <x v="0"/>
    <x v="3"/>
    <x v="1"/>
  </r>
  <r>
    <d v="2022-02-12T00:00:00"/>
    <x v="4"/>
    <x v="0"/>
    <x v="0"/>
    <s v="Suburban Motors Group Ltd Group"/>
    <x v="0"/>
    <x v="838"/>
    <n v="10016.719999999999"/>
    <x v="0"/>
    <x v="5"/>
    <x v="1"/>
  </r>
  <r>
    <d v="2022-02-18T00:00:00"/>
    <x v="4"/>
    <x v="0"/>
    <x v="4"/>
    <s v="East Systems Corp Ltd Group"/>
    <x v="2"/>
    <x v="839"/>
    <n v="7503.42"/>
    <x v="0"/>
    <x v="0"/>
    <x v="2"/>
  </r>
  <r>
    <d v="2022-02-19T00:00:00"/>
    <x v="4"/>
    <x v="0"/>
    <x v="2"/>
    <s v="Metro Motors Co Ltd Group"/>
    <x v="1"/>
    <x v="840"/>
    <n v="7041.7"/>
    <x v="1"/>
    <x v="3"/>
    <x v="1"/>
  </r>
  <r>
    <d v="2022-02-22T00:00:00"/>
    <x v="4"/>
    <x v="0"/>
    <x v="2"/>
    <s v="North Engineering LLC"/>
    <x v="3"/>
    <x v="841"/>
    <n v="4977"/>
    <x v="0"/>
    <x v="5"/>
    <x v="1"/>
  </r>
  <r>
    <d v="2022-02-22T00:00:00"/>
    <x v="4"/>
    <x v="0"/>
    <x v="1"/>
    <s v="East Motors Ltd"/>
    <x v="4"/>
    <x v="842"/>
    <n v="6604"/>
    <x v="1"/>
    <x v="8"/>
    <x v="2"/>
  </r>
  <r>
    <d v="2022-02-25T00:00:00"/>
    <x v="4"/>
    <x v="0"/>
    <x v="1"/>
    <s v="North Drives Group Ltd Group"/>
    <x v="6"/>
    <x v="843"/>
    <n v="5497.2"/>
    <x v="0"/>
    <x v="1"/>
    <x v="0"/>
  </r>
  <r>
    <d v="2022-03-02T00:00:00"/>
    <x v="4"/>
    <x v="0"/>
    <x v="2"/>
    <s v="Systems Ltd"/>
    <x v="3"/>
    <x v="844"/>
    <n v="5084"/>
    <x v="1"/>
    <x v="0"/>
    <x v="1"/>
  </r>
  <r>
    <d v="2022-03-03T00:00:00"/>
    <x v="4"/>
    <x v="0"/>
    <x v="2"/>
    <s v="East Engineering Ltd Ltd Group"/>
    <x v="2"/>
    <x v="845"/>
    <n v="2581.11"/>
    <x v="0"/>
    <x v="3"/>
    <x v="3"/>
  </r>
  <r>
    <d v="2022-03-04T00:00:00"/>
    <x v="4"/>
    <x v="0"/>
    <x v="0"/>
    <s v="Suburban Machines LLC"/>
    <x v="2"/>
    <x v="846"/>
    <n v="1892"/>
    <x v="1"/>
    <x v="4"/>
    <x v="3"/>
  </r>
  <r>
    <d v="2022-03-06T00:00:00"/>
    <x v="4"/>
    <x v="0"/>
    <x v="1"/>
    <s v="National Electrics Ltd Ltd Group"/>
    <x v="0"/>
    <x v="847"/>
    <n v="3360.15"/>
    <x v="0"/>
    <x v="8"/>
    <x v="1"/>
  </r>
  <r>
    <d v="2022-03-07T00:00:00"/>
    <x v="4"/>
    <x v="0"/>
    <x v="0"/>
    <s v="Suburban Industries Inc Ltd Group"/>
    <x v="3"/>
    <x v="848"/>
    <n v="5343.92"/>
    <x v="1"/>
    <x v="2"/>
    <x v="0"/>
  </r>
  <r>
    <d v="2022-03-09T00:00:00"/>
    <x v="4"/>
    <x v="0"/>
    <x v="1"/>
    <s v="Suburban Engineering LLC"/>
    <x v="1"/>
    <x v="849"/>
    <n v="3503"/>
    <x v="0"/>
    <x v="9"/>
    <x v="1"/>
  </r>
  <r>
    <d v="2022-03-12T00:00:00"/>
    <x v="4"/>
    <x v="0"/>
    <x v="1"/>
    <s v="Tech Co"/>
    <x v="1"/>
    <x v="850"/>
    <n v="8296"/>
    <x v="0"/>
    <x v="3"/>
    <x v="1"/>
  </r>
  <r>
    <d v="2022-03-21T00:00:00"/>
    <x v="4"/>
    <x v="0"/>
    <x v="2"/>
    <s v="South Engineering Inc"/>
    <x v="3"/>
    <x v="851"/>
    <n v="1881"/>
    <x v="0"/>
    <x v="1"/>
    <x v="2"/>
  </r>
  <r>
    <d v="2022-03-21T00:00:00"/>
    <x v="4"/>
    <x v="0"/>
    <x v="2"/>
    <s v="East Motors Inc Ltd Group"/>
    <x v="3"/>
    <x v="852"/>
    <n v="10280.16"/>
    <x v="0"/>
    <x v="2"/>
    <x v="3"/>
  </r>
  <r>
    <d v="2022-04-01T00:00:00"/>
    <x v="4"/>
    <x v="1"/>
    <x v="0"/>
    <s v="South Engineering LLC"/>
    <x v="1"/>
    <x v="853"/>
    <n v="7227"/>
    <x v="0"/>
    <x v="5"/>
    <x v="3"/>
  </r>
  <r>
    <d v="2022-04-02T00:00:00"/>
    <x v="4"/>
    <x v="1"/>
    <x v="0"/>
    <s v="Central Industries Co"/>
    <x v="3"/>
    <x v="854"/>
    <n v="9854"/>
    <x v="0"/>
    <x v="3"/>
    <x v="2"/>
  </r>
  <r>
    <d v="2022-04-02T00:00:00"/>
    <x v="4"/>
    <x v="1"/>
    <x v="1"/>
    <s v="National Industries Corp"/>
    <x v="3"/>
    <x v="855"/>
    <n v="9942"/>
    <x v="1"/>
    <x v="4"/>
    <x v="1"/>
  </r>
  <r>
    <d v="2022-04-02T00:00:00"/>
    <x v="4"/>
    <x v="1"/>
    <x v="3"/>
    <s v="Special Metro Machines Group Ltd Group"/>
    <x v="3"/>
    <x v="856"/>
    <n v="1284.7103999999999"/>
    <x v="1"/>
    <x v="5"/>
    <x v="0"/>
  </r>
  <r>
    <d v="2022-04-02T00:00:00"/>
    <x v="4"/>
    <x v="1"/>
    <x v="2"/>
    <s v="West Engineering LLC Ltd Group"/>
    <x v="3"/>
    <x v="857"/>
    <n v="4406.22"/>
    <x v="0"/>
    <x v="3"/>
    <x v="2"/>
  </r>
  <r>
    <d v="2022-04-03T00:00:00"/>
    <x v="4"/>
    <x v="1"/>
    <x v="1"/>
    <s v="Metro Drives Inc Ltd Group"/>
    <x v="6"/>
    <x v="858"/>
    <n v="8911.35"/>
    <x v="0"/>
    <x v="1"/>
    <x v="2"/>
  </r>
  <r>
    <d v="2022-04-04T00:00:00"/>
    <x v="4"/>
    <x v="1"/>
    <x v="2"/>
    <s v="Metro Machines Co Ltd Group"/>
    <x v="2"/>
    <x v="859"/>
    <n v="8520.9599999999991"/>
    <x v="0"/>
    <x v="9"/>
    <x v="1"/>
  </r>
  <r>
    <d v="2022-04-05T00:00:00"/>
    <x v="4"/>
    <x v="1"/>
    <x v="2"/>
    <s v="West Motors Group Ltd Group"/>
    <x v="1"/>
    <x v="860"/>
    <n v="7325.5"/>
    <x v="0"/>
    <x v="3"/>
    <x v="1"/>
  </r>
  <r>
    <d v="2022-04-06T00:00:00"/>
    <x v="4"/>
    <x v="1"/>
    <x v="1"/>
    <s v="Metro Machines Group Ltd Group"/>
    <x v="3"/>
    <x v="861"/>
    <n v="1952.1"/>
    <x v="0"/>
    <x v="4"/>
    <x v="2"/>
  </r>
  <r>
    <d v="2022-04-13T00:00:00"/>
    <x v="4"/>
    <x v="1"/>
    <x v="3"/>
    <s v="Global Engineering Co"/>
    <x v="5"/>
    <x v="862"/>
    <n v="2591"/>
    <x v="0"/>
    <x v="1"/>
    <x v="1"/>
  </r>
  <r>
    <d v="2022-04-13T00:00:00"/>
    <x v="4"/>
    <x v="1"/>
    <x v="0"/>
    <s v="North Electrics Ltd Ltd Group"/>
    <x v="0"/>
    <x v="542"/>
    <n v="11759.02"/>
    <x v="0"/>
    <x v="0"/>
    <x v="1"/>
  </r>
  <r>
    <d v="2022-04-16T00:00:00"/>
    <x v="4"/>
    <x v="1"/>
    <x v="3"/>
    <s v="South Equip Group Ltd Group"/>
    <x v="0"/>
    <x v="863"/>
    <n v="8132.96"/>
    <x v="0"/>
    <x v="4"/>
    <x v="0"/>
  </r>
  <r>
    <d v="2022-04-16T00:00:00"/>
    <x v="4"/>
    <x v="1"/>
    <x v="2"/>
    <s v="West Equip Co"/>
    <x v="1"/>
    <x v="864"/>
    <n v="1576"/>
    <x v="0"/>
    <x v="8"/>
    <x v="0"/>
  </r>
  <r>
    <d v="2022-04-16T00:00:00"/>
    <x v="4"/>
    <x v="1"/>
    <x v="4"/>
    <s v="National Motors Ltd Ltd Group"/>
    <x v="1"/>
    <x v="865"/>
    <n v="3636.3"/>
    <x v="0"/>
    <x v="5"/>
    <x v="2"/>
  </r>
  <r>
    <d v="2022-04-18T00:00:00"/>
    <x v="4"/>
    <x v="1"/>
    <x v="0"/>
    <s v="Global Industries Group"/>
    <x v="0"/>
    <x v="866"/>
    <n v="4136"/>
    <x v="0"/>
    <x v="6"/>
    <x v="2"/>
  </r>
  <r>
    <d v="2022-04-23T00:00:00"/>
    <x v="4"/>
    <x v="1"/>
    <x v="2"/>
    <s v="National Motors Co Ltd Group"/>
    <x v="3"/>
    <x v="867"/>
    <n v="494"/>
    <x v="0"/>
    <x v="4"/>
    <x v="0"/>
  </r>
  <r>
    <d v="2022-04-28T00:00:00"/>
    <x v="4"/>
    <x v="1"/>
    <x v="1"/>
    <s v="Global Electrics LLC"/>
    <x v="3"/>
    <x v="868"/>
    <n v="4785"/>
    <x v="0"/>
    <x v="5"/>
    <x v="2"/>
  </r>
  <r>
    <d v="2022-04-28T00:00:00"/>
    <x v="4"/>
    <x v="1"/>
    <x v="0"/>
    <s v="Global Tech LLC"/>
    <x v="0"/>
    <x v="869"/>
    <n v="6072"/>
    <x v="0"/>
    <x v="5"/>
    <x v="0"/>
  </r>
  <r>
    <d v="2022-05-02T00:00:00"/>
    <x v="4"/>
    <x v="1"/>
    <x v="2"/>
    <s v="West Industries Group Ltd Group"/>
    <x v="7"/>
    <x v="870"/>
    <n v="5906.16"/>
    <x v="0"/>
    <x v="3"/>
    <x v="2"/>
  </r>
  <r>
    <d v="2022-05-03T00:00:00"/>
    <x v="4"/>
    <x v="1"/>
    <x v="1"/>
    <s v="East Systems Co"/>
    <x v="2"/>
    <x v="871"/>
    <n v="3863"/>
    <x v="0"/>
    <x v="7"/>
    <x v="1"/>
  </r>
  <r>
    <d v="2022-05-03T00:00:00"/>
    <x v="4"/>
    <x v="1"/>
    <x v="1"/>
    <s v="North Equip Co"/>
    <x v="7"/>
    <x v="872"/>
    <n v="8369"/>
    <x v="1"/>
    <x v="6"/>
    <x v="3"/>
  </r>
  <r>
    <d v="2022-05-05T00:00:00"/>
    <x v="4"/>
    <x v="1"/>
    <x v="4"/>
    <s v="South Engineering Ltd"/>
    <x v="5"/>
    <x v="873"/>
    <n v="7789"/>
    <x v="1"/>
    <x v="6"/>
    <x v="2"/>
  </r>
  <r>
    <d v="2022-05-05T00:00:00"/>
    <x v="4"/>
    <x v="1"/>
    <x v="2"/>
    <s v="East Drives Ltd"/>
    <x v="3"/>
    <x v="874"/>
    <n v="4143"/>
    <x v="0"/>
    <x v="0"/>
    <x v="2"/>
  </r>
  <r>
    <d v="2022-05-07T00:00:00"/>
    <x v="4"/>
    <x v="1"/>
    <x v="1"/>
    <s v="Central Systems Inc Ltd Group"/>
    <x v="4"/>
    <x v="875"/>
    <n v="8186.19"/>
    <x v="0"/>
    <x v="0"/>
    <x v="0"/>
  </r>
  <r>
    <d v="2022-05-07T00:00:00"/>
    <x v="4"/>
    <x v="1"/>
    <x v="2"/>
    <s v="Metro Equip Group"/>
    <x v="7"/>
    <x v="876"/>
    <n v="1230"/>
    <x v="0"/>
    <x v="2"/>
    <x v="1"/>
  </r>
  <r>
    <d v="2022-05-09T00:00:00"/>
    <x v="4"/>
    <x v="1"/>
    <x v="1"/>
    <s v="North Industries Ltd"/>
    <x v="4"/>
    <x v="471"/>
    <n v="5559"/>
    <x v="0"/>
    <x v="3"/>
    <x v="1"/>
  </r>
  <r>
    <d v="2022-05-10T00:00:00"/>
    <x v="4"/>
    <x v="1"/>
    <x v="2"/>
    <s v="National Systems Group"/>
    <x v="3"/>
    <x v="877"/>
    <n v="3032"/>
    <x v="0"/>
    <x v="0"/>
    <x v="1"/>
  </r>
  <r>
    <d v="2022-05-13T00:00:00"/>
    <x v="4"/>
    <x v="1"/>
    <x v="1"/>
    <s v="West Machines LLC"/>
    <x v="3"/>
    <x v="878"/>
    <n v="5461"/>
    <x v="0"/>
    <x v="3"/>
    <x v="1"/>
  </r>
  <r>
    <d v="2022-05-15T00:00:00"/>
    <x v="4"/>
    <x v="1"/>
    <x v="1"/>
    <s v="National Engineering LLC"/>
    <x v="1"/>
    <x v="879"/>
    <n v="8316"/>
    <x v="1"/>
    <x v="2"/>
    <x v="1"/>
  </r>
  <r>
    <d v="2022-05-15T00:00:00"/>
    <x v="4"/>
    <x v="1"/>
    <x v="2"/>
    <s v="Machines Group Ltd Group"/>
    <x v="0"/>
    <x v="880"/>
    <n v="3699.78"/>
    <x v="0"/>
    <x v="6"/>
    <x v="1"/>
  </r>
  <r>
    <d v="2022-05-15T00:00:00"/>
    <x v="4"/>
    <x v="1"/>
    <x v="0"/>
    <s v="National Systems Group Ltd Group"/>
    <x v="3"/>
    <x v="881"/>
    <n v="3638.4"/>
    <x v="0"/>
    <x v="6"/>
    <x v="0"/>
  </r>
  <r>
    <d v="2022-05-18T00:00:00"/>
    <x v="4"/>
    <x v="1"/>
    <x v="2"/>
    <s v="South Machines Inc"/>
    <x v="1"/>
    <x v="882"/>
    <n v="810"/>
    <x v="0"/>
    <x v="1"/>
    <x v="1"/>
  </r>
  <r>
    <d v="2022-05-18T00:00:00"/>
    <x v="4"/>
    <x v="1"/>
    <x v="3"/>
    <s v="Global Industries LLC Ltd Group"/>
    <x v="0"/>
    <x v="883"/>
    <n v="4229.1000000000004"/>
    <x v="0"/>
    <x v="1"/>
    <x v="3"/>
  </r>
  <r>
    <d v="2022-05-18T00:00:00"/>
    <x v="4"/>
    <x v="1"/>
    <x v="3"/>
    <s v="National Industries Ltd"/>
    <x v="7"/>
    <x v="884"/>
    <n v="2345"/>
    <x v="1"/>
    <x v="1"/>
    <x v="2"/>
  </r>
  <r>
    <d v="2022-05-19T00:00:00"/>
    <x v="4"/>
    <x v="1"/>
    <x v="2"/>
    <s v="Motors Corp Ltd Group"/>
    <x v="0"/>
    <x v="885"/>
    <n v="5220.6000000000004"/>
    <x v="0"/>
    <x v="2"/>
    <x v="1"/>
  </r>
  <r>
    <d v="2022-05-21T00:00:00"/>
    <x v="4"/>
    <x v="1"/>
    <x v="3"/>
    <s v="Motors Co"/>
    <x v="4"/>
    <x v="886"/>
    <n v="576"/>
    <x v="0"/>
    <x v="2"/>
    <x v="0"/>
  </r>
  <r>
    <d v="2022-05-22T00:00:00"/>
    <x v="4"/>
    <x v="1"/>
    <x v="2"/>
    <s v="Global Industries Ltd"/>
    <x v="7"/>
    <x v="887"/>
    <n v="8518"/>
    <x v="0"/>
    <x v="2"/>
    <x v="2"/>
  </r>
  <r>
    <d v="2022-05-22T00:00:00"/>
    <x v="4"/>
    <x v="1"/>
    <x v="1"/>
    <s v="South Drives Ltd Ltd Group"/>
    <x v="0"/>
    <x v="888"/>
    <n v="5923.89"/>
    <x v="0"/>
    <x v="4"/>
    <x v="1"/>
  </r>
  <r>
    <d v="2022-05-23T00:00:00"/>
    <x v="4"/>
    <x v="1"/>
    <x v="2"/>
    <s v="Drives Ltd Ltd Group"/>
    <x v="1"/>
    <x v="889"/>
    <n v="4875.2"/>
    <x v="1"/>
    <x v="2"/>
    <x v="2"/>
  </r>
  <r>
    <d v="2022-05-23T00:00:00"/>
    <x v="4"/>
    <x v="1"/>
    <x v="2"/>
    <s v="South Electrics Ltd Ltd Group"/>
    <x v="3"/>
    <x v="890"/>
    <n v="7475.34"/>
    <x v="1"/>
    <x v="6"/>
    <x v="2"/>
  </r>
  <r>
    <d v="2022-05-25T00:00:00"/>
    <x v="4"/>
    <x v="1"/>
    <x v="0"/>
    <s v="Suburban Engineering LLC Ltd Group"/>
    <x v="1"/>
    <x v="891"/>
    <n v="3117.67"/>
    <x v="1"/>
    <x v="7"/>
    <x v="0"/>
  </r>
  <r>
    <d v="2022-05-28T00:00:00"/>
    <x v="4"/>
    <x v="1"/>
    <x v="2"/>
    <s v="East Machines Corp"/>
    <x v="8"/>
    <x v="892"/>
    <n v="8803"/>
    <x v="0"/>
    <x v="6"/>
    <x v="1"/>
  </r>
  <r>
    <d v="2022-05-28T00:00:00"/>
    <x v="4"/>
    <x v="1"/>
    <x v="3"/>
    <s v="Central Electrics Corp Ltd Group"/>
    <x v="2"/>
    <x v="893"/>
    <n v="688.34"/>
    <x v="1"/>
    <x v="6"/>
    <x v="2"/>
  </r>
  <r>
    <d v="2022-05-28T00:00:00"/>
    <x v="4"/>
    <x v="1"/>
    <x v="2"/>
    <s v="Special South Engineering Corp Ltd Group"/>
    <x v="4"/>
    <x v="894"/>
    <n v="9096.9480000000003"/>
    <x v="0"/>
    <x v="2"/>
    <x v="2"/>
  </r>
  <r>
    <d v="2022-06-01T00:00:00"/>
    <x v="4"/>
    <x v="1"/>
    <x v="3"/>
    <s v="National Electrics Group Ltd Group"/>
    <x v="6"/>
    <x v="895"/>
    <n v="6491.06"/>
    <x v="0"/>
    <x v="3"/>
    <x v="0"/>
  </r>
  <r>
    <d v="2022-06-01T00:00:00"/>
    <x v="4"/>
    <x v="1"/>
    <x v="0"/>
    <s v="National Systems LLC"/>
    <x v="2"/>
    <x v="896"/>
    <n v="9699"/>
    <x v="1"/>
    <x v="9"/>
    <x v="1"/>
  </r>
  <r>
    <d v="2022-06-02T00:00:00"/>
    <x v="4"/>
    <x v="1"/>
    <x v="3"/>
    <s v="East Electrics Inc Ltd Group"/>
    <x v="5"/>
    <x v="897"/>
    <n v="9212.49"/>
    <x v="1"/>
    <x v="1"/>
    <x v="0"/>
  </r>
  <r>
    <d v="2022-06-06T00:00:00"/>
    <x v="4"/>
    <x v="1"/>
    <x v="4"/>
    <s v="South Electrics LLC"/>
    <x v="0"/>
    <x v="898"/>
    <n v="1076"/>
    <x v="0"/>
    <x v="9"/>
    <x v="2"/>
  </r>
  <r>
    <d v="2022-06-07T00:00:00"/>
    <x v="4"/>
    <x v="1"/>
    <x v="0"/>
    <s v="Metro Systems Co"/>
    <x v="1"/>
    <x v="899"/>
    <n v="4445"/>
    <x v="0"/>
    <x v="8"/>
    <x v="3"/>
  </r>
  <r>
    <d v="2022-06-09T00:00:00"/>
    <x v="4"/>
    <x v="1"/>
    <x v="1"/>
    <s v="Industries Group"/>
    <x v="4"/>
    <x v="900"/>
    <n v="7323"/>
    <x v="1"/>
    <x v="4"/>
    <x v="2"/>
  </r>
  <r>
    <d v="2022-06-10T00:00:00"/>
    <x v="4"/>
    <x v="1"/>
    <x v="1"/>
    <s v="Machines Corp Ltd Group"/>
    <x v="3"/>
    <x v="901"/>
    <n v="3743.92"/>
    <x v="1"/>
    <x v="5"/>
    <x v="2"/>
  </r>
  <r>
    <d v="2022-06-10T00:00:00"/>
    <x v="4"/>
    <x v="1"/>
    <x v="0"/>
    <s v="Metro Motors Inc Ltd Group"/>
    <x v="7"/>
    <x v="902"/>
    <n v="10532.4"/>
    <x v="0"/>
    <x v="6"/>
    <x v="1"/>
  </r>
  <r>
    <d v="2022-06-11T00:00:00"/>
    <x v="4"/>
    <x v="1"/>
    <x v="2"/>
    <s v="South Drives Co Ltd Group"/>
    <x v="6"/>
    <x v="903"/>
    <n v="5916.52"/>
    <x v="0"/>
    <x v="1"/>
    <x v="2"/>
  </r>
  <r>
    <d v="2022-06-14T00:00:00"/>
    <x v="4"/>
    <x v="1"/>
    <x v="1"/>
    <s v="Tech Corp Ltd Group"/>
    <x v="1"/>
    <x v="904"/>
    <n v="2417.23"/>
    <x v="0"/>
    <x v="5"/>
    <x v="0"/>
  </r>
  <r>
    <d v="2022-06-14T00:00:00"/>
    <x v="4"/>
    <x v="1"/>
    <x v="2"/>
    <s v="Drives Co"/>
    <x v="1"/>
    <x v="905"/>
    <n v="8123"/>
    <x v="0"/>
    <x v="2"/>
    <x v="1"/>
  </r>
  <r>
    <d v="2022-06-16T00:00:00"/>
    <x v="4"/>
    <x v="1"/>
    <x v="2"/>
    <s v="South Tech Inc Ltd Group"/>
    <x v="1"/>
    <x v="906"/>
    <n v="2768.16"/>
    <x v="0"/>
    <x v="3"/>
    <x v="2"/>
  </r>
  <r>
    <d v="2022-06-17T00:00:00"/>
    <x v="4"/>
    <x v="1"/>
    <x v="1"/>
    <s v="National Drives Co Ltd Group"/>
    <x v="3"/>
    <x v="907"/>
    <n v="1890.54"/>
    <x v="0"/>
    <x v="1"/>
    <x v="0"/>
  </r>
  <r>
    <d v="2022-06-17T00:00:00"/>
    <x v="4"/>
    <x v="1"/>
    <x v="3"/>
    <s v="East Electrics LLC"/>
    <x v="1"/>
    <x v="908"/>
    <n v="444"/>
    <x v="1"/>
    <x v="1"/>
    <x v="1"/>
  </r>
  <r>
    <d v="2022-06-20T00:00:00"/>
    <x v="4"/>
    <x v="1"/>
    <x v="2"/>
    <s v="Equip Inc"/>
    <x v="0"/>
    <x v="909"/>
    <n v="4687"/>
    <x v="0"/>
    <x v="6"/>
    <x v="1"/>
  </r>
  <r>
    <d v="2022-06-24T00:00:00"/>
    <x v="4"/>
    <x v="1"/>
    <x v="0"/>
    <s v="Special Industries Ltd Ltd Group"/>
    <x v="0"/>
    <x v="910"/>
    <n v="3286.8989999999994"/>
    <x v="0"/>
    <x v="3"/>
    <x v="0"/>
  </r>
  <r>
    <d v="2022-06-25T00:00:00"/>
    <x v="4"/>
    <x v="1"/>
    <x v="1"/>
    <s v="Suburban Drives Inc Ltd Group"/>
    <x v="7"/>
    <x v="911"/>
    <n v="5303.32"/>
    <x v="1"/>
    <x v="6"/>
    <x v="2"/>
  </r>
  <r>
    <d v="2022-06-25T00:00:00"/>
    <x v="4"/>
    <x v="1"/>
    <x v="0"/>
    <s v="Global Engineering Group"/>
    <x v="0"/>
    <x v="912"/>
    <n v="9488"/>
    <x v="0"/>
    <x v="3"/>
    <x v="2"/>
  </r>
  <r>
    <d v="2022-06-26T00:00:00"/>
    <x v="4"/>
    <x v="1"/>
    <x v="2"/>
    <s v="Central Engineering Inc Ltd Group"/>
    <x v="6"/>
    <x v="913"/>
    <n v="5324.2"/>
    <x v="1"/>
    <x v="7"/>
    <x v="1"/>
  </r>
  <r>
    <d v="2022-06-27T00:00:00"/>
    <x v="4"/>
    <x v="1"/>
    <x v="2"/>
    <s v="Global Tech Inc"/>
    <x v="5"/>
    <x v="914"/>
    <n v="1561"/>
    <x v="0"/>
    <x v="1"/>
    <x v="2"/>
  </r>
  <r>
    <d v="2022-06-27T00:00:00"/>
    <x v="4"/>
    <x v="1"/>
    <x v="0"/>
    <s v="West Drives Corp Ltd Group"/>
    <x v="0"/>
    <x v="915"/>
    <n v="83.22"/>
    <x v="1"/>
    <x v="5"/>
    <x v="1"/>
  </r>
  <r>
    <d v="2022-07-03T00:00:00"/>
    <x v="4"/>
    <x v="2"/>
    <x v="1"/>
    <s v="Global Industries Co Ltd Group"/>
    <x v="1"/>
    <x v="916"/>
    <n v="8174.08"/>
    <x v="0"/>
    <x v="5"/>
    <x v="1"/>
  </r>
  <r>
    <d v="2022-07-04T00:00:00"/>
    <x v="4"/>
    <x v="2"/>
    <x v="0"/>
    <s v="North Motors Ltd Ltd Group"/>
    <x v="4"/>
    <x v="917"/>
    <n v="5723.67"/>
    <x v="1"/>
    <x v="5"/>
    <x v="2"/>
  </r>
  <r>
    <d v="2022-07-04T00:00:00"/>
    <x v="4"/>
    <x v="2"/>
    <x v="1"/>
    <s v="West Equip Ltd"/>
    <x v="0"/>
    <x v="918"/>
    <n v="5545"/>
    <x v="0"/>
    <x v="3"/>
    <x v="1"/>
  </r>
  <r>
    <d v="2022-07-04T00:00:00"/>
    <x v="4"/>
    <x v="2"/>
    <x v="0"/>
    <s v="Tech Co Ltd Group"/>
    <x v="1"/>
    <x v="919"/>
    <n v="7466.4"/>
    <x v="0"/>
    <x v="4"/>
    <x v="2"/>
  </r>
  <r>
    <d v="2022-07-05T00:00:00"/>
    <x v="4"/>
    <x v="2"/>
    <x v="2"/>
    <s v="Global Motors Group Ltd Group"/>
    <x v="4"/>
    <x v="920"/>
    <n v="8199"/>
    <x v="1"/>
    <x v="3"/>
    <x v="0"/>
  </r>
  <r>
    <d v="2022-07-05T00:00:00"/>
    <x v="4"/>
    <x v="2"/>
    <x v="2"/>
    <s v="Metro Drives Co"/>
    <x v="3"/>
    <x v="921"/>
    <n v="580"/>
    <x v="0"/>
    <x v="2"/>
    <x v="2"/>
  </r>
  <r>
    <d v="2022-07-05T00:00:00"/>
    <x v="4"/>
    <x v="2"/>
    <x v="0"/>
    <s v="Engineering Ltd"/>
    <x v="3"/>
    <x v="922"/>
    <n v="5330"/>
    <x v="0"/>
    <x v="5"/>
    <x v="1"/>
  </r>
  <r>
    <d v="2022-07-06T00:00:00"/>
    <x v="4"/>
    <x v="2"/>
    <x v="4"/>
    <s v="Global Motors LLC"/>
    <x v="3"/>
    <x v="923"/>
    <n v="1522"/>
    <x v="0"/>
    <x v="5"/>
    <x v="2"/>
  </r>
  <r>
    <d v="2022-07-07T00:00:00"/>
    <x v="4"/>
    <x v="2"/>
    <x v="2"/>
    <s v="East Systems Corp"/>
    <x v="2"/>
    <x v="924"/>
    <n v="9498"/>
    <x v="0"/>
    <x v="0"/>
    <x v="1"/>
  </r>
  <r>
    <d v="2022-07-08T00:00:00"/>
    <x v="4"/>
    <x v="2"/>
    <x v="2"/>
    <s v="Suburban Industries LLC Ltd Group"/>
    <x v="3"/>
    <x v="925"/>
    <n v="1139.5999999999999"/>
    <x v="0"/>
    <x v="1"/>
    <x v="0"/>
  </r>
  <r>
    <d v="2022-07-08T00:00:00"/>
    <x v="4"/>
    <x v="2"/>
    <x v="2"/>
    <s v="Suburban Engineering Co"/>
    <x v="1"/>
    <x v="926"/>
    <n v="4004"/>
    <x v="0"/>
    <x v="5"/>
    <x v="0"/>
  </r>
  <r>
    <d v="2022-07-10T00:00:00"/>
    <x v="4"/>
    <x v="2"/>
    <x v="3"/>
    <s v="West Tech LLC Ltd Group"/>
    <x v="1"/>
    <x v="927"/>
    <n v="373.95"/>
    <x v="1"/>
    <x v="5"/>
    <x v="1"/>
  </r>
  <r>
    <d v="2022-07-10T00:00:00"/>
    <x v="4"/>
    <x v="2"/>
    <x v="0"/>
    <s v="West Engineering Ltd Ltd Group"/>
    <x v="4"/>
    <x v="928"/>
    <n v="770.28"/>
    <x v="0"/>
    <x v="5"/>
    <x v="2"/>
  </r>
  <r>
    <d v="2022-07-10T00:00:00"/>
    <x v="4"/>
    <x v="2"/>
    <x v="1"/>
    <s v="South Machines LLC Ltd Group"/>
    <x v="1"/>
    <x v="929"/>
    <n v="5542.8"/>
    <x v="0"/>
    <x v="5"/>
    <x v="1"/>
  </r>
  <r>
    <d v="2022-07-11T00:00:00"/>
    <x v="4"/>
    <x v="2"/>
    <x v="1"/>
    <s v="West Motors Ltd"/>
    <x v="0"/>
    <x v="930"/>
    <n v="189"/>
    <x v="0"/>
    <x v="2"/>
    <x v="2"/>
  </r>
  <r>
    <d v="2022-07-12T00:00:00"/>
    <x v="4"/>
    <x v="2"/>
    <x v="2"/>
    <s v="West Systems LLC Ltd Group"/>
    <x v="0"/>
    <x v="931"/>
    <n v="2147.5500000000002"/>
    <x v="0"/>
    <x v="1"/>
    <x v="3"/>
  </r>
  <r>
    <d v="2022-07-12T00:00:00"/>
    <x v="4"/>
    <x v="2"/>
    <x v="1"/>
    <s v="North Electrics Corp Ltd Group"/>
    <x v="3"/>
    <x v="932"/>
    <n v="2423.52"/>
    <x v="0"/>
    <x v="5"/>
    <x v="0"/>
  </r>
  <r>
    <d v="2022-07-13T00:00:00"/>
    <x v="4"/>
    <x v="2"/>
    <x v="0"/>
    <s v="South Equip LLC"/>
    <x v="3"/>
    <x v="933"/>
    <n v="9325"/>
    <x v="0"/>
    <x v="5"/>
    <x v="2"/>
  </r>
  <r>
    <d v="2022-07-16T00:00:00"/>
    <x v="4"/>
    <x v="2"/>
    <x v="2"/>
    <s v="Engineering Inc"/>
    <x v="0"/>
    <x v="934"/>
    <n v="1584"/>
    <x v="0"/>
    <x v="0"/>
    <x v="2"/>
  </r>
  <r>
    <d v="2022-07-17T00:00:00"/>
    <x v="4"/>
    <x v="2"/>
    <x v="2"/>
    <s v="Central Engineering Co Ltd Group"/>
    <x v="0"/>
    <x v="935"/>
    <n v="5444.63"/>
    <x v="0"/>
    <x v="1"/>
    <x v="2"/>
  </r>
  <r>
    <d v="2022-07-22T00:00:00"/>
    <x v="4"/>
    <x v="2"/>
    <x v="0"/>
    <s v="Systems LLC"/>
    <x v="4"/>
    <x v="936"/>
    <n v="647"/>
    <x v="0"/>
    <x v="0"/>
    <x v="2"/>
  </r>
  <r>
    <d v="2022-07-22T00:00:00"/>
    <x v="4"/>
    <x v="2"/>
    <x v="0"/>
    <s v="North Tech Group"/>
    <x v="1"/>
    <x v="937"/>
    <n v="9098"/>
    <x v="0"/>
    <x v="1"/>
    <x v="2"/>
  </r>
  <r>
    <d v="2022-07-22T00:00:00"/>
    <x v="4"/>
    <x v="2"/>
    <x v="1"/>
    <s v="Metro Equip Corp Ltd Group"/>
    <x v="5"/>
    <x v="938"/>
    <n v="2124.1999999999998"/>
    <x v="0"/>
    <x v="1"/>
    <x v="0"/>
  </r>
  <r>
    <d v="2022-07-25T00:00:00"/>
    <x v="4"/>
    <x v="2"/>
    <x v="1"/>
    <s v="Global Equip Co"/>
    <x v="0"/>
    <x v="939"/>
    <n v="959"/>
    <x v="1"/>
    <x v="2"/>
    <x v="2"/>
  </r>
  <r>
    <d v="2022-07-28T00:00:00"/>
    <x v="4"/>
    <x v="2"/>
    <x v="1"/>
    <s v="Metro Machines Group"/>
    <x v="3"/>
    <x v="940"/>
    <n v="2410"/>
    <x v="0"/>
    <x v="1"/>
    <x v="2"/>
  </r>
  <r>
    <d v="2022-08-02T00:00:00"/>
    <x v="4"/>
    <x v="2"/>
    <x v="1"/>
    <s v="Metro Engineering Co Ltd Group"/>
    <x v="8"/>
    <x v="941"/>
    <n v="11850.96"/>
    <x v="0"/>
    <x v="7"/>
    <x v="0"/>
  </r>
  <r>
    <d v="2022-08-04T00:00:00"/>
    <x v="4"/>
    <x v="2"/>
    <x v="4"/>
    <s v="Suburban Tech Corp Ltd Group"/>
    <x v="0"/>
    <x v="942"/>
    <n v="995.46"/>
    <x v="0"/>
    <x v="4"/>
    <x v="1"/>
  </r>
  <r>
    <d v="2022-08-04T00:00:00"/>
    <x v="4"/>
    <x v="2"/>
    <x v="2"/>
    <s v="Industries Group Ltd Group"/>
    <x v="4"/>
    <x v="943"/>
    <n v="5565.48"/>
    <x v="0"/>
    <x v="1"/>
    <x v="2"/>
  </r>
  <r>
    <d v="2022-08-05T00:00:00"/>
    <x v="4"/>
    <x v="2"/>
    <x v="2"/>
    <s v="South Electrics Group Ltd Group"/>
    <x v="0"/>
    <x v="944"/>
    <n v="2695.14"/>
    <x v="1"/>
    <x v="9"/>
    <x v="1"/>
  </r>
  <r>
    <d v="2022-08-05T00:00:00"/>
    <x v="4"/>
    <x v="2"/>
    <x v="0"/>
    <s v="East Machines LLC"/>
    <x v="5"/>
    <x v="945"/>
    <n v="2360"/>
    <x v="0"/>
    <x v="5"/>
    <x v="3"/>
  </r>
  <r>
    <d v="2022-08-06T00:00:00"/>
    <x v="4"/>
    <x v="2"/>
    <x v="1"/>
    <s v="Global Tech Inc Ltd Group"/>
    <x v="5"/>
    <x v="946"/>
    <n v="1342.46"/>
    <x v="1"/>
    <x v="5"/>
    <x v="2"/>
  </r>
  <r>
    <d v="2022-08-06T00:00:00"/>
    <x v="4"/>
    <x v="2"/>
    <x v="1"/>
    <s v="Metro Motors Group"/>
    <x v="0"/>
    <x v="947"/>
    <n v="1261"/>
    <x v="0"/>
    <x v="9"/>
    <x v="2"/>
  </r>
  <r>
    <d v="2022-08-06T00:00:00"/>
    <x v="4"/>
    <x v="2"/>
    <x v="4"/>
    <s v="Electrics LLC Ltd Group"/>
    <x v="1"/>
    <x v="948"/>
    <n v="7673.94"/>
    <x v="0"/>
    <x v="6"/>
    <x v="1"/>
  </r>
  <r>
    <d v="2022-08-08T00:00:00"/>
    <x v="4"/>
    <x v="2"/>
    <x v="2"/>
    <s v="West Tech Ltd Ltd Group"/>
    <x v="0"/>
    <x v="949"/>
    <n v="3598.02"/>
    <x v="0"/>
    <x v="5"/>
    <x v="1"/>
  </r>
  <r>
    <d v="2022-08-11T00:00:00"/>
    <x v="4"/>
    <x v="2"/>
    <x v="3"/>
    <s v="Suburban Systems Co"/>
    <x v="7"/>
    <x v="950"/>
    <n v="5534"/>
    <x v="0"/>
    <x v="1"/>
    <x v="0"/>
  </r>
  <r>
    <d v="2022-08-13T00:00:00"/>
    <x v="4"/>
    <x v="2"/>
    <x v="0"/>
    <s v="Metro Motors Corp Ltd Group"/>
    <x v="0"/>
    <x v="951"/>
    <n v="871.47"/>
    <x v="0"/>
    <x v="5"/>
    <x v="0"/>
  </r>
  <r>
    <d v="2022-08-14T00:00:00"/>
    <x v="4"/>
    <x v="2"/>
    <x v="1"/>
    <s v="West Industries Inc Ltd Group"/>
    <x v="6"/>
    <x v="952"/>
    <n v="1692"/>
    <x v="1"/>
    <x v="6"/>
    <x v="2"/>
  </r>
  <r>
    <d v="2022-08-18T00:00:00"/>
    <x v="4"/>
    <x v="2"/>
    <x v="3"/>
    <s v="South Drives Co"/>
    <x v="6"/>
    <x v="953"/>
    <n v="5428"/>
    <x v="0"/>
    <x v="6"/>
    <x v="2"/>
  </r>
  <r>
    <d v="2022-08-19T00:00:00"/>
    <x v="4"/>
    <x v="2"/>
    <x v="0"/>
    <s v="Central Equip Co"/>
    <x v="2"/>
    <x v="954"/>
    <n v="4914"/>
    <x v="0"/>
    <x v="9"/>
    <x v="2"/>
  </r>
  <r>
    <d v="2022-08-19T00:00:00"/>
    <x v="4"/>
    <x v="2"/>
    <x v="2"/>
    <s v="West Industries Ltd"/>
    <x v="5"/>
    <x v="955"/>
    <n v="7427"/>
    <x v="0"/>
    <x v="7"/>
    <x v="2"/>
  </r>
  <r>
    <d v="2022-08-20T00:00:00"/>
    <x v="4"/>
    <x v="2"/>
    <x v="1"/>
    <s v="North Systems Corp"/>
    <x v="4"/>
    <x v="956"/>
    <n v="2743"/>
    <x v="1"/>
    <x v="6"/>
    <x v="1"/>
  </r>
  <r>
    <d v="2022-08-22T00:00:00"/>
    <x v="4"/>
    <x v="2"/>
    <x v="1"/>
    <s v="National Drives Inc"/>
    <x v="4"/>
    <x v="957"/>
    <n v="243"/>
    <x v="0"/>
    <x v="9"/>
    <x v="0"/>
  </r>
  <r>
    <d v="2022-08-23T00:00:00"/>
    <x v="4"/>
    <x v="2"/>
    <x v="4"/>
    <s v="Engineering Co"/>
    <x v="0"/>
    <x v="958"/>
    <n v="4070"/>
    <x v="0"/>
    <x v="9"/>
    <x v="1"/>
  </r>
  <r>
    <d v="2022-08-25T00:00:00"/>
    <x v="4"/>
    <x v="2"/>
    <x v="2"/>
    <s v="Suburban Electrics Group"/>
    <x v="3"/>
    <x v="959"/>
    <n v="687"/>
    <x v="0"/>
    <x v="7"/>
    <x v="2"/>
  </r>
  <r>
    <d v="2022-09-01T00:00:00"/>
    <x v="4"/>
    <x v="2"/>
    <x v="1"/>
    <s v="North Machines Group"/>
    <x v="2"/>
    <x v="960"/>
    <n v="963"/>
    <x v="0"/>
    <x v="0"/>
    <x v="3"/>
  </r>
  <r>
    <d v="2022-09-02T00:00:00"/>
    <x v="4"/>
    <x v="2"/>
    <x v="1"/>
    <s v="East Equip Ltd"/>
    <x v="5"/>
    <x v="961"/>
    <n v="3904"/>
    <x v="0"/>
    <x v="1"/>
    <x v="2"/>
  </r>
  <r>
    <d v="2022-09-02T00:00:00"/>
    <x v="4"/>
    <x v="2"/>
    <x v="3"/>
    <s v="Metro Equip Co"/>
    <x v="4"/>
    <x v="962"/>
    <n v="1583"/>
    <x v="1"/>
    <x v="7"/>
    <x v="1"/>
  </r>
  <r>
    <d v="2022-09-03T00:00:00"/>
    <x v="4"/>
    <x v="2"/>
    <x v="4"/>
    <s v="North Drives Corp"/>
    <x v="0"/>
    <x v="963"/>
    <n v="4600"/>
    <x v="0"/>
    <x v="1"/>
    <x v="2"/>
  </r>
  <r>
    <d v="2022-09-05T00:00:00"/>
    <x v="4"/>
    <x v="2"/>
    <x v="2"/>
    <s v="South Industries Corp"/>
    <x v="2"/>
    <x v="964"/>
    <n v="2172"/>
    <x v="0"/>
    <x v="1"/>
    <x v="2"/>
  </r>
  <r>
    <d v="2022-09-05T00:00:00"/>
    <x v="4"/>
    <x v="2"/>
    <x v="2"/>
    <s v="South Machines Corp Ltd Group"/>
    <x v="5"/>
    <x v="965"/>
    <n v="440.63"/>
    <x v="0"/>
    <x v="4"/>
    <x v="2"/>
  </r>
  <r>
    <d v="2022-09-07T00:00:00"/>
    <x v="4"/>
    <x v="2"/>
    <x v="2"/>
    <s v="Suburban Electrics LLC Ltd Group"/>
    <x v="4"/>
    <x v="966"/>
    <n v="4816"/>
    <x v="0"/>
    <x v="9"/>
    <x v="2"/>
  </r>
  <r>
    <d v="2022-09-08T00:00:00"/>
    <x v="4"/>
    <x v="2"/>
    <x v="0"/>
    <s v="North Equip LLC Ltd Group"/>
    <x v="3"/>
    <x v="967"/>
    <n v="1889.28"/>
    <x v="0"/>
    <x v="5"/>
    <x v="2"/>
  </r>
  <r>
    <d v="2022-09-10T00:00:00"/>
    <x v="4"/>
    <x v="2"/>
    <x v="1"/>
    <s v="West Drives LLC"/>
    <x v="6"/>
    <x v="968"/>
    <n v="1094"/>
    <x v="0"/>
    <x v="6"/>
    <x v="3"/>
  </r>
  <r>
    <d v="2022-09-12T00:00:00"/>
    <x v="4"/>
    <x v="2"/>
    <x v="0"/>
    <s v="Suburban Tech Inc"/>
    <x v="1"/>
    <x v="969"/>
    <n v="6940"/>
    <x v="1"/>
    <x v="5"/>
    <x v="1"/>
  </r>
  <r>
    <d v="2022-09-13T00:00:00"/>
    <x v="4"/>
    <x v="2"/>
    <x v="2"/>
    <s v="South Drives Corp Ltd Group"/>
    <x v="3"/>
    <x v="970"/>
    <n v="6384.4"/>
    <x v="0"/>
    <x v="3"/>
    <x v="0"/>
  </r>
  <r>
    <d v="2022-09-14T00:00:00"/>
    <x v="4"/>
    <x v="2"/>
    <x v="1"/>
    <s v="West Equip Group Ltd Group"/>
    <x v="3"/>
    <x v="971"/>
    <n v="431.48"/>
    <x v="1"/>
    <x v="2"/>
    <x v="1"/>
  </r>
  <r>
    <d v="2022-09-15T00:00:00"/>
    <x v="4"/>
    <x v="2"/>
    <x v="0"/>
    <s v="Motors Inc Ltd Group"/>
    <x v="1"/>
    <x v="972"/>
    <n v="7103.91"/>
    <x v="0"/>
    <x v="9"/>
    <x v="1"/>
  </r>
  <r>
    <d v="2022-09-18T00:00:00"/>
    <x v="4"/>
    <x v="2"/>
    <x v="1"/>
    <s v="Suburban Industries LLC"/>
    <x v="3"/>
    <x v="973"/>
    <n v="1540"/>
    <x v="1"/>
    <x v="3"/>
    <x v="1"/>
  </r>
  <r>
    <d v="2022-09-18T00:00:00"/>
    <x v="4"/>
    <x v="2"/>
    <x v="0"/>
    <s v="East Industries Ltd"/>
    <x v="3"/>
    <x v="974"/>
    <n v="2755"/>
    <x v="0"/>
    <x v="3"/>
    <x v="1"/>
  </r>
  <r>
    <d v="2022-09-19T00:00:00"/>
    <x v="4"/>
    <x v="2"/>
    <x v="1"/>
    <s v="North Drives LLC"/>
    <x v="0"/>
    <x v="975"/>
    <n v="2994"/>
    <x v="0"/>
    <x v="9"/>
    <x v="0"/>
  </r>
  <r>
    <d v="2022-09-20T00:00:00"/>
    <x v="4"/>
    <x v="2"/>
    <x v="1"/>
    <s v="North Electrics LLC"/>
    <x v="4"/>
    <x v="976"/>
    <n v="5005"/>
    <x v="1"/>
    <x v="3"/>
    <x v="0"/>
  </r>
  <r>
    <d v="2022-09-22T00:00:00"/>
    <x v="4"/>
    <x v="2"/>
    <x v="2"/>
    <s v="Central Drives Ltd"/>
    <x v="1"/>
    <x v="977"/>
    <n v="5559"/>
    <x v="0"/>
    <x v="1"/>
    <x v="2"/>
  </r>
  <r>
    <d v="2022-09-24T00:00:00"/>
    <x v="4"/>
    <x v="2"/>
    <x v="1"/>
    <s v="Metro Systems Corp"/>
    <x v="5"/>
    <x v="978"/>
    <n v="6641"/>
    <x v="0"/>
    <x v="4"/>
    <x v="0"/>
  </r>
  <r>
    <d v="2022-09-25T00:00:00"/>
    <x v="4"/>
    <x v="2"/>
    <x v="1"/>
    <s v="South Equip Ltd Ltd Group"/>
    <x v="3"/>
    <x v="979"/>
    <n v="1041.2"/>
    <x v="0"/>
    <x v="1"/>
    <x v="3"/>
  </r>
  <r>
    <d v="2022-10-02T00:00:00"/>
    <x v="4"/>
    <x v="3"/>
    <x v="0"/>
    <s v="Central Industries Ltd Ltd Group"/>
    <x v="2"/>
    <x v="980"/>
    <n v="1385.04"/>
    <x v="0"/>
    <x v="3"/>
    <x v="3"/>
  </r>
  <r>
    <d v="2022-10-02T00:00:00"/>
    <x v="4"/>
    <x v="3"/>
    <x v="4"/>
    <s v="Special South Electrics Group Ltd Group"/>
    <x v="0"/>
    <x v="981"/>
    <n v="7034.6879999999992"/>
    <x v="0"/>
    <x v="6"/>
    <x v="0"/>
  </r>
  <r>
    <d v="2022-10-02T00:00:00"/>
    <x v="4"/>
    <x v="3"/>
    <x v="2"/>
    <s v="Central Machines Inc"/>
    <x v="5"/>
    <x v="982"/>
    <n v="1877"/>
    <x v="0"/>
    <x v="1"/>
    <x v="0"/>
  </r>
  <r>
    <d v="2022-10-03T00:00:00"/>
    <x v="4"/>
    <x v="3"/>
    <x v="0"/>
    <s v="West Electrics Inc"/>
    <x v="7"/>
    <x v="983"/>
    <n v="1956"/>
    <x v="0"/>
    <x v="5"/>
    <x v="1"/>
  </r>
  <r>
    <d v="2022-10-06T00:00:00"/>
    <x v="4"/>
    <x v="3"/>
    <x v="1"/>
    <s v="West Motors Co Ltd Group"/>
    <x v="1"/>
    <x v="984"/>
    <n v="3704.22"/>
    <x v="0"/>
    <x v="6"/>
    <x v="2"/>
  </r>
  <r>
    <d v="2022-10-07T00:00:00"/>
    <x v="4"/>
    <x v="3"/>
    <x v="1"/>
    <s v="Central Electrics Inc Ltd Group"/>
    <x v="6"/>
    <x v="985"/>
    <n v="2426.25"/>
    <x v="0"/>
    <x v="1"/>
    <x v="0"/>
  </r>
  <r>
    <d v="2022-10-08T00:00:00"/>
    <x v="4"/>
    <x v="3"/>
    <x v="2"/>
    <s v="Metro Electrics Ltd"/>
    <x v="1"/>
    <x v="986"/>
    <n v="8464"/>
    <x v="0"/>
    <x v="6"/>
    <x v="1"/>
  </r>
  <r>
    <d v="2022-10-09T00:00:00"/>
    <x v="4"/>
    <x v="3"/>
    <x v="3"/>
    <s v="Central Tech LLC"/>
    <x v="0"/>
    <x v="987"/>
    <n v="324"/>
    <x v="1"/>
    <x v="9"/>
    <x v="2"/>
  </r>
  <r>
    <d v="2022-10-10T00:00:00"/>
    <x v="4"/>
    <x v="3"/>
    <x v="0"/>
    <s v="North Machines LLC"/>
    <x v="0"/>
    <x v="988"/>
    <n v="279"/>
    <x v="0"/>
    <x v="6"/>
    <x v="0"/>
  </r>
  <r>
    <d v="2022-10-11T00:00:00"/>
    <x v="4"/>
    <x v="3"/>
    <x v="4"/>
    <s v="East Systems LLC"/>
    <x v="0"/>
    <x v="989"/>
    <n v="2197"/>
    <x v="0"/>
    <x v="9"/>
    <x v="1"/>
  </r>
  <r>
    <d v="2022-10-11T00:00:00"/>
    <x v="4"/>
    <x v="3"/>
    <x v="1"/>
    <s v="East Industries LLC"/>
    <x v="6"/>
    <x v="990"/>
    <n v="7228"/>
    <x v="0"/>
    <x v="1"/>
    <x v="1"/>
  </r>
  <r>
    <d v="2022-10-14T00:00:00"/>
    <x v="4"/>
    <x v="3"/>
    <x v="1"/>
    <s v="Suburban Motors Co Ltd Group"/>
    <x v="4"/>
    <x v="991"/>
    <n v="1972.24"/>
    <x v="0"/>
    <x v="9"/>
    <x v="2"/>
  </r>
  <r>
    <d v="2022-10-14T00:00:00"/>
    <x v="4"/>
    <x v="3"/>
    <x v="2"/>
    <s v="Global Equip Corp"/>
    <x v="0"/>
    <x v="992"/>
    <n v="3960"/>
    <x v="0"/>
    <x v="5"/>
    <x v="1"/>
  </r>
  <r>
    <d v="2022-10-14T00:00:00"/>
    <x v="4"/>
    <x v="3"/>
    <x v="0"/>
    <s v="Tech LLC"/>
    <x v="0"/>
    <x v="993"/>
    <n v="4370"/>
    <x v="1"/>
    <x v="0"/>
    <x v="2"/>
  </r>
  <r>
    <d v="2022-10-23T00:00:00"/>
    <x v="4"/>
    <x v="3"/>
    <x v="4"/>
    <s v="Machines Co"/>
    <x v="3"/>
    <x v="994"/>
    <n v="8316"/>
    <x v="1"/>
    <x v="1"/>
    <x v="2"/>
  </r>
  <r>
    <d v="2022-10-24T00:00:00"/>
    <x v="4"/>
    <x v="3"/>
    <x v="2"/>
    <s v="Special Drives Corp Ltd Group"/>
    <x v="0"/>
    <x v="995"/>
    <n v="5430.9456000000009"/>
    <x v="0"/>
    <x v="2"/>
    <x v="1"/>
  </r>
  <r>
    <d v="2022-10-25T00:00:00"/>
    <x v="4"/>
    <x v="3"/>
    <x v="0"/>
    <s v="South Tech Co"/>
    <x v="7"/>
    <x v="996"/>
    <n v="6039"/>
    <x v="0"/>
    <x v="1"/>
    <x v="1"/>
  </r>
  <r>
    <d v="2022-10-26T00:00:00"/>
    <x v="4"/>
    <x v="3"/>
    <x v="4"/>
    <s v="West Tech Inc Ltd Group"/>
    <x v="4"/>
    <x v="997"/>
    <n v="1131.5999999999999"/>
    <x v="0"/>
    <x v="0"/>
    <x v="2"/>
  </r>
  <r>
    <d v="2022-10-27T00:00:00"/>
    <x v="4"/>
    <x v="3"/>
    <x v="1"/>
    <s v="North Machines Co"/>
    <x v="2"/>
    <x v="998"/>
    <n v="6799"/>
    <x v="0"/>
    <x v="7"/>
    <x v="2"/>
  </r>
  <r>
    <d v="2022-10-28T00:00:00"/>
    <x v="4"/>
    <x v="3"/>
    <x v="3"/>
    <s v="National Motors Co"/>
    <x v="3"/>
    <x v="867"/>
    <n v="520"/>
    <x v="1"/>
    <x v="1"/>
    <x v="1"/>
  </r>
  <r>
    <d v="2022-11-01T00:00:00"/>
    <x v="4"/>
    <x v="3"/>
    <x v="2"/>
    <s v="South Motors LLC Ltd Group"/>
    <x v="4"/>
    <x v="999"/>
    <n v="3717.54"/>
    <x v="0"/>
    <x v="6"/>
    <x v="2"/>
  </r>
  <r>
    <d v="2022-11-01T00:00:00"/>
    <x v="4"/>
    <x v="3"/>
    <x v="1"/>
    <s v="Suburban Electrics LLC"/>
    <x v="4"/>
    <x v="966"/>
    <n v="4816"/>
    <x v="1"/>
    <x v="5"/>
    <x v="1"/>
  </r>
  <r>
    <d v="2022-11-02T00:00:00"/>
    <x v="4"/>
    <x v="3"/>
    <x v="1"/>
    <s v="Global Motors Co"/>
    <x v="2"/>
    <x v="1000"/>
    <n v="3416"/>
    <x v="0"/>
    <x v="3"/>
    <x v="0"/>
  </r>
  <r>
    <d v="2022-11-02T00:00:00"/>
    <x v="4"/>
    <x v="3"/>
    <x v="2"/>
    <s v="East Motors Co Ltd Group"/>
    <x v="8"/>
    <x v="1001"/>
    <n v="5093.2700000000004"/>
    <x v="0"/>
    <x v="0"/>
    <x v="0"/>
  </r>
  <r>
    <d v="2022-11-03T00:00:00"/>
    <x v="4"/>
    <x v="3"/>
    <x v="0"/>
    <s v="North Engineering Corp Ltd Group"/>
    <x v="4"/>
    <x v="1002"/>
    <n v="6618.26"/>
    <x v="0"/>
    <x v="5"/>
    <x v="2"/>
  </r>
  <r>
    <d v="2022-11-03T00:00:00"/>
    <x v="4"/>
    <x v="3"/>
    <x v="2"/>
    <s v="Suburban Motors Inc"/>
    <x v="1"/>
    <x v="1003"/>
    <n v="5107"/>
    <x v="0"/>
    <x v="5"/>
    <x v="3"/>
  </r>
  <r>
    <d v="2022-11-08T00:00:00"/>
    <x v="4"/>
    <x v="3"/>
    <x v="3"/>
    <s v="South Electrics Group"/>
    <x v="0"/>
    <x v="1004"/>
    <n v="1953"/>
    <x v="1"/>
    <x v="9"/>
    <x v="3"/>
  </r>
  <r>
    <d v="2022-11-10T00:00:00"/>
    <x v="4"/>
    <x v="3"/>
    <x v="3"/>
    <s v="West Machines Group Ltd Group"/>
    <x v="0"/>
    <x v="1005"/>
    <n v="8101.03"/>
    <x v="0"/>
    <x v="3"/>
    <x v="1"/>
  </r>
  <r>
    <d v="2022-11-11T00:00:00"/>
    <x v="4"/>
    <x v="3"/>
    <x v="4"/>
    <s v="Special Equip Ltd Ltd Group"/>
    <x v="1"/>
    <x v="1006"/>
    <n v="296.29599999999999"/>
    <x v="1"/>
    <x v="1"/>
    <x v="0"/>
  </r>
  <r>
    <d v="2022-11-11T00:00:00"/>
    <x v="4"/>
    <x v="3"/>
    <x v="1"/>
    <s v="Global Drives LLC Ltd Group"/>
    <x v="4"/>
    <x v="1007"/>
    <n v="5838.25"/>
    <x v="0"/>
    <x v="4"/>
    <x v="1"/>
  </r>
  <r>
    <d v="2022-11-12T00:00:00"/>
    <x v="4"/>
    <x v="3"/>
    <x v="2"/>
    <s v="West Systems Group"/>
    <x v="3"/>
    <x v="1008"/>
    <n v="5369"/>
    <x v="0"/>
    <x v="2"/>
    <x v="0"/>
  </r>
  <r>
    <d v="2022-11-13T00:00:00"/>
    <x v="4"/>
    <x v="3"/>
    <x v="2"/>
    <s v="Metro Engineering LLC Ltd Group"/>
    <x v="7"/>
    <x v="1009"/>
    <n v="794.3"/>
    <x v="0"/>
    <x v="9"/>
    <x v="2"/>
  </r>
  <r>
    <d v="2022-11-13T00:00:00"/>
    <x v="4"/>
    <x v="3"/>
    <x v="2"/>
    <s v="East Systems LLC Ltd Group"/>
    <x v="0"/>
    <x v="1010"/>
    <n v="1296.23"/>
    <x v="0"/>
    <x v="5"/>
    <x v="1"/>
  </r>
  <r>
    <d v="2022-11-14T00:00:00"/>
    <x v="4"/>
    <x v="3"/>
    <x v="2"/>
    <s v="Suburban Machines LLC Ltd Group"/>
    <x v="2"/>
    <x v="1011"/>
    <n v="2251.48"/>
    <x v="0"/>
    <x v="5"/>
    <x v="0"/>
  </r>
  <r>
    <d v="2022-11-16T00:00:00"/>
    <x v="4"/>
    <x v="3"/>
    <x v="3"/>
    <s v="National Industries LLC Ltd Group"/>
    <x v="0"/>
    <x v="1012"/>
    <n v="8576.0400000000009"/>
    <x v="0"/>
    <x v="5"/>
    <x v="0"/>
  </r>
  <r>
    <d v="2022-11-17T00:00:00"/>
    <x v="4"/>
    <x v="3"/>
    <x v="0"/>
    <s v="West Machines LLC Ltd Group"/>
    <x v="3"/>
    <x v="1013"/>
    <n v="7918.45"/>
    <x v="0"/>
    <x v="5"/>
    <x v="2"/>
  </r>
  <r>
    <d v="2022-11-17T00:00:00"/>
    <x v="4"/>
    <x v="3"/>
    <x v="3"/>
    <s v="Machines Co Ltd Group"/>
    <x v="3"/>
    <x v="1014"/>
    <n v="9147.6"/>
    <x v="0"/>
    <x v="4"/>
    <x v="0"/>
  </r>
  <r>
    <d v="2022-11-17T00:00:00"/>
    <x v="4"/>
    <x v="3"/>
    <x v="0"/>
    <s v="Suburban Electrics Co"/>
    <x v="3"/>
    <x v="1015"/>
    <n v="8020"/>
    <x v="0"/>
    <x v="0"/>
    <x v="2"/>
  </r>
  <r>
    <d v="2022-11-18T00:00:00"/>
    <x v="4"/>
    <x v="3"/>
    <x v="1"/>
    <s v="North Industries Co"/>
    <x v="6"/>
    <x v="1016"/>
    <n v="5337"/>
    <x v="1"/>
    <x v="1"/>
    <x v="2"/>
  </r>
  <r>
    <d v="2022-11-19T00:00:00"/>
    <x v="4"/>
    <x v="3"/>
    <x v="0"/>
    <s v="Engineering LLC Ltd Group"/>
    <x v="3"/>
    <x v="1017"/>
    <n v="1292.5"/>
    <x v="0"/>
    <x v="9"/>
    <x v="1"/>
  </r>
  <r>
    <d v="2022-11-19T00:00:00"/>
    <x v="4"/>
    <x v="3"/>
    <x v="0"/>
    <s v="Central Machines Group"/>
    <x v="0"/>
    <x v="1018"/>
    <n v="8122"/>
    <x v="0"/>
    <x v="3"/>
    <x v="1"/>
  </r>
  <r>
    <d v="2022-11-20T00:00:00"/>
    <x v="4"/>
    <x v="3"/>
    <x v="2"/>
    <s v="Metro Tech Inc"/>
    <x v="1"/>
    <x v="1019"/>
    <n v="2168"/>
    <x v="0"/>
    <x v="2"/>
    <x v="1"/>
  </r>
  <r>
    <d v="2022-11-20T00:00:00"/>
    <x v="4"/>
    <x v="3"/>
    <x v="0"/>
    <s v="North Equip Ltd"/>
    <x v="3"/>
    <x v="1020"/>
    <n v="2305"/>
    <x v="0"/>
    <x v="3"/>
    <x v="0"/>
  </r>
  <r>
    <d v="2022-11-21T00:00:00"/>
    <x v="4"/>
    <x v="3"/>
    <x v="2"/>
    <s v="Suburban Drives Co Ltd Group"/>
    <x v="3"/>
    <x v="1021"/>
    <n v="7249.6"/>
    <x v="0"/>
    <x v="3"/>
    <x v="1"/>
  </r>
  <r>
    <d v="2022-11-22T00:00:00"/>
    <x v="4"/>
    <x v="3"/>
    <x v="0"/>
    <s v="Global Engineering LLC"/>
    <x v="1"/>
    <x v="1022"/>
    <n v="4799"/>
    <x v="0"/>
    <x v="5"/>
    <x v="1"/>
  </r>
  <r>
    <d v="2022-11-24T00:00:00"/>
    <x v="4"/>
    <x v="3"/>
    <x v="1"/>
    <s v="South Tech Corp"/>
    <x v="3"/>
    <x v="1023"/>
    <n v="4178"/>
    <x v="0"/>
    <x v="1"/>
    <x v="1"/>
  </r>
  <r>
    <d v="2022-11-25T00:00:00"/>
    <x v="4"/>
    <x v="3"/>
    <x v="2"/>
    <s v="West Drives Inc"/>
    <x v="2"/>
    <x v="1024"/>
    <n v="1923"/>
    <x v="1"/>
    <x v="1"/>
    <x v="2"/>
  </r>
  <r>
    <d v="2022-11-25T00:00:00"/>
    <x v="4"/>
    <x v="3"/>
    <x v="1"/>
    <s v="Global Tech Group"/>
    <x v="4"/>
    <x v="1025"/>
    <n v="3996"/>
    <x v="0"/>
    <x v="1"/>
    <x v="1"/>
  </r>
  <r>
    <d v="2022-11-28T00:00:00"/>
    <x v="4"/>
    <x v="3"/>
    <x v="3"/>
    <s v="North Systems Corp Ltd Group"/>
    <x v="4"/>
    <x v="1026"/>
    <n v="2523.56"/>
    <x v="0"/>
    <x v="2"/>
    <x v="2"/>
  </r>
  <r>
    <d v="2022-12-01T00:00:00"/>
    <x v="4"/>
    <x v="3"/>
    <x v="1"/>
    <s v="Metro Industries Inc"/>
    <x v="7"/>
    <x v="1027"/>
    <n v="8413"/>
    <x v="1"/>
    <x v="2"/>
    <x v="1"/>
  </r>
  <r>
    <d v="2022-12-04T00:00:00"/>
    <x v="4"/>
    <x v="3"/>
    <x v="0"/>
    <s v="National Industries Group Ltd Group"/>
    <x v="1"/>
    <x v="1028"/>
    <n v="1859.88"/>
    <x v="0"/>
    <x v="6"/>
    <x v="1"/>
  </r>
  <r>
    <d v="2022-12-05T00:00:00"/>
    <x v="4"/>
    <x v="3"/>
    <x v="1"/>
    <s v="East Equip Inc Ltd Group"/>
    <x v="3"/>
    <x v="1029"/>
    <n v="5383.38"/>
    <x v="1"/>
    <x v="6"/>
    <x v="2"/>
  </r>
  <r>
    <d v="2022-12-05T00:00:00"/>
    <x v="4"/>
    <x v="3"/>
    <x v="2"/>
    <s v="North Machines Ltd"/>
    <x v="3"/>
    <x v="1030"/>
    <n v="9050"/>
    <x v="0"/>
    <x v="4"/>
    <x v="1"/>
  </r>
  <r>
    <d v="2022-12-06T00:00:00"/>
    <x v="4"/>
    <x v="3"/>
    <x v="3"/>
    <s v="Central Drives Co"/>
    <x v="0"/>
    <x v="1031"/>
    <n v="635"/>
    <x v="1"/>
    <x v="5"/>
    <x v="2"/>
  </r>
  <r>
    <d v="2022-12-09T00:00:00"/>
    <x v="4"/>
    <x v="3"/>
    <x v="0"/>
    <s v="West Drives Co Ltd Group"/>
    <x v="6"/>
    <x v="1032"/>
    <n v="692.5"/>
    <x v="1"/>
    <x v="5"/>
    <x v="1"/>
  </r>
  <r>
    <d v="2022-12-10T00:00:00"/>
    <x v="4"/>
    <x v="3"/>
    <x v="2"/>
    <s v="East Systems Group"/>
    <x v="7"/>
    <x v="1033"/>
    <n v="4716"/>
    <x v="0"/>
    <x v="5"/>
    <x v="1"/>
  </r>
  <r>
    <d v="2022-12-10T00:00:00"/>
    <x v="4"/>
    <x v="3"/>
    <x v="2"/>
    <s v="East Motors Ltd Ltd Group"/>
    <x v="4"/>
    <x v="1034"/>
    <n v="6405.88"/>
    <x v="0"/>
    <x v="5"/>
    <x v="1"/>
  </r>
  <r>
    <d v="2022-12-11T00:00:00"/>
    <x v="4"/>
    <x v="3"/>
    <x v="2"/>
    <s v="Global Equip Ltd Ltd Group"/>
    <x v="0"/>
    <x v="1035"/>
    <n v="1919.84"/>
    <x v="0"/>
    <x v="6"/>
    <x v="0"/>
  </r>
  <r>
    <d v="2022-12-12T00:00:00"/>
    <x v="4"/>
    <x v="3"/>
    <x v="3"/>
    <s v="South Industries Ltd Ltd Group"/>
    <x v="1"/>
    <x v="1036"/>
    <n v="9282.6"/>
    <x v="0"/>
    <x v="1"/>
    <x v="1"/>
  </r>
  <r>
    <d v="2022-12-13T00:00:00"/>
    <x v="4"/>
    <x v="3"/>
    <x v="1"/>
    <s v="South Engineering Group Ltd Group"/>
    <x v="3"/>
    <x v="1037"/>
    <n v="4725.5"/>
    <x v="0"/>
    <x v="1"/>
    <x v="2"/>
  </r>
  <r>
    <d v="2022-12-15T00:00:00"/>
    <x v="4"/>
    <x v="3"/>
    <x v="2"/>
    <s v="North Systems Co Ltd Group"/>
    <x v="7"/>
    <x v="1038"/>
    <n v="3734"/>
    <x v="0"/>
    <x v="0"/>
    <x v="2"/>
  </r>
  <r>
    <d v="2022-12-15T00:00:00"/>
    <x v="4"/>
    <x v="3"/>
    <x v="1"/>
    <s v="West Industries LLC"/>
    <x v="1"/>
    <x v="1039"/>
    <n v="4444"/>
    <x v="0"/>
    <x v="0"/>
    <x v="2"/>
  </r>
  <r>
    <d v="2022-12-17T00:00:00"/>
    <x v="4"/>
    <x v="3"/>
    <x v="3"/>
    <s v="National Engineering LLC Ltd Group"/>
    <x v="1"/>
    <x v="1040"/>
    <n v="11725.56"/>
    <x v="0"/>
    <x v="6"/>
    <x v="0"/>
  </r>
  <r>
    <d v="2022-12-17T00:00:00"/>
    <x v="4"/>
    <x v="3"/>
    <x v="0"/>
    <s v="East Tech Group Ltd Group"/>
    <x v="4"/>
    <x v="1041"/>
    <n v="309.42"/>
    <x v="0"/>
    <x v="3"/>
    <x v="1"/>
  </r>
  <r>
    <d v="2022-12-18T00:00:00"/>
    <x v="4"/>
    <x v="3"/>
    <x v="2"/>
    <s v="West Industries Group"/>
    <x v="7"/>
    <x v="1042"/>
    <n v="7572"/>
    <x v="0"/>
    <x v="5"/>
    <x v="1"/>
  </r>
  <r>
    <d v="2022-12-21T00:00:00"/>
    <x v="4"/>
    <x v="3"/>
    <x v="2"/>
    <s v="East Machines Group"/>
    <x v="7"/>
    <x v="1043"/>
    <n v="6562"/>
    <x v="0"/>
    <x v="5"/>
    <x v="0"/>
  </r>
  <r>
    <d v="2022-12-25T00:00:00"/>
    <x v="4"/>
    <x v="3"/>
    <x v="1"/>
    <s v="Metro Industries Corp Ltd Group"/>
    <x v="7"/>
    <x v="1044"/>
    <n v="1486.25"/>
    <x v="0"/>
    <x v="2"/>
    <x v="1"/>
  </r>
  <r>
    <d v="2022-12-26T00:00:00"/>
    <x v="4"/>
    <x v="3"/>
    <x v="4"/>
    <s v="East Engineering LLC"/>
    <x v="0"/>
    <x v="1045"/>
    <n v="4813"/>
    <x v="0"/>
    <x v="0"/>
    <x v="1"/>
  </r>
  <r>
    <d v="2022-12-27T00:00:00"/>
    <x v="4"/>
    <x v="3"/>
    <x v="4"/>
    <s v="Metro Systems Inc"/>
    <x v="0"/>
    <x v="1046"/>
    <n v="8087"/>
    <x v="0"/>
    <x v="8"/>
    <x v="3"/>
  </r>
  <r>
    <d v="2022-12-27T00:00:00"/>
    <x v="4"/>
    <x v="3"/>
    <x v="2"/>
    <s v="Global Motors Corp Ltd Group"/>
    <x v="8"/>
    <x v="1047"/>
    <n v="4926.6000000000004"/>
    <x v="0"/>
    <x v="3"/>
    <x v="2"/>
  </r>
  <r>
    <d v="2022-12-27T00:00:00"/>
    <x v="4"/>
    <x v="3"/>
    <x v="0"/>
    <s v="Engineering Group"/>
    <x v="4"/>
    <x v="1048"/>
    <n v="8150"/>
    <x v="0"/>
    <x v="1"/>
    <x v="0"/>
  </r>
  <r>
    <d v="2022-12-27T00:00:00"/>
    <x v="4"/>
    <x v="3"/>
    <x v="2"/>
    <s v="Global Electrics Ltd"/>
    <x v="8"/>
    <x v="1049"/>
    <n v="5932"/>
    <x v="1"/>
    <x v="3"/>
    <x v="1"/>
  </r>
  <r>
    <d v="2022-12-28T00:00:00"/>
    <x v="4"/>
    <x v="3"/>
    <x v="2"/>
    <s v="Global Electrics Corp Ltd Group"/>
    <x v="8"/>
    <x v="1050"/>
    <n v="5670.49"/>
    <x v="0"/>
    <x v="2"/>
    <x v="2"/>
  </r>
  <r>
    <d v="2023-01-04T00:00:00"/>
    <x v="5"/>
    <x v="0"/>
    <x v="1"/>
    <s v="Central Motors Ltd"/>
    <x v="1"/>
    <x v="1051"/>
    <n v="9336"/>
    <x v="1"/>
    <x v="7"/>
    <x v="1"/>
  </r>
  <r>
    <d v="2023-01-04T00:00:00"/>
    <x v="5"/>
    <x v="0"/>
    <x v="2"/>
    <s v="West Electrics Co"/>
    <x v="0"/>
    <x v="1052"/>
    <n v="605"/>
    <x v="0"/>
    <x v="4"/>
    <x v="3"/>
  </r>
  <r>
    <d v="2023-01-06T00:00:00"/>
    <x v="5"/>
    <x v="0"/>
    <x v="2"/>
    <s v="Central Tech Group"/>
    <x v="0"/>
    <x v="1053"/>
    <n v="4381"/>
    <x v="0"/>
    <x v="3"/>
    <x v="1"/>
  </r>
  <r>
    <d v="2023-01-07T00:00:00"/>
    <x v="5"/>
    <x v="0"/>
    <x v="2"/>
    <s v="East Industries Group"/>
    <x v="3"/>
    <x v="1054"/>
    <n v="618"/>
    <x v="0"/>
    <x v="0"/>
    <x v="1"/>
  </r>
  <r>
    <d v="2023-01-09T00:00:00"/>
    <x v="5"/>
    <x v="0"/>
    <x v="1"/>
    <s v="North Industries Inc"/>
    <x v="0"/>
    <x v="1055"/>
    <n v="7238"/>
    <x v="1"/>
    <x v="5"/>
    <x v="3"/>
  </r>
  <r>
    <d v="2023-01-11T00:00:00"/>
    <x v="5"/>
    <x v="0"/>
    <x v="0"/>
    <s v="East Machines Co Ltd Group"/>
    <x v="4"/>
    <x v="1056"/>
    <n v="3433.5"/>
    <x v="0"/>
    <x v="5"/>
    <x v="3"/>
  </r>
  <r>
    <d v="2023-01-13T00:00:00"/>
    <x v="5"/>
    <x v="0"/>
    <x v="3"/>
    <s v="Global Tech Ltd Ltd Group"/>
    <x v="4"/>
    <x v="1057"/>
    <n v="2453.75"/>
    <x v="0"/>
    <x v="0"/>
    <x v="0"/>
  </r>
  <r>
    <d v="2023-01-13T00:00:00"/>
    <x v="5"/>
    <x v="0"/>
    <x v="0"/>
    <s v="South Machines Inc Ltd Group"/>
    <x v="1"/>
    <x v="1058"/>
    <n v="1028.7"/>
    <x v="0"/>
    <x v="1"/>
    <x v="1"/>
  </r>
  <r>
    <d v="2023-01-13T00:00:00"/>
    <x v="5"/>
    <x v="0"/>
    <x v="0"/>
    <s v="South Industries Group"/>
    <x v="3"/>
    <x v="1059"/>
    <n v="5538"/>
    <x v="0"/>
    <x v="5"/>
    <x v="1"/>
  </r>
  <r>
    <d v="2023-01-15T00:00:00"/>
    <x v="5"/>
    <x v="0"/>
    <x v="0"/>
    <s v="East Tech Co"/>
    <x v="5"/>
    <x v="1060"/>
    <n v="9235"/>
    <x v="0"/>
    <x v="5"/>
    <x v="0"/>
  </r>
  <r>
    <d v="2023-01-16T00:00:00"/>
    <x v="5"/>
    <x v="0"/>
    <x v="0"/>
    <s v="South Electrics Co"/>
    <x v="0"/>
    <x v="1061"/>
    <n v="6427"/>
    <x v="0"/>
    <x v="3"/>
    <x v="0"/>
  </r>
  <r>
    <d v="2023-01-18T00:00:00"/>
    <x v="5"/>
    <x v="0"/>
    <x v="1"/>
    <s v="South Electrics Inc"/>
    <x v="0"/>
    <x v="1062"/>
    <n v="5805"/>
    <x v="0"/>
    <x v="5"/>
    <x v="3"/>
  </r>
  <r>
    <d v="2023-01-22T00:00:00"/>
    <x v="5"/>
    <x v="0"/>
    <x v="2"/>
    <s v="North Tech Ltd"/>
    <x v="6"/>
    <x v="1063"/>
    <n v="756"/>
    <x v="0"/>
    <x v="4"/>
    <x v="1"/>
  </r>
  <r>
    <d v="2023-01-27T00:00:00"/>
    <x v="5"/>
    <x v="0"/>
    <x v="1"/>
    <s v="Central Equip Ltd"/>
    <x v="4"/>
    <x v="1064"/>
    <n v="1892"/>
    <x v="1"/>
    <x v="5"/>
    <x v="2"/>
  </r>
  <r>
    <d v="2023-02-02T00:00:00"/>
    <x v="5"/>
    <x v="0"/>
    <x v="0"/>
    <s v="West Engineering Ltd"/>
    <x v="4"/>
    <x v="1065"/>
    <n v="917"/>
    <x v="1"/>
    <x v="7"/>
    <x v="1"/>
  </r>
  <r>
    <d v="2023-02-03T00:00:00"/>
    <x v="5"/>
    <x v="0"/>
    <x v="3"/>
    <s v="Suburban Equip Ltd"/>
    <x v="1"/>
    <x v="1066"/>
    <n v="5400"/>
    <x v="0"/>
    <x v="5"/>
    <x v="1"/>
  </r>
  <r>
    <d v="2023-02-05T00:00:00"/>
    <x v="5"/>
    <x v="0"/>
    <x v="0"/>
    <s v="West Engineering LLC"/>
    <x v="3"/>
    <x v="1067"/>
    <n v="3766"/>
    <x v="0"/>
    <x v="4"/>
    <x v="2"/>
  </r>
  <r>
    <d v="2023-02-05T00:00:00"/>
    <x v="5"/>
    <x v="0"/>
    <x v="2"/>
    <s v="Global Tech Co Ltd Group"/>
    <x v="0"/>
    <x v="1068"/>
    <n v="5726.7"/>
    <x v="0"/>
    <x v="7"/>
    <x v="1"/>
  </r>
  <r>
    <d v="2023-02-05T00:00:00"/>
    <x v="5"/>
    <x v="0"/>
    <x v="1"/>
    <s v="East Machines Inc"/>
    <x v="7"/>
    <x v="1069"/>
    <n v="1429"/>
    <x v="1"/>
    <x v="8"/>
    <x v="2"/>
  </r>
  <r>
    <d v="2023-02-05T00:00:00"/>
    <x v="5"/>
    <x v="0"/>
    <x v="4"/>
    <s v="East Machines Co"/>
    <x v="4"/>
    <x v="1070"/>
    <n v="2289"/>
    <x v="1"/>
    <x v="4"/>
    <x v="1"/>
  </r>
  <r>
    <d v="2023-02-06T00:00:00"/>
    <x v="5"/>
    <x v="0"/>
    <x v="0"/>
    <s v="Global Systems Corp"/>
    <x v="7"/>
    <x v="1071"/>
    <n v="3981"/>
    <x v="0"/>
    <x v="9"/>
    <x v="2"/>
  </r>
  <r>
    <d v="2023-02-06T00:00:00"/>
    <x v="5"/>
    <x v="0"/>
    <x v="0"/>
    <s v="National Motors LLC Ltd Group"/>
    <x v="3"/>
    <x v="1072"/>
    <n v="271.14999999999998"/>
    <x v="0"/>
    <x v="1"/>
    <x v="1"/>
  </r>
  <r>
    <d v="2023-02-07T00:00:00"/>
    <x v="5"/>
    <x v="0"/>
    <x v="0"/>
    <s v="West Engineering Corp"/>
    <x v="3"/>
    <x v="1073"/>
    <n v="3414"/>
    <x v="0"/>
    <x v="0"/>
    <x v="2"/>
  </r>
  <r>
    <d v="2023-02-07T00:00:00"/>
    <x v="5"/>
    <x v="0"/>
    <x v="2"/>
    <s v="National Tech LLC"/>
    <x v="0"/>
    <x v="1074"/>
    <n v="8279"/>
    <x v="1"/>
    <x v="6"/>
    <x v="2"/>
  </r>
  <r>
    <d v="2023-02-09T00:00:00"/>
    <x v="5"/>
    <x v="0"/>
    <x v="0"/>
    <s v="East Machines Ltd"/>
    <x v="2"/>
    <x v="1075"/>
    <n v="4749"/>
    <x v="1"/>
    <x v="0"/>
    <x v="0"/>
  </r>
  <r>
    <d v="2023-02-11T00:00:00"/>
    <x v="5"/>
    <x v="0"/>
    <x v="2"/>
    <s v="East Motors LLC Ltd Group"/>
    <x v="0"/>
    <x v="1076"/>
    <n v="519.48"/>
    <x v="0"/>
    <x v="2"/>
    <x v="1"/>
  </r>
  <r>
    <d v="2023-02-13T00:00:00"/>
    <x v="5"/>
    <x v="0"/>
    <x v="0"/>
    <s v="North Tech Inc Ltd Group"/>
    <x v="1"/>
    <x v="1077"/>
    <n v="1596"/>
    <x v="0"/>
    <x v="0"/>
    <x v="1"/>
  </r>
  <r>
    <d v="2023-02-14T00:00:00"/>
    <x v="5"/>
    <x v="0"/>
    <x v="2"/>
    <s v="Special South Equip LLC Ltd Group"/>
    <x v="3"/>
    <x v="1078"/>
    <n v="4492.9440000000004"/>
    <x v="0"/>
    <x v="3"/>
    <x v="1"/>
  </r>
  <r>
    <d v="2023-02-16T00:00:00"/>
    <x v="5"/>
    <x v="0"/>
    <x v="0"/>
    <s v="Global Drives Inc Ltd Group"/>
    <x v="7"/>
    <x v="1079"/>
    <n v="6876.48"/>
    <x v="0"/>
    <x v="2"/>
    <x v="3"/>
  </r>
  <r>
    <d v="2023-02-18T00:00:00"/>
    <x v="5"/>
    <x v="0"/>
    <x v="1"/>
    <s v="Special Central Drives Co Ltd Group"/>
    <x v="0"/>
    <x v="1080"/>
    <n v="6798.3625000000002"/>
    <x v="1"/>
    <x v="9"/>
    <x v="2"/>
  </r>
  <r>
    <d v="2023-02-18T00:00:00"/>
    <x v="5"/>
    <x v="0"/>
    <x v="1"/>
    <s v="Machines LLC"/>
    <x v="4"/>
    <x v="1081"/>
    <n v="7931"/>
    <x v="1"/>
    <x v="6"/>
    <x v="1"/>
  </r>
  <r>
    <d v="2023-02-21T00:00:00"/>
    <x v="5"/>
    <x v="0"/>
    <x v="0"/>
    <s v="West Drives Co"/>
    <x v="6"/>
    <x v="1082"/>
    <n v="554"/>
    <x v="0"/>
    <x v="1"/>
    <x v="0"/>
  </r>
  <r>
    <d v="2023-02-24T00:00:00"/>
    <x v="5"/>
    <x v="0"/>
    <x v="0"/>
    <s v="Suburban Tech Ltd"/>
    <x v="0"/>
    <x v="1083"/>
    <n v="2886"/>
    <x v="0"/>
    <x v="9"/>
    <x v="0"/>
  </r>
  <r>
    <d v="2023-03-05T00:00:00"/>
    <x v="5"/>
    <x v="0"/>
    <x v="2"/>
    <s v="East Engineering LLC Ltd Group"/>
    <x v="0"/>
    <x v="1084"/>
    <n v="5438.69"/>
    <x v="0"/>
    <x v="1"/>
    <x v="2"/>
  </r>
  <r>
    <d v="2023-03-08T00:00:00"/>
    <x v="5"/>
    <x v="0"/>
    <x v="0"/>
    <s v="Motors Group"/>
    <x v="0"/>
    <x v="1085"/>
    <n v="8623"/>
    <x v="0"/>
    <x v="9"/>
    <x v="2"/>
  </r>
  <r>
    <d v="2023-03-08T00:00:00"/>
    <x v="5"/>
    <x v="0"/>
    <x v="2"/>
    <s v="East Drives Group Ltd Group"/>
    <x v="5"/>
    <x v="1086"/>
    <n v="3817.77"/>
    <x v="0"/>
    <x v="3"/>
    <x v="2"/>
  </r>
  <r>
    <d v="2023-03-10T00:00:00"/>
    <x v="5"/>
    <x v="0"/>
    <x v="2"/>
    <s v="East Systems Inc Ltd Group"/>
    <x v="4"/>
    <x v="1087"/>
    <n v="3817.52"/>
    <x v="0"/>
    <x v="9"/>
    <x v="0"/>
  </r>
  <r>
    <d v="2023-03-13T00:00:00"/>
    <x v="5"/>
    <x v="0"/>
    <x v="4"/>
    <s v="South Motors Co Ltd Group"/>
    <x v="1"/>
    <x v="1088"/>
    <n v="6332.73"/>
    <x v="1"/>
    <x v="5"/>
    <x v="0"/>
  </r>
  <r>
    <d v="2023-03-18T00:00:00"/>
    <x v="5"/>
    <x v="0"/>
    <x v="4"/>
    <s v="Global Machines LLC Ltd Group"/>
    <x v="4"/>
    <x v="1089"/>
    <n v="10695.94"/>
    <x v="1"/>
    <x v="9"/>
    <x v="1"/>
  </r>
  <r>
    <d v="2023-03-19T00:00:00"/>
    <x v="5"/>
    <x v="0"/>
    <x v="2"/>
    <s v="Machines Inc"/>
    <x v="4"/>
    <x v="1090"/>
    <n v="8302"/>
    <x v="0"/>
    <x v="1"/>
    <x v="0"/>
  </r>
  <r>
    <d v="2023-03-21T00:00:00"/>
    <x v="5"/>
    <x v="0"/>
    <x v="2"/>
    <s v="Central Electrics Ltd"/>
    <x v="2"/>
    <x v="1091"/>
    <n v="3770"/>
    <x v="0"/>
    <x v="3"/>
    <x v="3"/>
  </r>
  <r>
    <d v="2023-03-22T00:00:00"/>
    <x v="5"/>
    <x v="0"/>
    <x v="3"/>
    <s v="North Machines Group Ltd Group"/>
    <x v="2"/>
    <x v="1092"/>
    <n v="751.14"/>
    <x v="0"/>
    <x v="5"/>
    <x v="0"/>
  </r>
  <r>
    <d v="2023-03-24T00:00:00"/>
    <x v="5"/>
    <x v="0"/>
    <x v="2"/>
    <s v="West Drives Corp"/>
    <x v="0"/>
    <x v="1093"/>
    <n v="146"/>
    <x v="0"/>
    <x v="8"/>
    <x v="1"/>
  </r>
  <r>
    <d v="2023-03-24T00:00:00"/>
    <x v="5"/>
    <x v="0"/>
    <x v="3"/>
    <s v="South Systems Inc"/>
    <x v="1"/>
    <x v="1094"/>
    <n v="9361"/>
    <x v="1"/>
    <x v="0"/>
    <x v="2"/>
  </r>
  <r>
    <d v="2023-03-27T00:00:00"/>
    <x v="5"/>
    <x v="0"/>
    <x v="3"/>
    <s v="Central Electrics Group"/>
    <x v="1"/>
    <x v="1095"/>
    <n v="6081"/>
    <x v="1"/>
    <x v="6"/>
    <x v="1"/>
  </r>
  <r>
    <d v="2023-03-28T00:00:00"/>
    <x v="5"/>
    <x v="0"/>
    <x v="2"/>
    <s v="National Motors Inc Ltd Group"/>
    <x v="1"/>
    <x v="1096"/>
    <n v="1670.18"/>
    <x v="1"/>
    <x v="5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8B42B53-5E32-455A-BB9B-DEB0F4AEDA8A}" name="M&amp;A트렌드" cacheId="0" applyNumberFormats="0" applyBorderFormats="0" applyFontFormats="0" applyPatternFormats="0" applyAlignmentFormats="0" applyWidthHeightFormats="1" dataCaption="값" updatedVersion="6" minRefreshableVersion="3" rowGrandTotals="0" itemPrintTitles="1" createdVersion="6" indent="0" compact="0" compactData="0" multipleFieldFilters="0" chartFormat="9">
  <location ref="AP13:AW34" firstHeaderRow="1" firstDataRow="2" firstDataCol="2" rowPageCount="1" colPageCount="1"/>
  <pivotFields count="11">
    <pivotField compact="0" numFmtId="14" outline="0" showAll="0" defaultSubtotal="0"/>
    <pivotField axis="axisRow" compact="0" outline="0" defaultSubtotal="0">
      <items count="6">
        <item x="0"/>
        <item x="1"/>
        <item x="2"/>
        <item x="3"/>
        <item x="4"/>
        <item h="1" x="5"/>
      </items>
    </pivotField>
    <pivotField axis="axisRow" compact="0" outline="0" defaultSubtotal="0">
      <items count="4">
        <item x="0"/>
        <item x="1"/>
        <item x="2"/>
        <item x="3"/>
      </items>
    </pivotField>
    <pivotField axis="axisCol" compact="0" outline="0" showAll="0" defaultSubtotal="0">
      <items count="5">
        <item x="0"/>
        <item x="4"/>
        <item x="3"/>
        <item x="2"/>
        <item x="1"/>
      </items>
    </pivotField>
    <pivotField dataField="1" compact="0" outline="0" showAll="0" defaultSubtotal="0"/>
    <pivotField compact="0" outline="0" showAll="0" defaultSubtotal="0">
      <items count="9">
        <item x="3"/>
        <item x="4"/>
        <item x="6"/>
        <item x="7"/>
        <item x="0"/>
        <item x="5"/>
        <item x="1"/>
        <item x="8"/>
        <item x="2"/>
      </items>
    </pivotField>
    <pivotField compact="0" numFmtId="3" outline="0" showAll="0" defaultSubtotal="0">
      <items count="7">
        <item x="0"/>
        <item x="1"/>
        <item x="2"/>
        <item x="3"/>
        <item x="4"/>
        <item x="5"/>
        <item x="6"/>
      </items>
    </pivotField>
    <pivotField compact="0" outline="0" showAll="0" defaultSubtotal="0"/>
    <pivotField axis="axisPage" compact="0" outline="0" showAll="0" defaultSubtotal="0">
      <items count="2">
        <item x="1"/>
        <item x="0"/>
      </items>
    </pivotField>
    <pivotField compact="0" outline="0" showAll="0" defaultSubtotal="0">
      <items count="10">
        <item x="9"/>
        <item x="2"/>
        <item x="5"/>
        <item x="6"/>
        <item x="0"/>
        <item x="3"/>
        <item x="1"/>
        <item x="7"/>
        <item x="8"/>
        <item x="4"/>
      </items>
    </pivotField>
    <pivotField compact="0" outline="0" showAll="0" defaultSubtotal="0">
      <items count="4">
        <item x="3"/>
        <item x="2"/>
        <item x="1"/>
        <item x="0"/>
      </items>
    </pivotField>
  </pivotFields>
  <rowFields count="2">
    <field x="1"/>
    <field x="2"/>
  </rowFields>
  <rowItems count="20">
    <i>
      <x/>
      <x/>
    </i>
    <i r="1">
      <x v="1"/>
    </i>
    <i r="1">
      <x v="2"/>
    </i>
    <i r="1">
      <x v="3"/>
    </i>
    <i>
      <x v="1"/>
      <x/>
    </i>
    <i r="1">
      <x v="1"/>
    </i>
    <i r="1">
      <x v="2"/>
    </i>
    <i r="1">
      <x v="3"/>
    </i>
    <i>
      <x v="2"/>
      <x/>
    </i>
    <i r="1">
      <x v="1"/>
    </i>
    <i r="1">
      <x v="2"/>
    </i>
    <i r="1">
      <x v="3"/>
    </i>
    <i>
      <x v="3"/>
      <x/>
    </i>
    <i r="1">
      <x v="1"/>
    </i>
    <i r="1">
      <x v="2"/>
    </i>
    <i r="1">
      <x v="3"/>
    </i>
    <i>
      <x v="4"/>
      <x/>
    </i>
    <i r="1">
      <x v="1"/>
    </i>
    <i r="1">
      <x v="2"/>
    </i>
    <i r="1">
      <x v="3"/>
    </i>
  </rowItems>
  <colFields count="1">
    <field x="3"/>
  </colFields>
  <colItems count="6">
    <i>
      <x/>
    </i>
    <i>
      <x v="1"/>
    </i>
    <i>
      <x v="2"/>
    </i>
    <i>
      <x v="3"/>
    </i>
    <i>
      <x v="4"/>
    </i>
    <i t="grand">
      <x/>
    </i>
  </colItems>
  <pageFields count="1">
    <pageField fld="8" item="1" hier="-1"/>
  </pageFields>
  <dataFields count="1">
    <dataField name="개수 : Company Name" fld="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B7D7189-B6E0-488C-9CFF-3F230DFE7484}" name="합병사유" cacheId="0" applyNumberFormats="0" applyBorderFormats="0" applyFontFormats="0" applyPatternFormats="0" applyAlignmentFormats="0" applyWidthHeightFormats="1" dataCaption="값" updatedVersion="6" minRefreshableVersion="3" rowGrandTotals="0" colGrandTotals="0" itemPrintTitles="1" createdVersion="6" indent="0" compact="0" compactData="0" multipleFieldFilters="0" chartFormat="7">
  <location ref="N13:O23" firstHeaderRow="1" firstDataRow="1" firstDataCol="1"/>
  <pivotFields count="11">
    <pivotField compact="0" numFmtId="14" outline="0" showAll="0" defaultSubtotal="0"/>
    <pivotField compact="0" outline="0" defaultSubtotal="0">
      <items count="6">
        <item x="0"/>
        <item x="1"/>
        <item x="2"/>
        <item x="3"/>
        <item x="4"/>
        <item x="5"/>
      </items>
    </pivotField>
    <pivotField compact="0" outline="0" defaultSubtotal="0">
      <items count="4">
        <item x="0"/>
        <item x="1"/>
        <item x="2"/>
        <item x="3"/>
      </items>
    </pivotField>
    <pivotField compact="0" outline="0" showAll="0" defaultSubtotal="0"/>
    <pivotField dataField="1" compact="0" outline="0" showAll="0" defaultSubtotal="0"/>
    <pivotField compact="0" outline="0" showAll="0" defaultSubtotal="0">
      <items count="9">
        <item x="3"/>
        <item x="4"/>
        <item x="6"/>
        <item x="7"/>
        <item x="0"/>
        <item x="5"/>
        <item x="1"/>
        <item x="8"/>
        <item x="2"/>
      </items>
    </pivotField>
    <pivotField compact="0" numFmtId="3" outline="0" showAll="0" defaultSubtotal="0">
      <items count="7">
        <item x="0"/>
        <item x="1"/>
        <item x="2"/>
        <item x="3"/>
        <item x="4"/>
        <item x="5"/>
        <item x="6"/>
      </items>
    </pivotField>
    <pivotField compact="0" outline="0" showAll="0" defaultSubtotal="0"/>
    <pivotField compact="0" outline="0" showAll="0" defaultSubtotal="0">
      <items count="2">
        <item x="1"/>
        <item x="0"/>
      </items>
    </pivotField>
    <pivotField axis="axisRow" compact="0" outline="0" showAll="0" sortType="descending" defaultSubtotal="0">
      <items count="10">
        <item x="9"/>
        <item x="2"/>
        <item x="5"/>
        <item x="6"/>
        <item x="0"/>
        <item x="3"/>
        <item x="1"/>
        <item x="7"/>
        <item x="8"/>
        <item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 defaultSubtotal="0">
      <items count="4">
        <item x="3"/>
        <item x="2"/>
        <item x="1"/>
        <item x="0"/>
      </items>
    </pivotField>
  </pivotFields>
  <rowFields count="1">
    <field x="9"/>
  </rowFields>
  <rowItems count="10">
    <i>
      <x v="2"/>
    </i>
    <i>
      <x v="5"/>
    </i>
    <i>
      <x v="6"/>
    </i>
    <i>
      <x v="4"/>
    </i>
    <i>
      <x v="1"/>
    </i>
    <i>
      <x v="3"/>
    </i>
    <i>
      <x/>
    </i>
    <i>
      <x v="9"/>
    </i>
    <i>
      <x v="7"/>
    </i>
    <i>
      <x v="8"/>
    </i>
  </rowItems>
  <colItems count="1">
    <i/>
  </colItems>
  <dataFields count="1">
    <dataField name="개수 : Company Name" fld="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35ADAE0-529D-43A6-B26E-F7C1501B2357}" name="분기별_합병분할" cacheId="0" applyNumberFormats="0" applyBorderFormats="0" applyFontFormats="0" applyPatternFormats="0" applyAlignmentFormats="0" applyWidthHeightFormats="1" dataCaption="값" updatedVersion="6" minRefreshableVersion="3" rowGrandTotals="0" colGrandTotals="0" itemPrintTitles="1" createdVersion="6" indent="0" compact="0" compactData="0" multipleFieldFilters="0" chartFormat="11">
  <location ref="A13:D34" firstHeaderRow="1" firstDataRow="2" firstDataCol="2"/>
  <pivotFields count="11">
    <pivotField compact="0" numFmtId="14" outline="0" showAll="0" defaultSubtotal="0"/>
    <pivotField axis="axisRow" compact="0" outline="0" defaultSubtotal="0">
      <items count="6">
        <item x="0"/>
        <item x="1"/>
        <item x="2"/>
        <item x="3"/>
        <item x="4"/>
        <item h="1" x="5"/>
      </items>
    </pivotField>
    <pivotField axis="axisRow" compact="0" outline="0" defaultSubtotal="0">
      <items count="4">
        <item x="0"/>
        <item x="1"/>
        <item x="2"/>
        <item x="3"/>
      </items>
    </pivotField>
    <pivotField compact="0" outline="0" showAll="0" defaultSubtotal="0"/>
    <pivotField dataField="1" compact="0" outline="0" showAll="0" defaultSubtotal="0"/>
    <pivotField compact="0" outline="0" showAll="0" defaultSubtotal="0">
      <items count="9">
        <item x="3"/>
        <item x="4"/>
        <item x="6"/>
        <item x="7"/>
        <item x="0"/>
        <item x="5"/>
        <item x="1"/>
        <item x="8"/>
        <item x="2"/>
      </items>
    </pivotField>
    <pivotField compact="0" numFmtId="3" outline="0" showAll="0" defaultSubtotal="0">
      <items count="7">
        <item x="0"/>
        <item x="1"/>
        <item x="2"/>
        <item x="3"/>
        <item x="4"/>
        <item x="5"/>
        <item x="6"/>
      </items>
    </pivotField>
    <pivotField compact="0" outline="0" showAll="0" defaultSubtotal="0"/>
    <pivotField axis="axisCol" compact="0" outline="0" showAll="0" defaultSubtotal="0">
      <items count="2">
        <item x="1"/>
        <item x="0"/>
      </items>
    </pivotField>
    <pivotField compact="0" outline="0" showAll="0" defaultSubtotal="0"/>
    <pivotField compact="0" outline="0" showAll="0" defaultSubtotal="0">
      <items count="4">
        <item x="3"/>
        <item x="2"/>
        <item x="1"/>
        <item x="0"/>
      </items>
    </pivotField>
  </pivotFields>
  <rowFields count="2">
    <field x="1"/>
    <field x="2"/>
  </rowFields>
  <rowItems count="20">
    <i>
      <x/>
      <x/>
    </i>
    <i r="1">
      <x v="1"/>
    </i>
    <i r="1">
      <x v="2"/>
    </i>
    <i r="1">
      <x v="3"/>
    </i>
    <i>
      <x v="1"/>
      <x/>
    </i>
    <i r="1">
      <x v="1"/>
    </i>
    <i r="1">
      <x v="2"/>
    </i>
    <i r="1">
      <x v="3"/>
    </i>
    <i>
      <x v="2"/>
      <x/>
    </i>
    <i r="1">
      <x v="1"/>
    </i>
    <i r="1">
      <x v="2"/>
    </i>
    <i r="1">
      <x v="3"/>
    </i>
    <i>
      <x v="3"/>
      <x/>
    </i>
    <i r="1">
      <x v="1"/>
    </i>
    <i r="1">
      <x v="2"/>
    </i>
    <i r="1">
      <x v="3"/>
    </i>
    <i>
      <x v="4"/>
      <x/>
    </i>
    <i r="1">
      <x v="1"/>
    </i>
    <i r="1">
      <x v="2"/>
    </i>
    <i r="1">
      <x v="3"/>
    </i>
  </rowItems>
  <colFields count="1">
    <field x="8"/>
  </colFields>
  <colItems count="2">
    <i>
      <x/>
    </i>
    <i>
      <x v="1"/>
    </i>
  </colItems>
  <dataFields count="1">
    <dataField name="개수 : Company Name" fld="4" subtotal="count" baseField="0" baseItem="0"/>
  </dataFields>
  <chartFormats count="14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1"/>
          </reference>
        </references>
      </pivotArea>
    </chartFormat>
    <chartFormat chart="2" format="4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1"/>
          </reference>
        </references>
      </pivotArea>
    </chartFormat>
    <chartFormat chart="2" format="5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0"/>
          </reference>
        </references>
      </pivotArea>
    </chartFormat>
    <chartFormat chart="7" format="0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0"/>
          </reference>
        </references>
      </pivotArea>
    </chartFormat>
    <chartFormat chart="7" format="1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1"/>
          </reference>
        </references>
      </pivotArea>
    </chartFormat>
    <chartFormat chart="8" format="2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1"/>
          </reference>
        </references>
      </pivotArea>
    </chartFormat>
    <chartFormat chart="8" format="3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0"/>
          </reference>
        </references>
      </pivotArea>
    </chartFormat>
    <chartFormat chart="9" format="2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1"/>
          </reference>
        </references>
      </pivotArea>
    </chartFormat>
    <chartFormat chart="9" format="3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0"/>
          </reference>
        </references>
      </pivotArea>
    </chartFormat>
    <chartFormat chart="10" format="4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1"/>
          </reference>
        </references>
      </pivotArea>
    </chartFormat>
    <chartFormat chart="10" format="5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0"/>
          </reference>
        </references>
      </pivotArea>
    </chartFormat>
    <chartFormat chart="10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4EC21E8-B393-40A8-BDDC-D270F985727D}" name="국가별년도현황" cacheId="0" applyNumberFormats="0" applyBorderFormats="0" applyFontFormats="0" applyPatternFormats="0" applyAlignmentFormats="0" applyWidthHeightFormats="1" dataCaption="값" updatedVersion="6" minRefreshableVersion="3" rowGrandTotals="0" itemPrintTitles="1" createdVersion="6" indent="0" compact="0" compactData="0" multipleFieldFilters="0" chartFormat="11">
  <location ref="AC13:AI19" firstHeaderRow="1" firstDataRow="2" firstDataCol="1" rowPageCount="1" colPageCount="1"/>
  <pivotFields count="11">
    <pivotField compact="0" numFmtId="14" outline="0" showAll="0" defaultSubtotal="0"/>
    <pivotField axis="axisCol" compact="0" outline="0" defaultSubtotal="0">
      <items count="6">
        <item x="0"/>
        <item x="1"/>
        <item x="2"/>
        <item x="3"/>
        <item x="4"/>
        <item h="1" x="5"/>
      </items>
    </pivotField>
    <pivotField compact="0" outline="0" defaultSubtotal="0">
      <items count="4">
        <item x="0"/>
        <item x="1"/>
        <item x="2"/>
        <item x="3"/>
      </items>
    </pivotField>
    <pivotField axis="axisRow" compact="0" outline="0" defaultSubtotal="0">
      <items count="5">
        <item x="0"/>
        <item x="4"/>
        <item x="3"/>
        <item x="2"/>
        <item x="1"/>
      </items>
    </pivotField>
    <pivotField dataField="1" compact="0" outline="0" showAll="0" defaultSubtotal="0"/>
    <pivotField compact="0" outline="0" showAll="0" defaultSubtotal="0">
      <items count="9">
        <item x="3"/>
        <item x="4"/>
        <item x="6"/>
        <item x="7"/>
        <item x="0"/>
        <item x="5"/>
        <item x="1"/>
        <item x="8"/>
        <item x="2"/>
      </items>
    </pivotField>
    <pivotField compact="0" numFmtId="3" outline="0" showAll="0" defaultSubtotal="0">
      <items count="7">
        <item x="0"/>
        <item x="1"/>
        <item x="2"/>
        <item x="3"/>
        <item x="4"/>
        <item x="5"/>
        <item x="6"/>
      </items>
    </pivotField>
    <pivotField compact="0" outline="0" showAll="0" defaultSubtotal="0"/>
    <pivotField axis="axisPage" compact="0" outline="0" showAll="0" defaultSubtotal="0">
      <items count="2">
        <item x="1"/>
        <item x="0"/>
      </items>
    </pivotField>
    <pivotField compact="0" outline="0" showAll="0" defaultSubtotal="0">
      <items count="10">
        <item x="9"/>
        <item x="2"/>
        <item x="5"/>
        <item x="6"/>
        <item x="0"/>
        <item x="3"/>
        <item x="1"/>
        <item x="7"/>
        <item x="8"/>
        <item x="4"/>
      </items>
    </pivotField>
    <pivotField compact="0" outline="0" showAll="0" defaultSubtotal="0">
      <items count="4">
        <item x="3"/>
        <item x="2"/>
        <item x="1"/>
        <item x="0"/>
      </items>
    </pivotField>
  </pivotFields>
  <rowFields count="1">
    <field x="3"/>
  </rowFields>
  <rowItems count="5">
    <i>
      <x/>
    </i>
    <i>
      <x v="1"/>
    </i>
    <i>
      <x v="2"/>
    </i>
    <i>
      <x v="3"/>
    </i>
    <i>
      <x v="4"/>
    </i>
  </rowItems>
  <colFields count="1">
    <field x="1"/>
  </colFields>
  <colItems count="6">
    <i>
      <x/>
    </i>
    <i>
      <x v="1"/>
    </i>
    <i>
      <x v="2"/>
    </i>
    <i>
      <x v="3"/>
    </i>
    <i>
      <x v="4"/>
    </i>
    <i t="grand">
      <x/>
    </i>
  </colItems>
  <pageFields count="1">
    <pageField fld="8" item="1" hier="-1"/>
  </pageFields>
  <dataFields count="1">
    <dataField name="개수 : Company Name" fld="4" subtotal="count" baseField="0" baseItem="0"/>
  </dataFields>
  <chartFormats count="5">
    <chartFormat chart="9" format="1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9" format="1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9" format="1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9" format="1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9" format="1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슬라이서_Detail_Sector" xr10:uid="{041A66BE-161A-499D-AD98-A9655EDD18EE}" sourceName="Detail Sector">
  <pivotTables>
    <pivotTable tabId="5" name="분기별_합병분할"/>
    <pivotTable tabId="5" name="합병사유"/>
    <pivotTable tabId="5" name="국가별년도현황"/>
    <pivotTable tabId="5" name="M&amp;A트렌드"/>
  </pivotTables>
  <data>
    <tabular pivotCacheId="602933234">
      <items count="9">
        <i x="3" s="1"/>
        <i x="4" s="1"/>
        <i x="6" s="1"/>
        <i x="7" s="1"/>
        <i x="0" s="1"/>
        <i x="5" s="1"/>
        <i x="1" s="1"/>
        <i x="8" s="1"/>
        <i x="2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슬라이서_Financing_Method" xr10:uid="{ECE34CDA-02B2-4E07-94A9-D3BB4C35DB10}" sourceName="Financing Method">
  <pivotTables>
    <pivotTable tabId="5" name="분기별_합병분할"/>
    <pivotTable tabId="5" name="합병사유"/>
    <pivotTable tabId="5" name="국가별년도현황"/>
    <pivotTable tabId="5" name="M&amp;A트렌드"/>
  </pivotTables>
  <data>
    <tabular pivotCacheId="602933234">
      <items count="4">
        <i x="3" s="1"/>
        <i x="2" s="1"/>
        <i x="1" s="1"/>
        <i x="0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슬라이서_Primary_Reason_for_M_A" xr10:uid="{FDD227F7-813A-45E3-8B9A-4576389CCBDE}" sourceName="Primary Reason for M&amp;A">
  <pivotTables>
    <pivotTable tabId="5" name="M&amp;A트렌드"/>
  </pivotTables>
  <data>
    <tabular pivotCacheId="602933234">
      <items count="10">
        <i x="9" s="1"/>
        <i x="2" s="1"/>
        <i x="5" s="1"/>
        <i x="6" s="1"/>
        <i x="0" s="1"/>
        <i x="3" s="1"/>
        <i x="1" s="1"/>
        <i x="7" s="1"/>
        <i x="8" s="1"/>
        <i x="4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etail Sector" xr10:uid="{76603586-4F35-41B0-B328-972D4ED0F08D}" cache="슬라이서_Detail_Sector" caption="Detail Sector" columnCount="2" style="SlicerStyleDark2" rowHeight="285750"/>
  <slicer name="Financing Method" xr10:uid="{AF3C3ECE-EA7E-4761-8F10-4446A94E5E08}" cache="슬라이서_Financing_Method" caption="Financing Method" style="SlicerStyleDark2" rowHeight="285750"/>
  <slicer name="Primary Reason for M&amp;A" xr10:uid="{9E234BA6-307B-487C-9EDC-4D1B4547A2B8}" cache="슬라이서_Primary_Reason_for_M_A" caption="Primary Reason for M&amp;A" columnCount="2" style="SlicerStyleDark2" rowHeight="2857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2DCC4F7-8848-4B9C-B00F-B69FEE8A468C}" name="표1" displayName="표1" ref="A1:B6" totalsRowShown="0">
  <autoFilter ref="A1:B6" xr:uid="{12DCC4F7-8848-4B9C-B00F-B69FEE8A468C}"/>
  <tableColumns count="2">
    <tableColumn id="1" xr3:uid="{FB35DC5B-8267-4041-99B6-72DD01757237}" name="영어"/>
    <tableColumn id="2" xr3:uid="{8C137DE9-E0E6-4A23-96C0-A0F2281A7237}" name="한국어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청록색">
      <a:dk1>
        <a:sysClr val="windowText" lastClr="000000"/>
      </a:dk1>
      <a:lt1>
        <a:sysClr val="window" lastClr="FFFFFF"/>
      </a:lt1>
      <a:dk2>
        <a:srgbClr val="373545"/>
      </a:dk2>
      <a:lt2>
        <a:srgbClr val="CEDBE6"/>
      </a:lt2>
      <a:accent1>
        <a:srgbClr val="3494BA"/>
      </a:accent1>
      <a:accent2>
        <a:srgbClr val="58B6C0"/>
      </a:accent2>
      <a:accent3>
        <a:srgbClr val="75BDA7"/>
      </a:accent3>
      <a:accent4>
        <a:srgbClr val="7A8C8E"/>
      </a:accent4>
      <a:accent5>
        <a:srgbClr val="84ACB6"/>
      </a:accent5>
      <a:accent6>
        <a:srgbClr val="2683C6"/>
      </a:accent6>
      <a:hlink>
        <a:srgbClr val="6B9F25"/>
      </a:hlink>
      <a:folHlink>
        <a:srgbClr val="9F6715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2" Type="http://schemas.microsoft.com/office/2011/relationships/webextension" Target="webextension2.xml"/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  <wetp:taskpane dockstate="right" visibility="0" width="0" row="0">
    <wetp:webextensionref xmlns:r="http://schemas.openxmlformats.org/officeDocument/2006/relationships" r:id="rId2"/>
  </wetp:taskpane>
</wetp:taskpanes>
</file>

<file path=xl/webextensions/webextension1.xml><?xml version="1.0" encoding="utf-8"?>
<we:webextension xmlns:we="http://schemas.microsoft.com/office/webextensions/webextension/2010/11" id="{E76DF13D-AE60-4E71-9DA2-29A2A8B393EC}">
  <we:reference id="wa104380862" version="1.5.0.0" store="ko-KR" storeType="OMEX"/>
  <we:alternateReferences>
    <we:reference id="WA104380862" version="1.5.0.0" store="" storeType="OMEX"/>
  </we:alternateReferences>
  <we:properties/>
  <we:bindings/>
  <we:snapshot xmlns:r="http://schemas.openxmlformats.org/officeDocument/2006/relationships"/>
</we:webextension>
</file>

<file path=xl/webextensions/webextension2.xml><?xml version="1.0" encoding="utf-8"?>
<we:webextension xmlns:we="http://schemas.microsoft.com/office/webextensions/webextension/2010/11" id="{1D154AB5-9B1E-44EE-AAD7-8B19210EE89F}">
  <we:reference id="wa200003696" version="1.3.0.0" store="ko-KR" storeType="OMEX"/>
  <we:alternateReferences>
    <we:reference id="WA200003696" version="1.3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 xmlns=""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microsoft.com/office/2007/relationships/slicer" Target="../slicers/slicer1.x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4.xml"/><Relationship Id="rId5" Type="http://schemas.openxmlformats.org/officeDocument/2006/relationships/printerSettings" Target="../printerSettings/printerSettings2.bin"/><Relationship Id="rId4" Type="http://schemas.openxmlformats.org/officeDocument/2006/relationships/pivotTable" Target="../pivotTables/pivotTable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5A080A-0ADE-433F-85A4-524BD2092782}">
  <sheetPr codeName="Sheet1"/>
  <dimension ref="A1:K1104"/>
  <sheetViews>
    <sheetView zoomScaleNormal="100" workbookViewId="0">
      <selection activeCell="J1" sqref="J1"/>
    </sheetView>
  </sheetViews>
  <sheetFormatPr defaultRowHeight="17.399999999999999" x14ac:dyDescent="0.4"/>
  <cols>
    <col min="1" max="1" width="13.19921875" customWidth="1"/>
    <col min="2" max="3" width="9.59765625" customWidth="1"/>
    <col min="4" max="4" width="14.69921875" customWidth="1"/>
    <col min="5" max="5" width="22.8984375" customWidth="1"/>
    <col min="6" max="6" width="17.69921875" customWidth="1"/>
    <col min="7" max="7" width="17.69921875" style="1" customWidth="1"/>
    <col min="8" max="9" width="17.69921875" customWidth="1"/>
    <col min="10" max="11" width="12.69921875" customWidth="1"/>
    <col min="13" max="13" width="21.3984375" bestFit="1" customWidth="1"/>
    <col min="14" max="14" width="10" bestFit="1" customWidth="1"/>
    <col min="15" max="16" width="11.19921875" bestFit="1" customWidth="1"/>
    <col min="17" max="17" width="6.69921875" bestFit="1" customWidth="1"/>
    <col min="18" max="18" width="22.5" bestFit="1" customWidth="1"/>
    <col min="19" max="19" width="26" bestFit="1" customWidth="1"/>
    <col min="20" max="20" width="27.09765625" bestFit="1" customWidth="1"/>
  </cols>
  <sheetData>
    <row r="1" spans="1:11" x14ac:dyDescent="0.4">
      <c r="A1" t="s">
        <v>1145</v>
      </c>
      <c r="B1" t="s">
        <v>1144</v>
      </c>
      <c r="C1" t="s">
        <v>1118</v>
      </c>
      <c r="D1" t="s">
        <v>0</v>
      </c>
      <c r="E1" t="s">
        <v>1211</v>
      </c>
      <c r="F1" t="s">
        <v>1209</v>
      </c>
      <c r="G1" s="1" t="s">
        <v>1219</v>
      </c>
      <c r="H1" t="s">
        <v>1</v>
      </c>
      <c r="I1" t="s">
        <v>1120</v>
      </c>
      <c r="J1" t="s">
        <v>1128</v>
      </c>
      <c r="K1" t="s">
        <v>1139</v>
      </c>
    </row>
    <row r="2" spans="1:11" x14ac:dyDescent="0.4">
      <c r="A2" s="2">
        <v>43102</v>
      </c>
      <c r="B2">
        <v>2018</v>
      </c>
      <c r="C2" t="s">
        <v>1146</v>
      </c>
      <c r="D2" t="s">
        <v>2</v>
      </c>
      <c r="E2" t="s">
        <v>579</v>
      </c>
      <c r="F2" t="s">
        <v>8</v>
      </c>
      <c r="G2" s="1">
        <v>5983.3945000000003</v>
      </c>
      <c r="H2" s="1">
        <v>4070</v>
      </c>
      <c r="I2" t="s">
        <v>1119</v>
      </c>
      <c r="J2" t="s">
        <v>1127</v>
      </c>
      <c r="K2" t="s">
        <v>1141</v>
      </c>
    </row>
    <row r="3" spans="1:11" x14ac:dyDescent="0.4">
      <c r="A3" s="2">
        <v>43102</v>
      </c>
      <c r="B3">
        <v>2018</v>
      </c>
      <c r="C3" t="s">
        <v>1146</v>
      </c>
      <c r="D3" t="s">
        <v>18</v>
      </c>
      <c r="E3" t="s">
        <v>752</v>
      </c>
      <c r="F3" t="s">
        <v>4</v>
      </c>
      <c r="G3" s="1">
        <v>1844.0510000000002</v>
      </c>
      <c r="H3" s="1">
        <v>5892.54</v>
      </c>
      <c r="I3" t="s">
        <v>1203</v>
      </c>
      <c r="J3" t="s">
        <v>1123</v>
      </c>
      <c r="K3" t="s">
        <v>1142</v>
      </c>
    </row>
    <row r="4" spans="1:11" x14ac:dyDescent="0.4">
      <c r="A4" s="2">
        <v>43103</v>
      </c>
      <c r="B4">
        <v>2018</v>
      </c>
      <c r="C4" t="s">
        <v>1146</v>
      </c>
      <c r="D4" t="s">
        <v>1155</v>
      </c>
      <c r="E4" t="s">
        <v>1064</v>
      </c>
      <c r="F4" t="s">
        <v>398</v>
      </c>
      <c r="G4" s="1">
        <v>3233.5103377007999</v>
      </c>
      <c r="H4" s="1">
        <v>9216.7000000000007</v>
      </c>
      <c r="I4" t="s">
        <v>1164</v>
      </c>
      <c r="J4" t="s">
        <v>1130</v>
      </c>
      <c r="K4" t="s">
        <v>1140</v>
      </c>
    </row>
    <row r="5" spans="1:11" x14ac:dyDescent="0.4">
      <c r="A5" s="2">
        <v>43103</v>
      </c>
      <c r="B5">
        <v>2018</v>
      </c>
      <c r="C5" t="s">
        <v>1146</v>
      </c>
      <c r="D5" t="s">
        <v>18</v>
      </c>
      <c r="E5" t="s">
        <v>745</v>
      </c>
      <c r="F5" t="s">
        <v>10</v>
      </c>
      <c r="G5" s="1">
        <v>1361.8373999999999</v>
      </c>
      <c r="H5" s="1">
        <v>3256.5</v>
      </c>
      <c r="I5" t="s">
        <v>1119</v>
      </c>
      <c r="J5" t="s">
        <v>1131</v>
      </c>
      <c r="K5" t="s">
        <v>1142</v>
      </c>
    </row>
    <row r="6" spans="1:11" x14ac:dyDescent="0.4">
      <c r="A6" s="2">
        <v>43104</v>
      </c>
      <c r="B6">
        <v>2018</v>
      </c>
      <c r="C6" t="s">
        <v>1146</v>
      </c>
      <c r="D6" t="s">
        <v>18</v>
      </c>
      <c r="E6" t="s">
        <v>195</v>
      </c>
      <c r="F6" t="s">
        <v>17</v>
      </c>
      <c r="G6" s="1">
        <v>2887.62</v>
      </c>
      <c r="H6">
        <v>503</v>
      </c>
      <c r="I6" t="s">
        <v>1164</v>
      </c>
      <c r="J6" t="s">
        <v>1122</v>
      </c>
      <c r="K6" t="s">
        <v>1141</v>
      </c>
    </row>
    <row r="7" spans="1:11" x14ac:dyDescent="0.4">
      <c r="A7" s="2">
        <v>43105</v>
      </c>
      <c r="B7">
        <v>2018</v>
      </c>
      <c r="C7" t="s">
        <v>1146</v>
      </c>
      <c r="D7" t="s">
        <v>18</v>
      </c>
      <c r="E7" t="s">
        <v>255</v>
      </c>
      <c r="F7" t="s">
        <v>10</v>
      </c>
      <c r="G7" s="1">
        <v>116.56</v>
      </c>
      <c r="H7">
        <v>4529</v>
      </c>
      <c r="I7" t="s">
        <v>1164</v>
      </c>
      <c r="J7" t="s">
        <v>1133</v>
      </c>
      <c r="K7" t="s">
        <v>1143</v>
      </c>
    </row>
    <row r="8" spans="1:11" x14ac:dyDescent="0.4">
      <c r="A8" s="2">
        <v>43107</v>
      </c>
      <c r="B8">
        <v>2018</v>
      </c>
      <c r="C8" t="s">
        <v>1146</v>
      </c>
      <c r="D8" t="s">
        <v>1155</v>
      </c>
      <c r="E8" t="s">
        <v>348</v>
      </c>
      <c r="F8" t="s">
        <v>17</v>
      </c>
      <c r="G8" s="1">
        <v>231.73</v>
      </c>
      <c r="H8">
        <v>9626</v>
      </c>
      <c r="I8" t="s">
        <v>1164</v>
      </c>
      <c r="J8" t="s">
        <v>1126</v>
      </c>
      <c r="K8" t="s">
        <v>1140</v>
      </c>
    </row>
    <row r="9" spans="1:11" x14ac:dyDescent="0.4">
      <c r="A9" s="2">
        <v>43109</v>
      </c>
      <c r="B9">
        <v>2018</v>
      </c>
      <c r="C9" t="s">
        <v>1146</v>
      </c>
      <c r="D9" t="s">
        <v>18</v>
      </c>
      <c r="E9" t="s">
        <v>426</v>
      </c>
      <c r="F9" t="s">
        <v>398</v>
      </c>
      <c r="G9" s="1">
        <v>4737.7640850500002</v>
      </c>
      <c r="H9">
        <v>2434</v>
      </c>
      <c r="I9" t="s">
        <v>1119</v>
      </c>
      <c r="J9" t="s">
        <v>1129</v>
      </c>
      <c r="K9" t="s">
        <v>1141</v>
      </c>
    </row>
    <row r="10" spans="1:11" x14ac:dyDescent="0.4">
      <c r="A10" s="2">
        <v>43110</v>
      </c>
      <c r="B10">
        <v>2018</v>
      </c>
      <c r="C10" t="s">
        <v>1146</v>
      </c>
      <c r="D10" t="s">
        <v>24</v>
      </c>
      <c r="E10" t="s">
        <v>433</v>
      </c>
      <c r="F10" t="s">
        <v>398</v>
      </c>
      <c r="G10" s="1">
        <v>2772.0428473500001</v>
      </c>
      <c r="H10">
        <v>5061</v>
      </c>
      <c r="I10" t="s">
        <v>1119</v>
      </c>
      <c r="J10" t="s">
        <v>1134</v>
      </c>
      <c r="K10" t="s">
        <v>1142</v>
      </c>
    </row>
    <row r="11" spans="1:11" x14ac:dyDescent="0.4">
      <c r="A11" s="2">
        <v>43112</v>
      </c>
      <c r="B11">
        <v>2018</v>
      </c>
      <c r="C11" t="s">
        <v>1146</v>
      </c>
      <c r="D11" t="s">
        <v>24</v>
      </c>
      <c r="E11" t="s">
        <v>194</v>
      </c>
      <c r="F11" t="s">
        <v>4</v>
      </c>
      <c r="G11" s="1">
        <v>6617.05</v>
      </c>
      <c r="H11">
        <v>8232</v>
      </c>
      <c r="I11" t="s">
        <v>1119</v>
      </c>
      <c r="J11" t="s">
        <v>1123</v>
      </c>
      <c r="K11" t="s">
        <v>1142</v>
      </c>
    </row>
    <row r="12" spans="1:11" x14ac:dyDescent="0.4">
      <c r="A12" s="2">
        <v>43113</v>
      </c>
      <c r="B12">
        <v>2018</v>
      </c>
      <c r="C12" t="s">
        <v>1146</v>
      </c>
      <c r="D12" t="s">
        <v>18</v>
      </c>
      <c r="E12" t="s">
        <v>450</v>
      </c>
      <c r="F12" t="s">
        <v>398</v>
      </c>
      <c r="G12" s="1">
        <v>6773.1724084999996</v>
      </c>
      <c r="H12">
        <v>3083</v>
      </c>
      <c r="I12" t="s">
        <v>1119</v>
      </c>
      <c r="J12" t="s">
        <v>1134</v>
      </c>
      <c r="K12" t="s">
        <v>1142</v>
      </c>
    </row>
    <row r="13" spans="1:11" x14ac:dyDescent="0.4">
      <c r="A13" s="2">
        <v>43116</v>
      </c>
      <c r="B13">
        <v>2018</v>
      </c>
      <c r="C13" t="s">
        <v>1146</v>
      </c>
      <c r="D13" t="s">
        <v>1155</v>
      </c>
      <c r="E13" t="s">
        <v>154</v>
      </c>
      <c r="F13" t="s">
        <v>4</v>
      </c>
      <c r="G13" s="1">
        <v>5139.5</v>
      </c>
      <c r="H13">
        <v>7675</v>
      </c>
      <c r="I13" t="s">
        <v>1119</v>
      </c>
      <c r="J13" t="s">
        <v>1133</v>
      </c>
      <c r="K13" t="s">
        <v>1141</v>
      </c>
    </row>
    <row r="14" spans="1:11" x14ac:dyDescent="0.4">
      <c r="A14" s="2">
        <v>43118</v>
      </c>
      <c r="B14">
        <v>2018</v>
      </c>
      <c r="C14" t="s">
        <v>1146</v>
      </c>
      <c r="D14" t="s">
        <v>1155</v>
      </c>
      <c r="E14" t="s">
        <v>339</v>
      </c>
      <c r="F14" t="s">
        <v>8</v>
      </c>
      <c r="G14" s="1">
        <v>4305.3999999999996</v>
      </c>
      <c r="H14">
        <v>2006</v>
      </c>
      <c r="I14" t="s">
        <v>1164</v>
      </c>
      <c r="J14" t="s">
        <v>1129</v>
      </c>
      <c r="K14" t="s">
        <v>1143</v>
      </c>
    </row>
    <row r="15" spans="1:11" x14ac:dyDescent="0.4">
      <c r="A15" s="2">
        <v>43119</v>
      </c>
      <c r="B15">
        <v>2018</v>
      </c>
      <c r="C15" t="s">
        <v>1146</v>
      </c>
      <c r="D15" t="s">
        <v>18</v>
      </c>
      <c r="E15" t="s">
        <v>210</v>
      </c>
      <c r="F15" t="s">
        <v>10</v>
      </c>
      <c r="G15" s="1">
        <v>307.10000000000002</v>
      </c>
      <c r="H15">
        <v>2805</v>
      </c>
      <c r="I15" t="s">
        <v>1119</v>
      </c>
      <c r="J15" t="s">
        <v>1131</v>
      </c>
      <c r="K15" t="s">
        <v>1142</v>
      </c>
    </row>
    <row r="16" spans="1:11" x14ac:dyDescent="0.4">
      <c r="A16" s="2">
        <v>43121</v>
      </c>
      <c r="B16">
        <v>2018</v>
      </c>
      <c r="C16" t="s">
        <v>1146</v>
      </c>
      <c r="D16" t="s">
        <v>18</v>
      </c>
      <c r="E16" t="s">
        <v>1078</v>
      </c>
      <c r="F16" t="s">
        <v>398</v>
      </c>
      <c r="G16" s="1">
        <v>5754.5606641634004</v>
      </c>
      <c r="H16" s="1">
        <v>1098</v>
      </c>
      <c r="I16" t="s">
        <v>1119</v>
      </c>
      <c r="J16" t="s">
        <v>1133</v>
      </c>
      <c r="K16" t="s">
        <v>1142</v>
      </c>
    </row>
    <row r="17" spans="1:11" x14ac:dyDescent="0.4">
      <c r="A17" s="2">
        <v>43122</v>
      </c>
      <c r="B17">
        <v>2018</v>
      </c>
      <c r="C17" t="s">
        <v>1146</v>
      </c>
      <c r="D17" t="s">
        <v>24</v>
      </c>
      <c r="E17" t="s">
        <v>649</v>
      </c>
      <c r="F17" t="s">
        <v>17</v>
      </c>
      <c r="G17" s="1">
        <v>12799.003199999999</v>
      </c>
      <c r="H17" s="1">
        <v>4126.6400000000003</v>
      </c>
      <c r="I17" t="s">
        <v>1164</v>
      </c>
      <c r="J17" t="s">
        <v>1129</v>
      </c>
      <c r="K17" t="s">
        <v>1143</v>
      </c>
    </row>
    <row r="18" spans="1:11" x14ac:dyDescent="0.4">
      <c r="A18" s="2">
        <v>43123</v>
      </c>
      <c r="B18">
        <v>2018</v>
      </c>
      <c r="C18" t="s">
        <v>1146</v>
      </c>
      <c r="D18" t="s">
        <v>24</v>
      </c>
      <c r="E18" t="s">
        <v>1028</v>
      </c>
      <c r="F18" t="s">
        <v>416</v>
      </c>
      <c r="G18" s="1">
        <v>6117.7344031501989</v>
      </c>
      <c r="H18" s="1">
        <v>7803.6</v>
      </c>
      <c r="I18" t="s">
        <v>1119</v>
      </c>
      <c r="J18" t="s">
        <v>1134</v>
      </c>
      <c r="K18" t="s">
        <v>1141</v>
      </c>
    </row>
    <row r="19" spans="1:11" x14ac:dyDescent="0.4">
      <c r="A19" s="2">
        <v>43126</v>
      </c>
      <c r="B19">
        <v>2018</v>
      </c>
      <c r="C19" t="s">
        <v>1146</v>
      </c>
      <c r="D19" t="s">
        <v>2</v>
      </c>
      <c r="E19" t="s">
        <v>543</v>
      </c>
      <c r="F19" t="s">
        <v>406</v>
      </c>
      <c r="G19" s="1">
        <v>9099.4914234200005</v>
      </c>
      <c r="H19">
        <v>3970</v>
      </c>
      <c r="I19" t="s">
        <v>1119</v>
      </c>
      <c r="J19" t="s">
        <v>1133</v>
      </c>
      <c r="K19" t="s">
        <v>1143</v>
      </c>
    </row>
    <row r="20" spans="1:11" x14ac:dyDescent="0.4">
      <c r="A20" s="2">
        <v>43126</v>
      </c>
      <c r="B20">
        <v>2018</v>
      </c>
      <c r="C20" t="s">
        <v>1146</v>
      </c>
      <c r="D20" t="s">
        <v>1155</v>
      </c>
      <c r="E20" t="s">
        <v>267</v>
      </c>
      <c r="F20" t="s">
        <v>17</v>
      </c>
      <c r="G20" s="1">
        <v>3902.01</v>
      </c>
      <c r="H20">
        <v>7616</v>
      </c>
      <c r="I20" t="s">
        <v>1119</v>
      </c>
      <c r="J20" t="s">
        <v>1134</v>
      </c>
      <c r="K20" t="s">
        <v>1142</v>
      </c>
    </row>
    <row r="21" spans="1:11" x14ac:dyDescent="0.4">
      <c r="A21" s="2">
        <v>43126</v>
      </c>
      <c r="B21">
        <v>2018</v>
      </c>
      <c r="C21" t="s">
        <v>1146</v>
      </c>
      <c r="D21" t="s">
        <v>24</v>
      </c>
      <c r="E21" t="s">
        <v>261</v>
      </c>
      <c r="F21" t="s">
        <v>8</v>
      </c>
      <c r="G21" s="1">
        <v>4169.9399999999996</v>
      </c>
      <c r="H21">
        <v>1289</v>
      </c>
      <c r="I21" t="s">
        <v>1164</v>
      </c>
      <c r="J21" t="s">
        <v>1121</v>
      </c>
      <c r="K21" t="s">
        <v>1141</v>
      </c>
    </row>
    <row r="22" spans="1:11" x14ac:dyDescent="0.4">
      <c r="A22" s="2">
        <v>43135</v>
      </c>
      <c r="B22">
        <v>2018</v>
      </c>
      <c r="C22" t="s">
        <v>1146</v>
      </c>
      <c r="D22" t="s">
        <v>1155</v>
      </c>
      <c r="E22" t="s">
        <v>956</v>
      </c>
      <c r="F22" t="s">
        <v>401</v>
      </c>
      <c r="G22" s="1">
        <v>7681.1727516176998</v>
      </c>
      <c r="H22" s="1">
        <v>1671.93</v>
      </c>
      <c r="I22" t="s">
        <v>1119</v>
      </c>
      <c r="J22" t="s">
        <v>1126</v>
      </c>
      <c r="K22" t="s">
        <v>1141</v>
      </c>
    </row>
    <row r="23" spans="1:11" x14ac:dyDescent="0.4">
      <c r="A23" s="2">
        <v>43138</v>
      </c>
      <c r="B23">
        <v>2018</v>
      </c>
      <c r="C23" t="s">
        <v>1146</v>
      </c>
      <c r="D23" t="s">
        <v>1155</v>
      </c>
      <c r="E23" t="s">
        <v>713</v>
      </c>
      <c r="F23" t="s">
        <v>8</v>
      </c>
      <c r="G23" s="1">
        <v>2090.9232000000002</v>
      </c>
      <c r="H23" s="1">
        <v>3415.1</v>
      </c>
      <c r="I23" t="s">
        <v>1164</v>
      </c>
      <c r="J23" t="s">
        <v>1134</v>
      </c>
      <c r="K23" t="s">
        <v>1140</v>
      </c>
    </row>
    <row r="24" spans="1:11" x14ac:dyDescent="0.4">
      <c r="A24" s="2">
        <v>43139</v>
      </c>
      <c r="B24">
        <v>2018</v>
      </c>
      <c r="C24" t="s">
        <v>1146</v>
      </c>
      <c r="D24" t="s">
        <v>18</v>
      </c>
      <c r="E24" t="s">
        <v>479</v>
      </c>
      <c r="F24" t="s">
        <v>401</v>
      </c>
      <c r="G24" s="1">
        <v>9392.2072913400007</v>
      </c>
      <c r="H24">
        <v>6423</v>
      </c>
      <c r="I24" t="s">
        <v>1119</v>
      </c>
      <c r="J24" t="s">
        <v>1133</v>
      </c>
      <c r="K24" t="s">
        <v>1141</v>
      </c>
    </row>
    <row r="25" spans="1:11" x14ac:dyDescent="0.4">
      <c r="A25" s="2">
        <v>43139</v>
      </c>
      <c r="B25">
        <v>2018</v>
      </c>
      <c r="C25" t="s">
        <v>1146</v>
      </c>
      <c r="D25" t="s">
        <v>1155</v>
      </c>
      <c r="E25" t="s">
        <v>497</v>
      </c>
      <c r="F25" t="s">
        <v>416</v>
      </c>
      <c r="G25" s="1">
        <v>5940.0178364599997</v>
      </c>
      <c r="H25">
        <v>317</v>
      </c>
      <c r="I25" t="s">
        <v>1119</v>
      </c>
      <c r="J25" t="s">
        <v>1131</v>
      </c>
      <c r="K25" t="s">
        <v>1141</v>
      </c>
    </row>
    <row r="26" spans="1:11" x14ac:dyDescent="0.4">
      <c r="A26" s="2">
        <v>43140</v>
      </c>
      <c r="B26">
        <v>2018</v>
      </c>
      <c r="C26" t="s">
        <v>1146</v>
      </c>
      <c r="D26" t="s">
        <v>2</v>
      </c>
      <c r="E26" t="s">
        <v>185</v>
      </c>
      <c r="F26" t="s">
        <v>17</v>
      </c>
      <c r="G26" s="1">
        <v>1391.93</v>
      </c>
      <c r="H26">
        <v>9465</v>
      </c>
      <c r="I26" t="s">
        <v>1164</v>
      </c>
      <c r="J26" t="s">
        <v>1135</v>
      </c>
      <c r="K26" t="s">
        <v>1142</v>
      </c>
    </row>
    <row r="27" spans="1:11" x14ac:dyDescent="0.4">
      <c r="A27" s="2">
        <v>43140</v>
      </c>
      <c r="B27">
        <v>2018</v>
      </c>
      <c r="C27" t="s">
        <v>1146</v>
      </c>
      <c r="D27" t="s">
        <v>2</v>
      </c>
      <c r="E27" t="s">
        <v>373</v>
      </c>
      <c r="F27" t="s">
        <v>17</v>
      </c>
      <c r="G27" s="1">
        <v>2832.18</v>
      </c>
      <c r="H27">
        <v>8076</v>
      </c>
      <c r="I27" t="s">
        <v>1119</v>
      </c>
      <c r="J27" t="s">
        <v>1132</v>
      </c>
      <c r="K27" t="s">
        <v>1142</v>
      </c>
    </row>
    <row r="28" spans="1:11" x14ac:dyDescent="0.4">
      <c r="A28" s="2">
        <v>43144</v>
      </c>
      <c r="B28">
        <v>2018</v>
      </c>
      <c r="C28" t="s">
        <v>1146</v>
      </c>
      <c r="D28" t="s">
        <v>2</v>
      </c>
      <c r="E28" t="s">
        <v>427</v>
      </c>
      <c r="F28" t="s">
        <v>406</v>
      </c>
      <c r="G28" s="1">
        <v>9036.2634861000006</v>
      </c>
      <c r="H28">
        <v>5090</v>
      </c>
      <c r="I28" t="s">
        <v>1119</v>
      </c>
      <c r="J28" t="s">
        <v>1134</v>
      </c>
      <c r="K28" t="s">
        <v>1143</v>
      </c>
    </row>
    <row r="29" spans="1:11" x14ac:dyDescent="0.4">
      <c r="A29" s="2">
        <v>43145</v>
      </c>
      <c r="B29">
        <v>2018</v>
      </c>
      <c r="C29" t="s">
        <v>1146</v>
      </c>
      <c r="D29" t="s">
        <v>24</v>
      </c>
      <c r="E29" t="s">
        <v>116</v>
      </c>
      <c r="F29" t="s">
        <v>4</v>
      </c>
      <c r="G29" s="1">
        <v>5661.99</v>
      </c>
      <c r="H29">
        <v>5540</v>
      </c>
      <c r="I29" t="s">
        <v>1119</v>
      </c>
      <c r="J29" t="s">
        <v>1135</v>
      </c>
      <c r="K29" t="s">
        <v>1140</v>
      </c>
    </row>
    <row r="30" spans="1:11" x14ac:dyDescent="0.4">
      <c r="A30" s="2">
        <v>43147</v>
      </c>
      <c r="B30">
        <v>2018</v>
      </c>
      <c r="C30" t="s">
        <v>1146</v>
      </c>
      <c r="D30" t="s">
        <v>1155</v>
      </c>
      <c r="E30" t="s">
        <v>159</v>
      </c>
      <c r="F30" t="s">
        <v>17</v>
      </c>
      <c r="G30" s="1">
        <v>4533.4399999999996</v>
      </c>
      <c r="H30">
        <v>4780</v>
      </c>
      <c r="I30" t="s">
        <v>1119</v>
      </c>
      <c r="J30" t="s">
        <v>1129</v>
      </c>
      <c r="K30" t="s">
        <v>1140</v>
      </c>
    </row>
    <row r="31" spans="1:11" x14ac:dyDescent="0.4">
      <c r="A31" s="2">
        <v>43148</v>
      </c>
      <c r="B31">
        <v>2018</v>
      </c>
      <c r="C31" t="s">
        <v>1146</v>
      </c>
      <c r="D31" t="s">
        <v>18</v>
      </c>
      <c r="E31" t="s">
        <v>19</v>
      </c>
      <c r="F31" t="s">
        <v>10</v>
      </c>
      <c r="G31" s="1">
        <v>81.84</v>
      </c>
      <c r="H31">
        <v>8514</v>
      </c>
      <c r="I31" t="s">
        <v>1119</v>
      </c>
      <c r="J31" t="s">
        <v>1131</v>
      </c>
      <c r="K31" t="s">
        <v>1141</v>
      </c>
    </row>
    <row r="32" spans="1:11" x14ac:dyDescent="0.4">
      <c r="A32" s="2">
        <v>43150</v>
      </c>
      <c r="B32">
        <v>2018</v>
      </c>
      <c r="C32" t="s">
        <v>1146</v>
      </c>
      <c r="D32" t="s">
        <v>18</v>
      </c>
      <c r="E32" t="s">
        <v>691</v>
      </c>
      <c r="F32" t="s">
        <v>10</v>
      </c>
      <c r="G32" s="1">
        <v>12903.204</v>
      </c>
      <c r="H32" s="1">
        <v>488.22</v>
      </c>
      <c r="I32" t="s">
        <v>1119</v>
      </c>
      <c r="J32" t="s">
        <v>1123</v>
      </c>
      <c r="K32" t="s">
        <v>1141</v>
      </c>
    </row>
    <row r="33" spans="1:11" x14ac:dyDescent="0.4">
      <c r="A33" s="2">
        <v>43152</v>
      </c>
      <c r="B33">
        <v>2018</v>
      </c>
      <c r="C33" t="s">
        <v>1146</v>
      </c>
      <c r="D33" t="s">
        <v>18</v>
      </c>
      <c r="E33" t="s">
        <v>561</v>
      </c>
      <c r="F33" t="s">
        <v>10</v>
      </c>
      <c r="G33" s="1">
        <v>631.94299999999998</v>
      </c>
      <c r="H33" s="1">
        <v>4565.8500000000004</v>
      </c>
      <c r="I33" t="s">
        <v>1119</v>
      </c>
      <c r="J33" t="s">
        <v>1124</v>
      </c>
      <c r="K33" t="s">
        <v>1140</v>
      </c>
    </row>
    <row r="34" spans="1:11" x14ac:dyDescent="0.4">
      <c r="A34" s="2">
        <v>43152</v>
      </c>
      <c r="B34">
        <v>2018</v>
      </c>
      <c r="C34" t="s">
        <v>1146</v>
      </c>
      <c r="D34" t="s">
        <v>2</v>
      </c>
      <c r="E34" t="s">
        <v>588</v>
      </c>
      <c r="F34" t="s">
        <v>10</v>
      </c>
      <c r="G34" s="1">
        <v>4007.9984000000004</v>
      </c>
      <c r="H34" s="1">
        <v>10679.5</v>
      </c>
      <c r="I34" t="s">
        <v>1164</v>
      </c>
      <c r="J34" t="s">
        <v>1137</v>
      </c>
      <c r="K34" t="s">
        <v>1142</v>
      </c>
    </row>
    <row r="35" spans="1:11" x14ac:dyDescent="0.4">
      <c r="A35" s="2">
        <v>43152</v>
      </c>
      <c r="B35">
        <v>2018</v>
      </c>
      <c r="C35" t="s">
        <v>1146</v>
      </c>
      <c r="D35" t="s">
        <v>24</v>
      </c>
      <c r="E35" t="s">
        <v>788</v>
      </c>
      <c r="F35" t="s">
        <v>4</v>
      </c>
      <c r="G35" s="1">
        <v>151.00539999999998</v>
      </c>
      <c r="H35" s="1">
        <v>515.04</v>
      </c>
      <c r="I35" t="s">
        <v>1164</v>
      </c>
      <c r="J35" t="s">
        <v>1134</v>
      </c>
      <c r="K35" t="s">
        <v>1142</v>
      </c>
    </row>
    <row r="36" spans="1:11" x14ac:dyDescent="0.4">
      <c r="A36" s="2">
        <v>43155</v>
      </c>
      <c r="B36">
        <v>2018</v>
      </c>
      <c r="C36" t="s">
        <v>1146</v>
      </c>
      <c r="D36" t="s">
        <v>1155</v>
      </c>
      <c r="E36" t="s">
        <v>526</v>
      </c>
      <c r="F36" t="s">
        <v>416</v>
      </c>
      <c r="G36" s="1">
        <v>3088.61531109</v>
      </c>
      <c r="H36">
        <v>8392</v>
      </c>
      <c r="I36" t="s">
        <v>1119</v>
      </c>
      <c r="J36" t="s">
        <v>1132</v>
      </c>
      <c r="K36" t="s">
        <v>1142</v>
      </c>
    </row>
    <row r="37" spans="1:11" x14ac:dyDescent="0.4">
      <c r="A37" s="2">
        <v>43157</v>
      </c>
      <c r="B37">
        <v>2018</v>
      </c>
      <c r="C37" t="s">
        <v>1146</v>
      </c>
      <c r="D37" t="s">
        <v>1155</v>
      </c>
      <c r="E37" t="s">
        <v>455</v>
      </c>
      <c r="F37" t="s">
        <v>401</v>
      </c>
      <c r="G37" s="1">
        <v>8023.9185833399997</v>
      </c>
      <c r="H37">
        <v>9048</v>
      </c>
      <c r="I37" t="s">
        <v>1119</v>
      </c>
      <c r="J37" t="s">
        <v>1123</v>
      </c>
      <c r="K37" t="s">
        <v>1142</v>
      </c>
    </row>
    <row r="38" spans="1:11" x14ac:dyDescent="0.4">
      <c r="A38" s="2">
        <v>43159</v>
      </c>
      <c r="B38">
        <v>2018</v>
      </c>
      <c r="C38" t="s">
        <v>1146</v>
      </c>
      <c r="D38" t="s">
        <v>18</v>
      </c>
      <c r="E38" t="s">
        <v>140</v>
      </c>
      <c r="F38" t="s">
        <v>8</v>
      </c>
      <c r="G38" s="1">
        <v>2106.34</v>
      </c>
      <c r="H38">
        <v>7458</v>
      </c>
      <c r="I38" t="s">
        <v>1119</v>
      </c>
      <c r="J38" t="s">
        <v>1134</v>
      </c>
      <c r="K38" t="s">
        <v>1140</v>
      </c>
    </row>
    <row r="39" spans="1:11" x14ac:dyDescent="0.4">
      <c r="A39" s="2">
        <v>43159</v>
      </c>
      <c r="B39">
        <v>2018</v>
      </c>
      <c r="C39" t="s">
        <v>1146</v>
      </c>
      <c r="D39" t="s">
        <v>18</v>
      </c>
      <c r="E39" t="s">
        <v>609</v>
      </c>
      <c r="F39" t="s">
        <v>8</v>
      </c>
      <c r="G39" s="1">
        <v>17.9025</v>
      </c>
      <c r="H39" s="1">
        <v>553.32000000000005</v>
      </c>
      <c r="I39" t="s">
        <v>1164</v>
      </c>
      <c r="J39" t="s">
        <v>1132</v>
      </c>
      <c r="K39" t="s">
        <v>1142</v>
      </c>
    </row>
    <row r="40" spans="1:11" x14ac:dyDescent="0.4">
      <c r="A40" s="2">
        <v>43159</v>
      </c>
      <c r="B40">
        <v>2018</v>
      </c>
      <c r="C40" t="s">
        <v>1146</v>
      </c>
      <c r="D40" t="s">
        <v>18</v>
      </c>
      <c r="E40" t="s">
        <v>629</v>
      </c>
      <c r="F40" t="s">
        <v>8</v>
      </c>
      <c r="G40" s="1">
        <v>696.0258</v>
      </c>
      <c r="H40" s="1">
        <v>2119.16</v>
      </c>
      <c r="I40" t="s">
        <v>1119</v>
      </c>
      <c r="J40" t="s">
        <v>1134</v>
      </c>
      <c r="K40" t="s">
        <v>1140</v>
      </c>
    </row>
    <row r="41" spans="1:11" x14ac:dyDescent="0.4">
      <c r="A41" s="2">
        <v>43162</v>
      </c>
      <c r="B41">
        <v>2018</v>
      </c>
      <c r="C41" t="s">
        <v>1146</v>
      </c>
      <c r="D41" t="s">
        <v>51</v>
      </c>
      <c r="E41" t="s">
        <v>30</v>
      </c>
      <c r="F41" t="s">
        <v>8</v>
      </c>
      <c r="G41" s="1">
        <v>6947.63</v>
      </c>
      <c r="H41">
        <v>8964</v>
      </c>
      <c r="I41" t="s">
        <v>1119</v>
      </c>
      <c r="J41" t="s">
        <v>1131</v>
      </c>
      <c r="K41" t="s">
        <v>1140</v>
      </c>
    </row>
    <row r="42" spans="1:11" x14ac:dyDescent="0.4">
      <c r="A42" s="2">
        <v>43163</v>
      </c>
      <c r="B42">
        <v>2018</v>
      </c>
      <c r="C42" t="s">
        <v>1146</v>
      </c>
      <c r="D42" t="s">
        <v>18</v>
      </c>
      <c r="E42" t="s">
        <v>792</v>
      </c>
      <c r="F42" t="s">
        <v>10</v>
      </c>
      <c r="G42" s="1">
        <v>7512.4010000000007</v>
      </c>
      <c r="H42" s="1">
        <v>725.22</v>
      </c>
      <c r="I42" t="s">
        <v>1119</v>
      </c>
      <c r="J42" t="s">
        <v>1135</v>
      </c>
      <c r="K42" t="s">
        <v>1142</v>
      </c>
    </row>
    <row r="43" spans="1:11" x14ac:dyDescent="0.4">
      <c r="A43" s="2">
        <v>43163</v>
      </c>
      <c r="B43">
        <v>2018</v>
      </c>
      <c r="C43" t="s">
        <v>1146</v>
      </c>
      <c r="D43" t="s">
        <v>18</v>
      </c>
      <c r="E43" t="s">
        <v>317</v>
      </c>
      <c r="F43" t="s">
        <v>8</v>
      </c>
      <c r="G43" s="1">
        <v>454.76</v>
      </c>
      <c r="H43">
        <v>9403</v>
      </c>
      <c r="I43" t="s">
        <v>1164</v>
      </c>
      <c r="J43" t="s">
        <v>1127</v>
      </c>
      <c r="K43" t="s">
        <v>1140</v>
      </c>
    </row>
    <row r="44" spans="1:11" x14ac:dyDescent="0.4">
      <c r="A44" s="2">
        <v>43164</v>
      </c>
      <c r="B44">
        <v>2018</v>
      </c>
      <c r="C44" t="s">
        <v>1146</v>
      </c>
      <c r="D44" t="s">
        <v>2</v>
      </c>
      <c r="E44" t="s">
        <v>127</v>
      </c>
      <c r="F44" t="s">
        <v>4</v>
      </c>
      <c r="G44" s="1">
        <v>7376.59</v>
      </c>
      <c r="H44">
        <v>5255</v>
      </c>
      <c r="I44" t="s">
        <v>1164</v>
      </c>
      <c r="J44" t="s">
        <v>1121</v>
      </c>
      <c r="K44" t="s">
        <v>1142</v>
      </c>
    </row>
    <row r="45" spans="1:11" x14ac:dyDescent="0.4">
      <c r="A45" s="2">
        <v>43166</v>
      </c>
      <c r="B45">
        <v>2018</v>
      </c>
      <c r="C45" t="s">
        <v>1146</v>
      </c>
      <c r="D45" t="s">
        <v>24</v>
      </c>
      <c r="E45" t="s">
        <v>733</v>
      </c>
      <c r="F45" t="s">
        <v>4</v>
      </c>
      <c r="G45" s="1">
        <v>7478.7040000000006</v>
      </c>
      <c r="H45" s="1">
        <v>8237.68</v>
      </c>
      <c r="I45" t="s">
        <v>1119</v>
      </c>
      <c r="J45" t="s">
        <v>1130</v>
      </c>
      <c r="K45" t="s">
        <v>1140</v>
      </c>
    </row>
    <row r="46" spans="1:11" x14ac:dyDescent="0.4">
      <c r="A46" s="2">
        <v>43171</v>
      </c>
      <c r="B46">
        <v>2018</v>
      </c>
      <c r="C46" t="s">
        <v>1146</v>
      </c>
      <c r="D46" t="s">
        <v>51</v>
      </c>
      <c r="E46" t="s">
        <v>825</v>
      </c>
      <c r="F46" t="s">
        <v>4</v>
      </c>
      <c r="G46" s="1">
        <v>5642.500399999999</v>
      </c>
      <c r="H46" s="1">
        <v>4145.76</v>
      </c>
      <c r="I46" t="s">
        <v>1119</v>
      </c>
      <c r="J46" t="s">
        <v>1135</v>
      </c>
      <c r="K46" t="s">
        <v>1140</v>
      </c>
    </row>
    <row r="47" spans="1:11" x14ac:dyDescent="0.4">
      <c r="A47" s="2">
        <v>43177</v>
      </c>
      <c r="B47">
        <v>2018</v>
      </c>
      <c r="C47" t="s">
        <v>1146</v>
      </c>
      <c r="D47" t="s">
        <v>51</v>
      </c>
      <c r="E47" t="s">
        <v>750</v>
      </c>
      <c r="F47" t="s">
        <v>17</v>
      </c>
      <c r="G47" s="1">
        <v>5977.3571000000011</v>
      </c>
      <c r="H47" s="1">
        <v>8761.17</v>
      </c>
      <c r="I47" t="s">
        <v>1119</v>
      </c>
      <c r="J47" t="s">
        <v>1135</v>
      </c>
      <c r="K47" t="s">
        <v>1142</v>
      </c>
    </row>
    <row r="48" spans="1:11" x14ac:dyDescent="0.4">
      <c r="A48" s="2">
        <v>43177</v>
      </c>
      <c r="B48">
        <v>2018</v>
      </c>
      <c r="C48" t="s">
        <v>1146</v>
      </c>
      <c r="D48" t="s">
        <v>1155</v>
      </c>
      <c r="E48" t="s">
        <v>567</v>
      </c>
      <c r="F48" t="s">
        <v>17</v>
      </c>
      <c r="G48" s="1">
        <v>354.82319999999999</v>
      </c>
      <c r="H48" s="1">
        <v>894.08</v>
      </c>
      <c r="I48" t="s">
        <v>1119</v>
      </c>
      <c r="J48" t="s">
        <v>1133</v>
      </c>
      <c r="K48" t="s">
        <v>1141</v>
      </c>
    </row>
    <row r="49" spans="1:11" x14ac:dyDescent="0.4">
      <c r="A49" s="2">
        <v>43178</v>
      </c>
      <c r="B49">
        <v>2018</v>
      </c>
      <c r="C49" t="s">
        <v>1146</v>
      </c>
      <c r="D49" t="s">
        <v>2</v>
      </c>
      <c r="E49" t="s">
        <v>726</v>
      </c>
      <c r="F49" t="s">
        <v>10</v>
      </c>
      <c r="G49" s="1">
        <v>5448.4942000000001</v>
      </c>
      <c r="H49" s="1">
        <v>1284.4000000000001</v>
      </c>
      <c r="I49" t="s">
        <v>1119</v>
      </c>
      <c r="J49" t="s">
        <v>1125</v>
      </c>
      <c r="K49" t="s">
        <v>1140</v>
      </c>
    </row>
    <row r="50" spans="1:11" x14ac:dyDescent="0.4">
      <c r="A50" s="2">
        <v>43179</v>
      </c>
      <c r="B50">
        <v>2018</v>
      </c>
      <c r="C50" t="s">
        <v>1146</v>
      </c>
      <c r="D50" t="s">
        <v>24</v>
      </c>
      <c r="E50" t="s">
        <v>1018</v>
      </c>
      <c r="F50" t="s">
        <v>416</v>
      </c>
      <c r="G50" s="1">
        <v>145.76465297519999</v>
      </c>
      <c r="H50" s="1">
        <v>4986.8999999999996</v>
      </c>
      <c r="I50" t="s">
        <v>1164</v>
      </c>
      <c r="J50" t="s">
        <v>1133</v>
      </c>
      <c r="K50" t="s">
        <v>1142</v>
      </c>
    </row>
    <row r="51" spans="1:11" x14ac:dyDescent="0.4">
      <c r="A51" s="2">
        <v>43179</v>
      </c>
      <c r="B51">
        <v>2018</v>
      </c>
      <c r="C51" t="s">
        <v>1146</v>
      </c>
      <c r="D51" t="s">
        <v>2</v>
      </c>
      <c r="E51" t="s">
        <v>1002</v>
      </c>
      <c r="F51" t="s">
        <v>406</v>
      </c>
      <c r="G51" s="1">
        <v>5518.2764061699991</v>
      </c>
      <c r="H51" s="1">
        <v>9961.24</v>
      </c>
      <c r="I51" t="s">
        <v>1119</v>
      </c>
      <c r="J51" t="s">
        <v>1135</v>
      </c>
      <c r="K51" t="s">
        <v>1143</v>
      </c>
    </row>
    <row r="52" spans="1:11" x14ac:dyDescent="0.4">
      <c r="A52" s="2">
        <v>43185</v>
      </c>
      <c r="B52">
        <v>2018</v>
      </c>
      <c r="C52" t="s">
        <v>1146</v>
      </c>
      <c r="D52" t="s">
        <v>1155</v>
      </c>
      <c r="E52" t="s">
        <v>1026</v>
      </c>
      <c r="F52" t="s">
        <v>401</v>
      </c>
      <c r="G52" s="1">
        <v>2820.8803109552</v>
      </c>
      <c r="H52" s="1">
        <v>10937.27</v>
      </c>
      <c r="I52" t="s">
        <v>1119</v>
      </c>
      <c r="J52" t="s">
        <v>1135</v>
      </c>
      <c r="K52" t="s">
        <v>1140</v>
      </c>
    </row>
    <row r="53" spans="1:11" x14ac:dyDescent="0.4">
      <c r="A53" s="2">
        <v>43194</v>
      </c>
      <c r="B53">
        <v>2018</v>
      </c>
      <c r="C53" t="s">
        <v>1147</v>
      </c>
      <c r="D53" t="s">
        <v>51</v>
      </c>
      <c r="E53" t="s">
        <v>164</v>
      </c>
      <c r="F53" t="s">
        <v>10</v>
      </c>
      <c r="G53" s="1">
        <v>5584.3</v>
      </c>
      <c r="H53">
        <v>9954</v>
      </c>
      <c r="I53" t="s">
        <v>1119</v>
      </c>
      <c r="J53" t="s">
        <v>1138</v>
      </c>
      <c r="K53" t="s">
        <v>1140</v>
      </c>
    </row>
    <row r="54" spans="1:11" x14ac:dyDescent="0.4">
      <c r="A54" s="2">
        <v>43194</v>
      </c>
      <c r="B54">
        <v>2018</v>
      </c>
      <c r="C54" t="s">
        <v>1147</v>
      </c>
      <c r="D54" t="s">
        <v>24</v>
      </c>
      <c r="E54" t="s">
        <v>112</v>
      </c>
      <c r="F54" t="s">
        <v>8</v>
      </c>
      <c r="G54" s="1">
        <v>2804.19</v>
      </c>
      <c r="H54">
        <v>2161</v>
      </c>
      <c r="I54" t="s">
        <v>1119</v>
      </c>
      <c r="J54" t="s">
        <v>1138</v>
      </c>
      <c r="K54" t="s">
        <v>1142</v>
      </c>
    </row>
    <row r="55" spans="1:11" x14ac:dyDescent="0.4">
      <c r="A55" s="2">
        <v>43195</v>
      </c>
      <c r="B55">
        <v>2018</v>
      </c>
      <c r="C55" t="s">
        <v>1147</v>
      </c>
      <c r="D55" t="s">
        <v>1155</v>
      </c>
      <c r="E55" t="s">
        <v>550</v>
      </c>
      <c r="F55" t="s">
        <v>404</v>
      </c>
      <c r="G55" s="1">
        <v>8642.9013151399995</v>
      </c>
      <c r="H55">
        <v>7582</v>
      </c>
      <c r="I55" t="s">
        <v>1119</v>
      </c>
      <c r="J55" t="s">
        <v>1137</v>
      </c>
      <c r="K55" t="s">
        <v>1142</v>
      </c>
    </row>
    <row r="56" spans="1:11" x14ac:dyDescent="0.4">
      <c r="A56" s="2">
        <v>43196</v>
      </c>
      <c r="B56">
        <v>2018</v>
      </c>
      <c r="C56" t="s">
        <v>1147</v>
      </c>
      <c r="D56" t="s">
        <v>18</v>
      </c>
      <c r="E56" t="s">
        <v>578</v>
      </c>
      <c r="F56" t="s">
        <v>4</v>
      </c>
      <c r="G56" s="1">
        <v>915.61199999999997</v>
      </c>
      <c r="H56" s="1">
        <v>7533.96</v>
      </c>
      <c r="I56" t="s">
        <v>1119</v>
      </c>
      <c r="J56" t="s">
        <v>1131</v>
      </c>
      <c r="K56" t="s">
        <v>1140</v>
      </c>
    </row>
    <row r="57" spans="1:11" x14ac:dyDescent="0.4">
      <c r="A57" s="2">
        <v>43196</v>
      </c>
      <c r="B57">
        <v>2018</v>
      </c>
      <c r="C57" t="s">
        <v>1147</v>
      </c>
      <c r="D57" t="s">
        <v>1155</v>
      </c>
      <c r="E57" t="s">
        <v>285</v>
      </c>
      <c r="F57" t="s">
        <v>8</v>
      </c>
      <c r="G57" s="1">
        <v>9541.86</v>
      </c>
      <c r="H57">
        <v>770</v>
      </c>
      <c r="I57" t="s">
        <v>1164</v>
      </c>
      <c r="J57" t="s">
        <v>1138</v>
      </c>
      <c r="K57" t="s">
        <v>1142</v>
      </c>
    </row>
    <row r="58" spans="1:11" x14ac:dyDescent="0.4">
      <c r="A58" s="2">
        <v>43196</v>
      </c>
      <c r="B58">
        <v>2018</v>
      </c>
      <c r="C58" t="s">
        <v>1147</v>
      </c>
      <c r="D58" t="s">
        <v>24</v>
      </c>
      <c r="E58" t="s">
        <v>364</v>
      </c>
      <c r="F58" t="s">
        <v>4</v>
      </c>
      <c r="G58" s="1">
        <v>5506.5</v>
      </c>
      <c r="H58">
        <v>2800</v>
      </c>
      <c r="I58" t="s">
        <v>1119</v>
      </c>
      <c r="J58" t="s">
        <v>1133</v>
      </c>
      <c r="K58" t="s">
        <v>1140</v>
      </c>
    </row>
    <row r="59" spans="1:11" x14ac:dyDescent="0.4">
      <c r="A59" s="2">
        <v>43199</v>
      </c>
      <c r="B59">
        <v>2018</v>
      </c>
      <c r="C59" t="s">
        <v>1147</v>
      </c>
      <c r="D59" t="s">
        <v>18</v>
      </c>
      <c r="E59" t="s">
        <v>564</v>
      </c>
      <c r="F59" t="s">
        <v>8</v>
      </c>
      <c r="G59" s="1">
        <v>83.372099999999989</v>
      </c>
      <c r="H59" s="1">
        <v>9015.18</v>
      </c>
      <c r="I59" t="s">
        <v>1119</v>
      </c>
      <c r="J59" t="s">
        <v>1136</v>
      </c>
      <c r="K59" t="s">
        <v>1140</v>
      </c>
    </row>
    <row r="60" spans="1:11" x14ac:dyDescent="0.4">
      <c r="A60" s="2">
        <v>43199</v>
      </c>
      <c r="B60">
        <v>2018</v>
      </c>
      <c r="C60" t="s">
        <v>1147</v>
      </c>
      <c r="D60" t="s">
        <v>2</v>
      </c>
      <c r="E60" t="s">
        <v>312</v>
      </c>
      <c r="F60" t="s">
        <v>4</v>
      </c>
      <c r="G60" s="1">
        <v>3790.85</v>
      </c>
      <c r="H60">
        <v>585</v>
      </c>
      <c r="I60" t="s">
        <v>1164</v>
      </c>
      <c r="J60" t="s">
        <v>1134</v>
      </c>
      <c r="K60" t="s">
        <v>1141</v>
      </c>
    </row>
    <row r="61" spans="1:11" x14ac:dyDescent="0.4">
      <c r="A61" s="2">
        <v>43201</v>
      </c>
      <c r="B61">
        <v>2018</v>
      </c>
      <c r="C61" t="s">
        <v>1147</v>
      </c>
      <c r="D61" t="s">
        <v>24</v>
      </c>
      <c r="E61" t="s">
        <v>236</v>
      </c>
      <c r="F61" t="s">
        <v>17</v>
      </c>
      <c r="G61" s="1">
        <v>6858.34</v>
      </c>
      <c r="H61">
        <v>4939</v>
      </c>
      <c r="I61" t="s">
        <v>1119</v>
      </c>
      <c r="J61" t="s">
        <v>1130</v>
      </c>
      <c r="K61" t="s">
        <v>1142</v>
      </c>
    </row>
    <row r="62" spans="1:11" x14ac:dyDescent="0.4">
      <c r="A62" s="2">
        <v>43201</v>
      </c>
      <c r="B62">
        <v>2018</v>
      </c>
      <c r="C62" t="s">
        <v>1147</v>
      </c>
      <c r="D62" t="s">
        <v>24</v>
      </c>
      <c r="E62" t="s">
        <v>1065</v>
      </c>
      <c r="F62" t="s">
        <v>401</v>
      </c>
      <c r="G62" s="1">
        <v>9319.4920624596016</v>
      </c>
      <c r="H62" s="1">
        <v>2208.6</v>
      </c>
      <c r="I62" t="s">
        <v>1164</v>
      </c>
      <c r="J62" t="s">
        <v>1136</v>
      </c>
      <c r="K62" t="s">
        <v>1140</v>
      </c>
    </row>
    <row r="63" spans="1:11" x14ac:dyDescent="0.4">
      <c r="A63" s="2">
        <v>43205</v>
      </c>
      <c r="B63">
        <v>2018</v>
      </c>
      <c r="C63" t="s">
        <v>1147</v>
      </c>
      <c r="D63" t="s">
        <v>18</v>
      </c>
      <c r="E63" t="s">
        <v>521</v>
      </c>
      <c r="F63" t="s">
        <v>401</v>
      </c>
      <c r="G63" s="1">
        <v>9362.5668315900002</v>
      </c>
      <c r="H63">
        <v>3706</v>
      </c>
      <c r="I63" t="s">
        <v>1119</v>
      </c>
      <c r="J63" t="s">
        <v>1132</v>
      </c>
      <c r="K63" t="s">
        <v>1141</v>
      </c>
    </row>
    <row r="64" spans="1:11" x14ac:dyDescent="0.4">
      <c r="A64" s="2">
        <v>43210</v>
      </c>
      <c r="B64">
        <v>2018</v>
      </c>
      <c r="C64" t="s">
        <v>1147</v>
      </c>
      <c r="D64" t="s">
        <v>18</v>
      </c>
      <c r="E64" t="s">
        <v>337</v>
      </c>
      <c r="F64" t="s">
        <v>4</v>
      </c>
      <c r="G64" s="1">
        <v>167.6</v>
      </c>
      <c r="H64">
        <v>4991</v>
      </c>
      <c r="I64" t="s">
        <v>1119</v>
      </c>
      <c r="J64" t="s">
        <v>1126</v>
      </c>
      <c r="K64" t="s">
        <v>1142</v>
      </c>
    </row>
    <row r="65" spans="1:11" x14ac:dyDescent="0.4">
      <c r="A65" s="2">
        <v>43211</v>
      </c>
      <c r="B65">
        <v>2018</v>
      </c>
      <c r="C65" t="s">
        <v>1147</v>
      </c>
      <c r="D65" t="s">
        <v>2</v>
      </c>
      <c r="E65" t="s">
        <v>888</v>
      </c>
      <c r="F65" t="s">
        <v>4</v>
      </c>
      <c r="G65" s="1">
        <v>6182.3411999999998</v>
      </c>
      <c r="H65" s="1">
        <v>8682.48</v>
      </c>
      <c r="I65" t="s">
        <v>1119</v>
      </c>
      <c r="J65" t="s">
        <v>1132</v>
      </c>
      <c r="K65" t="s">
        <v>1142</v>
      </c>
    </row>
    <row r="66" spans="1:11" x14ac:dyDescent="0.4">
      <c r="A66" s="2">
        <v>43211</v>
      </c>
      <c r="B66">
        <v>2018</v>
      </c>
      <c r="C66" t="s">
        <v>1147</v>
      </c>
      <c r="D66" t="s">
        <v>1155</v>
      </c>
      <c r="E66" t="s">
        <v>63</v>
      </c>
      <c r="F66" t="s">
        <v>8</v>
      </c>
      <c r="G66" s="1">
        <v>429.89</v>
      </c>
      <c r="H66">
        <v>216</v>
      </c>
      <c r="I66" t="s">
        <v>1119</v>
      </c>
      <c r="J66" t="s">
        <v>1133</v>
      </c>
      <c r="K66" t="s">
        <v>1143</v>
      </c>
    </row>
    <row r="67" spans="1:11" x14ac:dyDescent="0.4">
      <c r="A67" s="2">
        <v>43211</v>
      </c>
      <c r="B67">
        <v>2018</v>
      </c>
      <c r="C67" t="s">
        <v>1147</v>
      </c>
      <c r="D67" t="s">
        <v>24</v>
      </c>
      <c r="E67" t="s">
        <v>971</v>
      </c>
      <c r="F67" t="s">
        <v>404</v>
      </c>
      <c r="G67" s="1">
        <v>8329.2348090525011</v>
      </c>
      <c r="H67" s="1">
        <v>1174.2</v>
      </c>
      <c r="I67" t="s">
        <v>1119</v>
      </c>
      <c r="J67" t="s">
        <v>1125</v>
      </c>
      <c r="K67" t="s">
        <v>1142</v>
      </c>
    </row>
    <row r="68" spans="1:11" x14ac:dyDescent="0.4">
      <c r="A68" s="2">
        <v>43215</v>
      </c>
      <c r="B68">
        <v>2018</v>
      </c>
      <c r="C68" t="s">
        <v>1147</v>
      </c>
      <c r="D68" t="s">
        <v>1155</v>
      </c>
      <c r="E68" t="s">
        <v>180</v>
      </c>
      <c r="F68" t="s">
        <v>10</v>
      </c>
      <c r="G68" s="1">
        <v>7291.24</v>
      </c>
      <c r="H68">
        <v>319</v>
      </c>
      <c r="I68" t="s">
        <v>1164</v>
      </c>
      <c r="J68" t="s">
        <v>1133</v>
      </c>
      <c r="K68" t="s">
        <v>1142</v>
      </c>
    </row>
    <row r="69" spans="1:11" x14ac:dyDescent="0.4">
      <c r="A69" s="2">
        <v>43217</v>
      </c>
      <c r="B69">
        <v>2018</v>
      </c>
      <c r="C69" t="s">
        <v>1147</v>
      </c>
      <c r="D69" t="s">
        <v>2</v>
      </c>
      <c r="E69" t="s">
        <v>117</v>
      </c>
      <c r="F69" t="s">
        <v>17</v>
      </c>
      <c r="G69" s="1">
        <v>7630.35</v>
      </c>
      <c r="H69">
        <v>3392</v>
      </c>
      <c r="I69" t="s">
        <v>1119</v>
      </c>
      <c r="J69" t="s">
        <v>1134</v>
      </c>
      <c r="K69" t="s">
        <v>1141</v>
      </c>
    </row>
    <row r="70" spans="1:11" x14ac:dyDescent="0.4">
      <c r="A70" s="2">
        <v>43218</v>
      </c>
      <c r="B70">
        <v>2018</v>
      </c>
      <c r="C70" t="s">
        <v>1147</v>
      </c>
      <c r="D70" t="s">
        <v>2</v>
      </c>
      <c r="E70" t="s">
        <v>824</v>
      </c>
      <c r="F70" t="s">
        <v>4</v>
      </c>
      <c r="G70" s="1">
        <v>4228.3406999999997</v>
      </c>
      <c r="H70" s="1">
        <v>1386.88</v>
      </c>
      <c r="I70" t="s">
        <v>1119</v>
      </c>
      <c r="J70" t="s">
        <v>1134</v>
      </c>
      <c r="K70" t="s">
        <v>1140</v>
      </c>
    </row>
    <row r="71" spans="1:11" x14ac:dyDescent="0.4">
      <c r="A71" s="2">
        <v>43221</v>
      </c>
      <c r="B71">
        <v>2018</v>
      </c>
      <c r="C71" t="s">
        <v>1147</v>
      </c>
      <c r="D71" t="s">
        <v>1155</v>
      </c>
      <c r="E71" t="s">
        <v>683</v>
      </c>
      <c r="F71" t="s">
        <v>4</v>
      </c>
      <c r="G71" s="1">
        <v>363.05970000000002</v>
      </c>
      <c r="H71" s="1">
        <v>9754.68</v>
      </c>
      <c r="I71" t="s">
        <v>1164</v>
      </c>
      <c r="J71" t="s">
        <v>1126</v>
      </c>
      <c r="K71" t="s">
        <v>1143</v>
      </c>
    </row>
    <row r="72" spans="1:11" x14ac:dyDescent="0.4">
      <c r="A72" s="2">
        <v>43222</v>
      </c>
      <c r="B72">
        <v>2018</v>
      </c>
      <c r="C72" t="s">
        <v>1147</v>
      </c>
      <c r="D72" t="s">
        <v>2</v>
      </c>
      <c r="E72" t="s">
        <v>375</v>
      </c>
      <c r="F72" t="s">
        <v>10</v>
      </c>
      <c r="G72" s="1">
        <v>5266.09</v>
      </c>
      <c r="H72">
        <v>7976</v>
      </c>
      <c r="I72" t="s">
        <v>1119</v>
      </c>
      <c r="J72" t="s">
        <v>1136</v>
      </c>
      <c r="K72" t="s">
        <v>1142</v>
      </c>
    </row>
    <row r="73" spans="1:11" x14ac:dyDescent="0.4">
      <c r="A73" s="2">
        <v>43223</v>
      </c>
      <c r="B73">
        <v>2018</v>
      </c>
      <c r="C73" t="s">
        <v>1147</v>
      </c>
      <c r="D73" t="s">
        <v>18</v>
      </c>
      <c r="E73" t="s">
        <v>1069</v>
      </c>
      <c r="F73" t="s">
        <v>404</v>
      </c>
      <c r="G73" s="1">
        <v>13213.154527861501</v>
      </c>
      <c r="H73" s="1">
        <v>5986.04</v>
      </c>
      <c r="I73" t="s">
        <v>1119</v>
      </c>
      <c r="J73" t="s">
        <v>1131</v>
      </c>
      <c r="K73" t="s">
        <v>1140</v>
      </c>
    </row>
    <row r="74" spans="1:11" x14ac:dyDescent="0.4">
      <c r="A74" s="2">
        <v>43227</v>
      </c>
      <c r="B74">
        <v>2018</v>
      </c>
      <c r="C74" t="s">
        <v>1147</v>
      </c>
      <c r="D74" t="s">
        <v>1155</v>
      </c>
      <c r="E74" t="s">
        <v>992</v>
      </c>
      <c r="F74" t="s">
        <v>398</v>
      </c>
      <c r="G74" s="1">
        <v>8693.078956360001</v>
      </c>
      <c r="H74" s="1">
        <v>603.78</v>
      </c>
      <c r="I74" t="s">
        <v>1164</v>
      </c>
      <c r="J74" t="s">
        <v>1126</v>
      </c>
      <c r="K74" t="s">
        <v>1140</v>
      </c>
    </row>
    <row r="75" spans="1:11" x14ac:dyDescent="0.4">
      <c r="A75" s="2">
        <v>43228</v>
      </c>
      <c r="B75">
        <v>2018</v>
      </c>
      <c r="C75" t="s">
        <v>1147</v>
      </c>
      <c r="D75" t="s">
        <v>24</v>
      </c>
      <c r="E75" t="s">
        <v>276</v>
      </c>
      <c r="F75" t="s">
        <v>8</v>
      </c>
      <c r="G75" s="1">
        <v>707.71</v>
      </c>
      <c r="H75">
        <v>5664</v>
      </c>
      <c r="I75" t="s">
        <v>1164</v>
      </c>
      <c r="J75" t="s">
        <v>1132</v>
      </c>
      <c r="K75" t="s">
        <v>1140</v>
      </c>
    </row>
    <row r="76" spans="1:11" x14ac:dyDescent="0.4">
      <c r="A76" s="2">
        <v>43231</v>
      </c>
      <c r="B76">
        <v>2018</v>
      </c>
      <c r="C76" t="s">
        <v>1147</v>
      </c>
      <c r="D76" t="s">
        <v>2</v>
      </c>
      <c r="E76" t="s">
        <v>1041</v>
      </c>
      <c r="F76" t="s">
        <v>401</v>
      </c>
      <c r="G76" s="1">
        <v>8022.0609336204998</v>
      </c>
      <c r="H76" s="1">
        <v>3157.44</v>
      </c>
      <c r="I76" t="s">
        <v>1119</v>
      </c>
      <c r="J76" t="s">
        <v>1134</v>
      </c>
      <c r="K76" t="s">
        <v>1142</v>
      </c>
    </row>
    <row r="77" spans="1:11" x14ac:dyDescent="0.4">
      <c r="A77" s="2">
        <v>43232</v>
      </c>
      <c r="B77">
        <v>2018</v>
      </c>
      <c r="C77" t="s">
        <v>1147</v>
      </c>
      <c r="D77" t="s">
        <v>24</v>
      </c>
      <c r="E77" t="s">
        <v>342</v>
      </c>
      <c r="F77" t="s">
        <v>10</v>
      </c>
      <c r="G77" s="1">
        <v>5866.24</v>
      </c>
      <c r="H77">
        <v>5213</v>
      </c>
      <c r="I77" t="s">
        <v>1119</v>
      </c>
      <c r="J77" t="s">
        <v>1130</v>
      </c>
      <c r="K77" t="s">
        <v>1140</v>
      </c>
    </row>
    <row r="78" spans="1:11" x14ac:dyDescent="0.4">
      <c r="A78" s="2">
        <v>43232</v>
      </c>
      <c r="B78">
        <v>2018</v>
      </c>
      <c r="C78" t="s">
        <v>1147</v>
      </c>
      <c r="D78" t="s">
        <v>1155</v>
      </c>
      <c r="E78" t="s">
        <v>303</v>
      </c>
      <c r="F78" t="s">
        <v>8</v>
      </c>
      <c r="G78" s="1">
        <v>51.27</v>
      </c>
      <c r="H78">
        <v>3917</v>
      </c>
      <c r="I78" t="s">
        <v>1164</v>
      </c>
      <c r="J78" t="s">
        <v>1134</v>
      </c>
      <c r="K78" t="s">
        <v>1140</v>
      </c>
    </row>
    <row r="79" spans="1:11" x14ac:dyDescent="0.4">
      <c r="A79" s="2">
        <v>43233</v>
      </c>
      <c r="B79">
        <v>2018</v>
      </c>
      <c r="C79" t="s">
        <v>1147</v>
      </c>
      <c r="D79" t="s">
        <v>51</v>
      </c>
      <c r="E79" t="s">
        <v>558</v>
      </c>
      <c r="F79" t="s">
        <v>8</v>
      </c>
      <c r="G79" s="1">
        <v>188.208</v>
      </c>
      <c r="H79" s="1">
        <v>366.12</v>
      </c>
      <c r="I79" t="s">
        <v>1164</v>
      </c>
      <c r="J79" t="s">
        <v>1133</v>
      </c>
      <c r="K79" t="s">
        <v>1142</v>
      </c>
    </row>
    <row r="80" spans="1:11" x14ac:dyDescent="0.4">
      <c r="A80" s="2">
        <v>43233</v>
      </c>
      <c r="B80">
        <v>2018</v>
      </c>
      <c r="C80" t="s">
        <v>1147</v>
      </c>
      <c r="D80" t="s">
        <v>18</v>
      </c>
      <c r="E80" t="s">
        <v>1050</v>
      </c>
      <c r="F80" t="s">
        <v>398</v>
      </c>
      <c r="G80" s="1">
        <v>1972.1310289511998</v>
      </c>
      <c r="H80" s="1">
        <v>2616.96</v>
      </c>
      <c r="I80" t="s">
        <v>1119</v>
      </c>
      <c r="J80" t="s">
        <v>1126</v>
      </c>
      <c r="K80" t="s">
        <v>1140</v>
      </c>
    </row>
    <row r="81" spans="1:11" x14ac:dyDescent="0.4">
      <c r="A81" s="2">
        <v>43234</v>
      </c>
      <c r="B81">
        <v>2018</v>
      </c>
      <c r="C81" t="s">
        <v>1147</v>
      </c>
      <c r="D81" t="s">
        <v>1155</v>
      </c>
      <c r="E81" t="s">
        <v>288</v>
      </c>
      <c r="F81" t="s">
        <v>8</v>
      </c>
      <c r="G81" s="1">
        <v>222.07</v>
      </c>
      <c r="H81">
        <v>7419</v>
      </c>
      <c r="I81" t="s">
        <v>1119</v>
      </c>
      <c r="J81" t="s">
        <v>1131</v>
      </c>
      <c r="K81" t="s">
        <v>1143</v>
      </c>
    </row>
    <row r="82" spans="1:11" x14ac:dyDescent="0.4">
      <c r="A82" s="2">
        <v>43253</v>
      </c>
      <c r="B82">
        <v>2018</v>
      </c>
      <c r="C82" t="s">
        <v>1147</v>
      </c>
      <c r="D82" t="s">
        <v>2</v>
      </c>
      <c r="E82" t="s">
        <v>830</v>
      </c>
      <c r="F82" t="s">
        <v>8</v>
      </c>
      <c r="G82" s="1">
        <v>5629.6974</v>
      </c>
      <c r="H82" s="1">
        <v>400.4</v>
      </c>
      <c r="I82" t="s">
        <v>1119</v>
      </c>
      <c r="J82" t="s">
        <v>1134</v>
      </c>
      <c r="K82" t="s">
        <v>1140</v>
      </c>
    </row>
    <row r="83" spans="1:11" x14ac:dyDescent="0.4">
      <c r="A83" s="2">
        <v>43255</v>
      </c>
      <c r="B83">
        <v>2018</v>
      </c>
      <c r="C83" t="s">
        <v>1147</v>
      </c>
      <c r="D83" t="s">
        <v>1155</v>
      </c>
      <c r="E83" t="s">
        <v>1094</v>
      </c>
      <c r="F83" t="s">
        <v>406</v>
      </c>
      <c r="G83" s="1">
        <v>350.21576395030002</v>
      </c>
      <c r="H83" s="1">
        <v>430.92</v>
      </c>
      <c r="I83" t="s">
        <v>1119</v>
      </c>
      <c r="J83" t="s">
        <v>1137</v>
      </c>
      <c r="K83" t="s">
        <v>1142</v>
      </c>
    </row>
    <row r="84" spans="1:11" x14ac:dyDescent="0.4">
      <c r="A84" s="2">
        <v>43259</v>
      </c>
      <c r="B84">
        <v>2018</v>
      </c>
      <c r="C84" t="s">
        <v>1147</v>
      </c>
      <c r="D84" t="s">
        <v>24</v>
      </c>
      <c r="E84" t="s">
        <v>597</v>
      </c>
      <c r="F84" t="s">
        <v>8</v>
      </c>
      <c r="G84" s="1">
        <v>3294.4513999999999</v>
      </c>
      <c r="H84" s="1">
        <v>5221.92</v>
      </c>
      <c r="I84" t="s">
        <v>1119</v>
      </c>
      <c r="J84" t="s">
        <v>1131</v>
      </c>
      <c r="K84" t="s">
        <v>1140</v>
      </c>
    </row>
    <row r="85" spans="1:11" x14ac:dyDescent="0.4">
      <c r="A85" s="2">
        <v>43260</v>
      </c>
      <c r="B85">
        <v>2018</v>
      </c>
      <c r="C85" t="s">
        <v>1147</v>
      </c>
      <c r="D85" t="s">
        <v>51</v>
      </c>
      <c r="E85" t="s">
        <v>990</v>
      </c>
      <c r="F85" t="s">
        <v>398</v>
      </c>
      <c r="G85" s="1">
        <v>4605.7572377799997</v>
      </c>
      <c r="H85" s="1">
        <v>2713.04</v>
      </c>
      <c r="I85" t="s">
        <v>1164</v>
      </c>
      <c r="J85" t="s">
        <v>1121</v>
      </c>
      <c r="K85" t="s">
        <v>1141</v>
      </c>
    </row>
    <row r="86" spans="1:11" x14ac:dyDescent="0.4">
      <c r="A86" s="2">
        <v>43261</v>
      </c>
      <c r="B86">
        <v>2018</v>
      </c>
      <c r="C86" t="s">
        <v>1147</v>
      </c>
      <c r="D86" t="s">
        <v>18</v>
      </c>
      <c r="E86" t="s">
        <v>769</v>
      </c>
      <c r="F86" t="s">
        <v>8</v>
      </c>
      <c r="G86" s="1">
        <v>10302.564399999999</v>
      </c>
      <c r="H86" s="1">
        <v>9096.64</v>
      </c>
      <c r="I86" t="s">
        <v>1119</v>
      </c>
      <c r="J86" t="s">
        <v>1134</v>
      </c>
      <c r="K86" t="s">
        <v>1142</v>
      </c>
    </row>
    <row r="87" spans="1:11" x14ac:dyDescent="0.4">
      <c r="A87" s="2">
        <v>43262</v>
      </c>
      <c r="B87">
        <v>2018</v>
      </c>
      <c r="C87" t="s">
        <v>1147</v>
      </c>
      <c r="D87" t="s">
        <v>2</v>
      </c>
      <c r="E87" t="s">
        <v>244</v>
      </c>
      <c r="F87" t="s">
        <v>17</v>
      </c>
      <c r="G87" s="1">
        <v>9811.3799999999992</v>
      </c>
      <c r="H87">
        <v>9760</v>
      </c>
      <c r="I87" t="s">
        <v>1164</v>
      </c>
      <c r="J87" t="s">
        <v>1121</v>
      </c>
      <c r="K87" t="s">
        <v>1140</v>
      </c>
    </row>
    <row r="88" spans="1:11" x14ac:dyDescent="0.4">
      <c r="A88" s="2">
        <v>43269</v>
      </c>
      <c r="B88">
        <v>2018</v>
      </c>
      <c r="C88" t="s">
        <v>1147</v>
      </c>
      <c r="D88" t="s">
        <v>2</v>
      </c>
      <c r="E88" t="s">
        <v>102</v>
      </c>
      <c r="F88" t="s">
        <v>4</v>
      </c>
      <c r="G88" s="1">
        <v>8767.26</v>
      </c>
      <c r="H88">
        <v>2017</v>
      </c>
      <c r="I88" t="s">
        <v>1119</v>
      </c>
      <c r="J88" t="s">
        <v>1127</v>
      </c>
      <c r="K88" t="s">
        <v>1141</v>
      </c>
    </row>
    <row r="89" spans="1:11" x14ac:dyDescent="0.4">
      <c r="A89" s="2">
        <v>43270</v>
      </c>
      <c r="B89">
        <v>2018</v>
      </c>
      <c r="C89" t="s">
        <v>1147</v>
      </c>
      <c r="D89" t="s">
        <v>51</v>
      </c>
      <c r="E89" t="s">
        <v>189</v>
      </c>
      <c r="F89" t="s">
        <v>8</v>
      </c>
      <c r="G89" s="1">
        <v>5525.37</v>
      </c>
      <c r="H89">
        <v>4920</v>
      </c>
      <c r="I89" t="s">
        <v>1119</v>
      </c>
      <c r="J89" t="s">
        <v>1131</v>
      </c>
      <c r="K89" t="s">
        <v>1140</v>
      </c>
    </row>
    <row r="90" spans="1:11" x14ac:dyDescent="0.4">
      <c r="A90" s="2">
        <v>43272</v>
      </c>
      <c r="B90">
        <v>2018</v>
      </c>
      <c r="C90" t="s">
        <v>1147</v>
      </c>
      <c r="D90" t="s">
        <v>2</v>
      </c>
      <c r="E90" t="s">
        <v>669</v>
      </c>
      <c r="F90" t="s">
        <v>8</v>
      </c>
      <c r="G90" s="1">
        <v>10726.408800000001</v>
      </c>
      <c r="H90" s="1">
        <v>2164.96</v>
      </c>
      <c r="I90" t="s">
        <v>1119</v>
      </c>
      <c r="J90" t="s">
        <v>1131</v>
      </c>
      <c r="K90" t="s">
        <v>1140</v>
      </c>
    </row>
    <row r="91" spans="1:11" x14ac:dyDescent="0.4">
      <c r="A91" s="2">
        <v>43275</v>
      </c>
      <c r="B91">
        <v>2018</v>
      </c>
      <c r="C91" t="s">
        <v>1147</v>
      </c>
      <c r="D91" t="s">
        <v>1155</v>
      </c>
      <c r="E91" t="s">
        <v>612</v>
      </c>
      <c r="F91" t="s">
        <v>17</v>
      </c>
      <c r="G91" s="1">
        <v>252.90400000000002</v>
      </c>
      <c r="H91" s="1">
        <v>11817.19</v>
      </c>
      <c r="I91" t="s">
        <v>1164</v>
      </c>
      <c r="J91" t="s">
        <v>1134</v>
      </c>
      <c r="K91" t="s">
        <v>1143</v>
      </c>
    </row>
    <row r="92" spans="1:11" x14ac:dyDescent="0.4">
      <c r="A92" s="2">
        <v>43276</v>
      </c>
      <c r="B92">
        <v>2018</v>
      </c>
      <c r="C92" t="s">
        <v>1147</v>
      </c>
      <c r="D92" t="s">
        <v>2</v>
      </c>
      <c r="E92" t="s">
        <v>655</v>
      </c>
      <c r="F92" t="s">
        <v>10</v>
      </c>
      <c r="G92" s="1">
        <v>1471.6545999999998</v>
      </c>
      <c r="H92" s="1">
        <v>8840</v>
      </c>
      <c r="I92" t="s">
        <v>1119</v>
      </c>
      <c r="J92" t="s">
        <v>1137</v>
      </c>
      <c r="K92" t="s">
        <v>1142</v>
      </c>
    </row>
    <row r="93" spans="1:11" x14ac:dyDescent="0.4">
      <c r="A93" s="2">
        <v>43277</v>
      </c>
      <c r="B93">
        <v>2018</v>
      </c>
      <c r="C93" t="s">
        <v>1147</v>
      </c>
      <c r="D93" t="s">
        <v>18</v>
      </c>
      <c r="E93" t="s">
        <v>328</v>
      </c>
      <c r="F93" t="s">
        <v>17</v>
      </c>
      <c r="G93" s="1">
        <v>7744.77</v>
      </c>
      <c r="H93">
        <v>4795</v>
      </c>
      <c r="I93" t="s">
        <v>1119</v>
      </c>
      <c r="J93" t="s">
        <v>1130</v>
      </c>
      <c r="K93" t="s">
        <v>1142</v>
      </c>
    </row>
    <row r="94" spans="1:11" x14ac:dyDescent="0.4">
      <c r="A94" s="2">
        <v>43277</v>
      </c>
      <c r="B94">
        <v>2018</v>
      </c>
      <c r="C94" t="s">
        <v>1147</v>
      </c>
      <c r="D94" t="s">
        <v>18</v>
      </c>
      <c r="E94" t="s">
        <v>227</v>
      </c>
      <c r="F94" t="s">
        <v>4</v>
      </c>
      <c r="G94" s="1">
        <v>8825.93</v>
      </c>
      <c r="H94">
        <v>8760</v>
      </c>
      <c r="I94" t="s">
        <v>1119</v>
      </c>
      <c r="J94" t="s">
        <v>1131</v>
      </c>
      <c r="K94" t="s">
        <v>1140</v>
      </c>
    </row>
    <row r="95" spans="1:11" x14ac:dyDescent="0.4">
      <c r="A95" s="2">
        <v>43278</v>
      </c>
      <c r="B95">
        <v>2018</v>
      </c>
      <c r="C95" t="s">
        <v>1147</v>
      </c>
      <c r="D95" t="s">
        <v>51</v>
      </c>
      <c r="E95" t="s">
        <v>71</v>
      </c>
      <c r="F95" t="s">
        <v>10</v>
      </c>
      <c r="G95" s="1">
        <v>1358.1</v>
      </c>
      <c r="H95">
        <v>7644</v>
      </c>
      <c r="I95" t="s">
        <v>1119</v>
      </c>
      <c r="J95" t="s">
        <v>1136</v>
      </c>
      <c r="K95" t="s">
        <v>1140</v>
      </c>
    </row>
    <row r="96" spans="1:11" x14ac:dyDescent="0.4">
      <c r="A96" s="2">
        <v>43279</v>
      </c>
      <c r="B96">
        <v>2018</v>
      </c>
      <c r="C96" t="s">
        <v>1147</v>
      </c>
      <c r="D96" t="s">
        <v>51</v>
      </c>
      <c r="E96" t="s">
        <v>462</v>
      </c>
      <c r="F96" t="s">
        <v>406</v>
      </c>
      <c r="G96" s="1">
        <v>5518.27640617</v>
      </c>
      <c r="H96">
        <v>7604</v>
      </c>
      <c r="I96" t="s">
        <v>1119</v>
      </c>
      <c r="J96" t="s">
        <v>1136</v>
      </c>
      <c r="K96" t="s">
        <v>1142</v>
      </c>
    </row>
    <row r="97" spans="1:11" x14ac:dyDescent="0.4">
      <c r="A97" s="2">
        <v>43284</v>
      </c>
      <c r="B97">
        <v>2018</v>
      </c>
      <c r="C97" t="s">
        <v>1148</v>
      </c>
      <c r="D97" t="s">
        <v>51</v>
      </c>
      <c r="E97" t="s">
        <v>1036</v>
      </c>
      <c r="F97" t="s">
        <v>401</v>
      </c>
      <c r="G97" s="1">
        <v>3988.7799784377003</v>
      </c>
      <c r="H97" s="1">
        <v>6393.88</v>
      </c>
      <c r="I97" t="s">
        <v>1119</v>
      </c>
      <c r="J97" t="s">
        <v>1134</v>
      </c>
      <c r="K97" t="s">
        <v>1141</v>
      </c>
    </row>
    <row r="98" spans="1:11" x14ac:dyDescent="0.4">
      <c r="A98" s="2">
        <v>43284</v>
      </c>
      <c r="B98">
        <v>2018</v>
      </c>
      <c r="C98" t="s">
        <v>1148</v>
      </c>
      <c r="D98" t="s">
        <v>1155</v>
      </c>
      <c r="E98" t="s">
        <v>714</v>
      </c>
      <c r="F98" t="s">
        <v>4</v>
      </c>
      <c r="G98" s="1">
        <v>2252.2117000000003</v>
      </c>
      <c r="H98" s="1">
        <v>9098</v>
      </c>
      <c r="I98" t="s">
        <v>1164</v>
      </c>
      <c r="J98" t="s">
        <v>1131</v>
      </c>
      <c r="K98" t="s">
        <v>1142</v>
      </c>
    </row>
    <row r="99" spans="1:11" x14ac:dyDescent="0.4">
      <c r="A99" s="2">
        <v>43288</v>
      </c>
      <c r="B99">
        <v>2018</v>
      </c>
      <c r="C99" t="s">
        <v>1148</v>
      </c>
      <c r="D99" t="s">
        <v>18</v>
      </c>
      <c r="E99" t="s">
        <v>890</v>
      </c>
      <c r="F99" t="s">
        <v>10</v>
      </c>
      <c r="G99" s="1">
        <v>5298.1104000000005</v>
      </c>
      <c r="H99" s="1">
        <v>269.64</v>
      </c>
      <c r="I99" t="s">
        <v>1119</v>
      </c>
      <c r="J99" t="s">
        <v>1137</v>
      </c>
      <c r="K99" t="s">
        <v>1141</v>
      </c>
    </row>
    <row r="100" spans="1:11" x14ac:dyDescent="0.4">
      <c r="A100" s="2">
        <v>43290</v>
      </c>
      <c r="B100">
        <v>2018</v>
      </c>
      <c r="C100" t="s">
        <v>1148</v>
      </c>
      <c r="D100" t="s">
        <v>18</v>
      </c>
      <c r="E100" t="s">
        <v>325</v>
      </c>
      <c r="F100" t="s">
        <v>8</v>
      </c>
      <c r="G100" s="1">
        <v>3180.46</v>
      </c>
      <c r="H100">
        <v>1018</v>
      </c>
      <c r="I100" t="s">
        <v>1119</v>
      </c>
      <c r="J100" t="s">
        <v>1136</v>
      </c>
      <c r="K100" t="s">
        <v>1141</v>
      </c>
    </row>
    <row r="101" spans="1:11" x14ac:dyDescent="0.4">
      <c r="A101" s="2">
        <v>43292</v>
      </c>
      <c r="B101">
        <v>2018</v>
      </c>
      <c r="C101" t="s">
        <v>1148</v>
      </c>
      <c r="D101" t="s">
        <v>1155</v>
      </c>
      <c r="E101" t="s">
        <v>548</v>
      </c>
      <c r="F101" t="s">
        <v>406</v>
      </c>
      <c r="G101" s="1">
        <v>1872.8757152400001</v>
      </c>
      <c r="H101">
        <v>3298</v>
      </c>
      <c r="I101" t="s">
        <v>1119</v>
      </c>
      <c r="J101" t="s">
        <v>1134</v>
      </c>
      <c r="K101" t="s">
        <v>1142</v>
      </c>
    </row>
    <row r="102" spans="1:11" x14ac:dyDescent="0.4">
      <c r="A102" s="2">
        <v>43292</v>
      </c>
      <c r="B102">
        <v>2018</v>
      </c>
      <c r="C102" t="s">
        <v>1148</v>
      </c>
      <c r="D102" t="s">
        <v>1155</v>
      </c>
      <c r="E102" t="s">
        <v>802</v>
      </c>
      <c r="F102" t="s">
        <v>8</v>
      </c>
      <c r="G102" s="1">
        <v>721.66279999999995</v>
      </c>
      <c r="H102" s="1">
        <v>6170.58</v>
      </c>
      <c r="I102" t="s">
        <v>1119</v>
      </c>
      <c r="J102" t="s">
        <v>1131</v>
      </c>
      <c r="K102" t="s">
        <v>1142</v>
      </c>
    </row>
    <row r="103" spans="1:11" x14ac:dyDescent="0.4">
      <c r="A103" s="2">
        <v>43295</v>
      </c>
      <c r="B103">
        <v>2018</v>
      </c>
      <c r="C103" t="s">
        <v>1148</v>
      </c>
      <c r="D103" t="s">
        <v>24</v>
      </c>
      <c r="E103" t="s">
        <v>280</v>
      </c>
      <c r="F103" t="s">
        <v>4</v>
      </c>
      <c r="G103" s="1">
        <v>9563.56</v>
      </c>
      <c r="H103">
        <v>2879</v>
      </c>
      <c r="I103" t="s">
        <v>1164</v>
      </c>
      <c r="J103" t="s">
        <v>1134</v>
      </c>
      <c r="K103" t="s">
        <v>1140</v>
      </c>
    </row>
    <row r="104" spans="1:11" x14ac:dyDescent="0.4">
      <c r="A104" s="2">
        <v>43296</v>
      </c>
      <c r="B104">
        <v>2018</v>
      </c>
      <c r="C104" t="s">
        <v>1148</v>
      </c>
      <c r="D104" t="s">
        <v>2</v>
      </c>
      <c r="E104" t="s">
        <v>934</v>
      </c>
      <c r="F104" t="s">
        <v>17</v>
      </c>
      <c r="G104" s="1">
        <v>5122.7786000000006</v>
      </c>
      <c r="H104" s="1">
        <v>1774.06</v>
      </c>
      <c r="I104" t="s">
        <v>1164</v>
      </c>
      <c r="J104" t="s">
        <v>1134</v>
      </c>
      <c r="K104" t="s">
        <v>1141</v>
      </c>
    </row>
    <row r="105" spans="1:11" x14ac:dyDescent="0.4">
      <c r="A105" s="2">
        <v>43297</v>
      </c>
      <c r="B105">
        <v>2018</v>
      </c>
      <c r="C105" t="s">
        <v>1148</v>
      </c>
      <c r="D105" t="s">
        <v>18</v>
      </c>
      <c r="E105" t="s">
        <v>658</v>
      </c>
      <c r="F105" t="s">
        <v>8</v>
      </c>
      <c r="G105" s="1">
        <v>7171.2718000000004</v>
      </c>
      <c r="H105" s="1">
        <v>145.53</v>
      </c>
      <c r="I105" t="s">
        <v>1119</v>
      </c>
      <c r="J105" t="s">
        <v>1131</v>
      </c>
      <c r="K105" t="s">
        <v>1142</v>
      </c>
    </row>
    <row r="106" spans="1:11" x14ac:dyDescent="0.4">
      <c r="A106" s="2">
        <v>43298</v>
      </c>
      <c r="B106">
        <v>2018</v>
      </c>
      <c r="C106" t="s">
        <v>1148</v>
      </c>
      <c r="D106" t="s">
        <v>24</v>
      </c>
      <c r="E106" t="s">
        <v>25</v>
      </c>
      <c r="F106" t="s">
        <v>4</v>
      </c>
      <c r="G106" s="1">
        <v>8312.2000000000007</v>
      </c>
      <c r="H106">
        <v>6000</v>
      </c>
      <c r="I106" t="s">
        <v>1119</v>
      </c>
      <c r="J106" t="s">
        <v>1137</v>
      </c>
      <c r="K106" t="s">
        <v>1140</v>
      </c>
    </row>
    <row r="107" spans="1:11" x14ac:dyDescent="0.4">
      <c r="A107" s="2">
        <v>43300</v>
      </c>
      <c r="B107">
        <v>2018</v>
      </c>
      <c r="C107" t="s">
        <v>1148</v>
      </c>
      <c r="D107" t="s">
        <v>2</v>
      </c>
      <c r="E107" t="s">
        <v>389</v>
      </c>
      <c r="F107" t="s">
        <v>17</v>
      </c>
      <c r="G107" s="1">
        <v>9665.6200000000008</v>
      </c>
      <c r="H107">
        <v>1658</v>
      </c>
      <c r="I107" t="s">
        <v>1119</v>
      </c>
      <c r="J107" t="s">
        <v>1121</v>
      </c>
      <c r="K107" t="s">
        <v>1143</v>
      </c>
    </row>
    <row r="108" spans="1:11" x14ac:dyDescent="0.4">
      <c r="A108" s="2">
        <v>43301</v>
      </c>
      <c r="B108">
        <v>2018</v>
      </c>
      <c r="C108" t="s">
        <v>1148</v>
      </c>
      <c r="D108" t="s">
        <v>1155</v>
      </c>
      <c r="E108" t="s">
        <v>1040</v>
      </c>
      <c r="F108" t="s">
        <v>404</v>
      </c>
      <c r="G108" s="1">
        <v>5093.7991187247999</v>
      </c>
      <c r="H108" s="1">
        <v>9969.82</v>
      </c>
      <c r="I108" t="s">
        <v>1119</v>
      </c>
      <c r="J108" t="s">
        <v>1129</v>
      </c>
      <c r="K108" t="s">
        <v>1142</v>
      </c>
    </row>
    <row r="109" spans="1:11" x14ac:dyDescent="0.4">
      <c r="A109" s="2">
        <v>43302</v>
      </c>
      <c r="B109">
        <v>2018</v>
      </c>
      <c r="C109" t="s">
        <v>1148</v>
      </c>
      <c r="D109" t="s">
        <v>24</v>
      </c>
      <c r="E109" t="s">
        <v>126</v>
      </c>
      <c r="F109" t="s">
        <v>10</v>
      </c>
      <c r="G109" s="1">
        <v>5683.44</v>
      </c>
      <c r="H109">
        <v>9110</v>
      </c>
      <c r="I109" t="s">
        <v>1164</v>
      </c>
      <c r="J109" t="s">
        <v>1137</v>
      </c>
      <c r="K109" t="s">
        <v>1140</v>
      </c>
    </row>
    <row r="110" spans="1:11" x14ac:dyDescent="0.4">
      <c r="A110" s="2">
        <v>43302</v>
      </c>
      <c r="B110">
        <v>2018</v>
      </c>
      <c r="C110" t="s">
        <v>1148</v>
      </c>
      <c r="D110" t="s">
        <v>2</v>
      </c>
      <c r="E110" t="s">
        <v>61</v>
      </c>
      <c r="F110" t="s">
        <v>10</v>
      </c>
      <c r="G110" s="1">
        <v>383.99</v>
      </c>
      <c r="H110">
        <v>6304</v>
      </c>
      <c r="I110" t="s">
        <v>1164</v>
      </c>
      <c r="J110" t="s">
        <v>1131</v>
      </c>
      <c r="K110" t="s">
        <v>1143</v>
      </c>
    </row>
    <row r="111" spans="1:11" x14ac:dyDescent="0.4">
      <c r="A111" s="2">
        <v>43304</v>
      </c>
      <c r="B111">
        <v>2018</v>
      </c>
      <c r="C111" t="s">
        <v>1148</v>
      </c>
      <c r="D111" t="s">
        <v>18</v>
      </c>
      <c r="E111" t="s">
        <v>247</v>
      </c>
      <c r="F111" t="s">
        <v>10</v>
      </c>
      <c r="G111" s="1">
        <v>5778.77</v>
      </c>
      <c r="H111">
        <v>918</v>
      </c>
      <c r="I111" t="s">
        <v>1119</v>
      </c>
      <c r="J111" t="s">
        <v>1132</v>
      </c>
      <c r="K111" t="s">
        <v>1140</v>
      </c>
    </row>
    <row r="112" spans="1:11" x14ac:dyDescent="0.4">
      <c r="A112" s="2">
        <v>43304</v>
      </c>
      <c r="B112">
        <v>2018</v>
      </c>
      <c r="C112" t="s">
        <v>1148</v>
      </c>
      <c r="D112" t="s">
        <v>18</v>
      </c>
      <c r="E112" t="s">
        <v>850</v>
      </c>
      <c r="F112" t="s">
        <v>10</v>
      </c>
      <c r="G112" s="1">
        <v>4935.7977000000001</v>
      </c>
      <c r="H112" s="1">
        <v>10559.48</v>
      </c>
      <c r="I112" t="s">
        <v>1119</v>
      </c>
      <c r="J112" t="s">
        <v>1121</v>
      </c>
      <c r="K112" t="s">
        <v>1143</v>
      </c>
    </row>
    <row r="113" spans="1:11" x14ac:dyDescent="0.4">
      <c r="A113" s="2">
        <v>43305</v>
      </c>
      <c r="B113">
        <v>2018</v>
      </c>
      <c r="C113" t="s">
        <v>1148</v>
      </c>
      <c r="D113" t="s">
        <v>2</v>
      </c>
      <c r="E113" t="s">
        <v>996</v>
      </c>
      <c r="F113" t="s">
        <v>398</v>
      </c>
      <c r="G113" s="1">
        <v>12873.306226475399</v>
      </c>
      <c r="H113" s="1">
        <v>2711.43</v>
      </c>
      <c r="I113" t="s">
        <v>1164</v>
      </c>
      <c r="J113" t="s">
        <v>1134</v>
      </c>
      <c r="K113" t="s">
        <v>1140</v>
      </c>
    </row>
    <row r="114" spans="1:11" x14ac:dyDescent="0.4">
      <c r="A114" s="2">
        <v>43307</v>
      </c>
      <c r="B114">
        <v>2018</v>
      </c>
      <c r="C114" t="s">
        <v>1148</v>
      </c>
      <c r="D114" t="s">
        <v>18</v>
      </c>
      <c r="E114" t="s">
        <v>421</v>
      </c>
      <c r="F114" t="s">
        <v>401</v>
      </c>
      <c r="G114" s="1">
        <v>2957.8509493800002</v>
      </c>
      <c r="H114">
        <v>1219</v>
      </c>
      <c r="I114" t="s">
        <v>1119</v>
      </c>
      <c r="J114" t="s">
        <v>1134</v>
      </c>
      <c r="K114" t="s">
        <v>1141</v>
      </c>
    </row>
    <row r="115" spans="1:11" x14ac:dyDescent="0.4">
      <c r="A115" s="2">
        <v>43314</v>
      </c>
      <c r="B115">
        <v>2018</v>
      </c>
      <c r="C115" t="s">
        <v>1148</v>
      </c>
      <c r="D115" t="s">
        <v>1155</v>
      </c>
      <c r="E115" t="s">
        <v>429</v>
      </c>
      <c r="F115" t="s">
        <v>401</v>
      </c>
      <c r="G115" s="1">
        <v>3900.1534635500002</v>
      </c>
      <c r="H115">
        <v>1025</v>
      </c>
      <c r="I115" t="s">
        <v>1164</v>
      </c>
      <c r="J115" t="s">
        <v>1134</v>
      </c>
      <c r="K115" t="s">
        <v>1140</v>
      </c>
    </row>
    <row r="116" spans="1:11" x14ac:dyDescent="0.4">
      <c r="A116" s="2">
        <v>43314</v>
      </c>
      <c r="B116">
        <v>2018</v>
      </c>
      <c r="C116" t="s">
        <v>1148</v>
      </c>
      <c r="D116" t="s">
        <v>2</v>
      </c>
      <c r="E116" t="s">
        <v>502</v>
      </c>
      <c r="F116" t="s">
        <v>404</v>
      </c>
      <c r="G116" s="1">
        <v>7078.95848389</v>
      </c>
      <c r="H116">
        <v>1703</v>
      </c>
      <c r="I116" t="s">
        <v>1164</v>
      </c>
      <c r="J116" t="s">
        <v>1131</v>
      </c>
      <c r="K116" t="s">
        <v>1142</v>
      </c>
    </row>
    <row r="117" spans="1:11" x14ac:dyDescent="0.4">
      <c r="A117" s="2">
        <v>43315</v>
      </c>
      <c r="B117">
        <v>2018</v>
      </c>
      <c r="C117" t="s">
        <v>1148</v>
      </c>
      <c r="D117" t="s">
        <v>1155</v>
      </c>
      <c r="E117" t="s">
        <v>79</v>
      </c>
      <c r="F117" t="s">
        <v>8</v>
      </c>
      <c r="G117" s="1">
        <v>2470.14</v>
      </c>
      <c r="H117">
        <v>2704</v>
      </c>
      <c r="I117" t="s">
        <v>1164</v>
      </c>
      <c r="J117" t="s">
        <v>1130</v>
      </c>
      <c r="K117" t="s">
        <v>1140</v>
      </c>
    </row>
    <row r="118" spans="1:11" x14ac:dyDescent="0.4">
      <c r="A118" s="2">
        <v>43316</v>
      </c>
      <c r="B118">
        <v>2018</v>
      </c>
      <c r="C118" t="s">
        <v>1148</v>
      </c>
      <c r="D118" t="s">
        <v>18</v>
      </c>
      <c r="E118" t="s">
        <v>284</v>
      </c>
      <c r="F118" t="s">
        <v>8</v>
      </c>
      <c r="G118" s="1">
        <v>642.83000000000004</v>
      </c>
      <c r="H118">
        <v>1263</v>
      </c>
      <c r="I118" t="s">
        <v>1164</v>
      </c>
      <c r="J118" t="s">
        <v>1136</v>
      </c>
      <c r="K118" t="s">
        <v>1142</v>
      </c>
    </row>
    <row r="119" spans="1:11" x14ac:dyDescent="0.4">
      <c r="A119" s="2">
        <v>43319</v>
      </c>
      <c r="B119">
        <v>2018</v>
      </c>
      <c r="C119" t="s">
        <v>1148</v>
      </c>
      <c r="D119" t="s">
        <v>2</v>
      </c>
      <c r="E119" t="s">
        <v>491</v>
      </c>
      <c r="F119" t="s">
        <v>416</v>
      </c>
      <c r="G119" s="1">
        <v>7464.5837963900003</v>
      </c>
      <c r="H119">
        <v>7772</v>
      </c>
      <c r="I119" t="s">
        <v>1119</v>
      </c>
      <c r="J119" t="s">
        <v>1126</v>
      </c>
      <c r="K119" t="s">
        <v>1142</v>
      </c>
    </row>
    <row r="120" spans="1:11" x14ac:dyDescent="0.4">
      <c r="A120" s="2">
        <v>43321</v>
      </c>
      <c r="B120">
        <v>2018</v>
      </c>
      <c r="C120" t="s">
        <v>1148</v>
      </c>
      <c r="D120" t="s">
        <v>2</v>
      </c>
      <c r="E120" t="s">
        <v>308</v>
      </c>
      <c r="F120" t="s">
        <v>17</v>
      </c>
      <c r="G120" s="1">
        <v>5832.89</v>
      </c>
      <c r="H120">
        <v>6567</v>
      </c>
      <c r="I120" t="s">
        <v>1119</v>
      </c>
      <c r="J120" t="s">
        <v>1131</v>
      </c>
      <c r="K120" t="s">
        <v>1141</v>
      </c>
    </row>
    <row r="121" spans="1:11" x14ac:dyDescent="0.4">
      <c r="A121" s="2">
        <v>43324</v>
      </c>
      <c r="B121">
        <v>2018</v>
      </c>
      <c r="C121" t="s">
        <v>1148</v>
      </c>
      <c r="D121" t="s">
        <v>2</v>
      </c>
      <c r="E121" t="s">
        <v>715</v>
      </c>
      <c r="F121" t="s">
        <v>4</v>
      </c>
      <c r="G121" s="1">
        <v>8644.7232000000004</v>
      </c>
      <c r="H121" s="1">
        <v>5413.75</v>
      </c>
      <c r="I121" t="s">
        <v>1164</v>
      </c>
      <c r="J121" t="s">
        <v>1121</v>
      </c>
      <c r="K121" t="s">
        <v>1143</v>
      </c>
    </row>
    <row r="122" spans="1:11" x14ac:dyDescent="0.4">
      <c r="A122" s="2">
        <v>43325</v>
      </c>
      <c r="B122">
        <v>2018</v>
      </c>
      <c r="C122" t="s">
        <v>1148</v>
      </c>
      <c r="D122" t="s">
        <v>51</v>
      </c>
      <c r="E122" t="s">
        <v>200</v>
      </c>
      <c r="F122" t="s">
        <v>10</v>
      </c>
      <c r="G122" s="1">
        <v>1768.62</v>
      </c>
      <c r="H122">
        <v>5010</v>
      </c>
      <c r="I122" t="s">
        <v>1119</v>
      </c>
      <c r="J122" t="s">
        <v>1126</v>
      </c>
      <c r="K122" t="s">
        <v>1140</v>
      </c>
    </row>
    <row r="123" spans="1:11" x14ac:dyDescent="0.4">
      <c r="A123" s="2">
        <v>43325</v>
      </c>
      <c r="B123">
        <v>2018</v>
      </c>
      <c r="C123" t="s">
        <v>1148</v>
      </c>
      <c r="D123" t="s">
        <v>24</v>
      </c>
      <c r="E123" t="s">
        <v>90</v>
      </c>
      <c r="F123" t="s">
        <v>17</v>
      </c>
      <c r="G123" s="1">
        <v>36.119999999999997</v>
      </c>
      <c r="H123">
        <v>6687</v>
      </c>
      <c r="I123" t="s">
        <v>1119</v>
      </c>
      <c r="J123" t="s">
        <v>1137</v>
      </c>
      <c r="K123" t="s">
        <v>1142</v>
      </c>
    </row>
    <row r="124" spans="1:11" x14ac:dyDescent="0.4">
      <c r="A124" s="2">
        <v>43326</v>
      </c>
      <c r="B124">
        <v>2018</v>
      </c>
      <c r="C124" t="s">
        <v>1148</v>
      </c>
      <c r="D124" t="s">
        <v>24</v>
      </c>
      <c r="E124" t="s">
        <v>89</v>
      </c>
      <c r="F124" t="s">
        <v>17</v>
      </c>
      <c r="G124" s="1">
        <v>240.38</v>
      </c>
      <c r="H124">
        <v>6042</v>
      </c>
      <c r="I124" t="s">
        <v>1119</v>
      </c>
      <c r="J124" t="s">
        <v>1133</v>
      </c>
      <c r="K124" t="s">
        <v>1140</v>
      </c>
    </row>
    <row r="125" spans="1:11" x14ac:dyDescent="0.4">
      <c r="A125" s="2">
        <v>43329</v>
      </c>
      <c r="B125">
        <v>2018</v>
      </c>
      <c r="C125" t="s">
        <v>1148</v>
      </c>
      <c r="D125" t="s">
        <v>51</v>
      </c>
      <c r="E125" t="s">
        <v>795</v>
      </c>
      <c r="F125" t="s">
        <v>4</v>
      </c>
      <c r="G125" s="1">
        <v>5698.1869999999999</v>
      </c>
      <c r="H125" s="1">
        <v>10022.56</v>
      </c>
      <c r="I125" t="s">
        <v>1119</v>
      </c>
      <c r="J125" t="s">
        <v>1134</v>
      </c>
      <c r="K125" t="s">
        <v>1141</v>
      </c>
    </row>
    <row r="126" spans="1:11" x14ac:dyDescent="0.4">
      <c r="A126" s="2">
        <v>43331</v>
      </c>
      <c r="B126">
        <v>2018</v>
      </c>
      <c r="C126" t="s">
        <v>1148</v>
      </c>
      <c r="D126" t="s">
        <v>24</v>
      </c>
      <c r="E126" t="s">
        <v>275</v>
      </c>
      <c r="F126" t="s">
        <v>17</v>
      </c>
      <c r="G126" s="1">
        <v>2151.04</v>
      </c>
      <c r="H126">
        <v>5346</v>
      </c>
      <c r="I126" t="s">
        <v>1119</v>
      </c>
      <c r="J126" t="s">
        <v>1135</v>
      </c>
      <c r="K126" t="s">
        <v>1142</v>
      </c>
    </row>
    <row r="127" spans="1:11" x14ac:dyDescent="0.4">
      <c r="A127" s="2">
        <v>43331</v>
      </c>
      <c r="B127">
        <v>2018</v>
      </c>
      <c r="C127" t="s">
        <v>1148</v>
      </c>
      <c r="D127" t="s">
        <v>2</v>
      </c>
      <c r="E127" t="s">
        <v>767</v>
      </c>
      <c r="F127" t="s">
        <v>8</v>
      </c>
      <c r="G127" s="1">
        <v>5784.3711999999996</v>
      </c>
      <c r="H127" s="1">
        <v>1376.67</v>
      </c>
      <c r="I127" t="s">
        <v>1119</v>
      </c>
      <c r="J127" t="s">
        <v>1135</v>
      </c>
      <c r="K127" t="s">
        <v>1140</v>
      </c>
    </row>
    <row r="128" spans="1:11" x14ac:dyDescent="0.4">
      <c r="A128" s="2">
        <v>43332</v>
      </c>
      <c r="B128">
        <v>2018</v>
      </c>
      <c r="C128" t="s">
        <v>1148</v>
      </c>
      <c r="D128" t="s">
        <v>18</v>
      </c>
      <c r="E128" t="s">
        <v>500</v>
      </c>
      <c r="F128" t="s">
        <v>404</v>
      </c>
      <c r="G128" s="1">
        <v>5723.3697963199993</v>
      </c>
      <c r="H128">
        <v>8449</v>
      </c>
      <c r="I128" t="s">
        <v>1164</v>
      </c>
      <c r="J128" t="s">
        <v>1134</v>
      </c>
      <c r="K128" t="s">
        <v>1142</v>
      </c>
    </row>
    <row r="129" spans="1:11" x14ac:dyDescent="0.4">
      <c r="A129" s="2">
        <v>43334</v>
      </c>
      <c r="B129">
        <v>2018</v>
      </c>
      <c r="C129" t="s">
        <v>1148</v>
      </c>
      <c r="D129" t="s">
        <v>1155</v>
      </c>
      <c r="E129" t="s">
        <v>1054</v>
      </c>
      <c r="F129" t="s">
        <v>398</v>
      </c>
      <c r="G129" s="1">
        <v>5984.4807804011007</v>
      </c>
      <c r="H129" s="1">
        <v>5247.99</v>
      </c>
      <c r="I129" t="s">
        <v>1119</v>
      </c>
      <c r="J129" t="s">
        <v>1133</v>
      </c>
      <c r="K129" t="s">
        <v>1142</v>
      </c>
    </row>
    <row r="130" spans="1:11" x14ac:dyDescent="0.4">
      <c r="A130" s="2">
        <v>43334</v>
      </c>
      <c r="B130">
        <v>2018</v>
      </c>
      <c r="C130" t="s">
        <v>1148</v>
      </c>
      <c r="D130" t="s">
        <v>2</v>
      </c>
      <c r="E130" t="s">
        <v>42</v>
      </c>
      <c r="F130" t="s">
        <v>10</v>
      </c>
      <c r="G130" s="1">
        <v>4356.5200000000004</v>
      </c>
      <c r="H130">
        <v>8215</v>
      </c>
      <c r="I130" t="s">
        <v>1164</v>
      </c>
      <c r="J130" t="s">
        <v>1126</v>
      </c>
      <c r="K130" t="s">
        <v>1142</v>
      </c>
    </row>
    <row r="131" spans="1:11" x14ac:dyDescent="0.4">
      <c r="A131" s="2">
        <v>43336</v>
      </c>
      <c r="B131">
        <v>2018</v>
      </c>
      <c r="C131" t="s">
        <v>1148</v>
      </c>
      <c r="D131" t="s">
        <v>18</v>
      </c>
      <c r="E131" t="s">
        <v>493</v>
      </c>
      <c r="F131" t="s">
        <v>398</v>
      </c>
      <c r="G131" s="1">
        <v>1666.90332199</v>
      </c>
      <c r="H131">
        <v>6464</v>
      </c>
      <c r="I131" t="s">
        <v>1164</v>
      </c>
      <c r="J131" t="s">
        <v>1134</v>
      </c>
      <c r="K131" t="s">
        <v>1142</v>
      </c>
    </row>
    <row r="132" spans="1:11" x14ac:dyDescent="0.4">
      <c r="A132" s="2">
        <v>43339</v>
      </c>
      <c r="B132">
        <v>2018</v>
      </c>
      <c r="C132" t="s">
        <v>1148</v>
      </c>
      <c r="D132" t="s">
        <v>18</v>
      </c>
      <c r="E132" t="s">
        <v>309</v>
      </c>
      <c r="F132" t="s">
        <v>17</v>
      </c>
      <c r="G132" s="1">
        <v>9921.06</v>
      </c>
      <c r="H132">
        <v>7008</v>
      </c>
      <c r="I132" t="s">
        <v>1164</v>
      </c>
      <c r="J132" t="s">
        <v>1134</v>
      </c>
      <c r="K132" t="s">
        <v>1141</v>
      </c>
    </row>
    <row r="133" spans="1:11" x14ac:dyDescent="0.4">
      <c r="A133" s="2">
        <v>43339</v>
      </c>
      <c r="B133">
        <v>2018</v>
      </c>
      <c r="C133" t="s">
        <v>1148</v>
      </c>
      <c r="D133" t="s">
        <v>51</v>
      </c>
      <c r="E133" t="s">
        <v>911</v>
      </c>
      <c r="F133" t="s">
        <v>10</v>
      </c>
      <c r="G133" s="1">
        <v>13529.291399999998</v>
      </c>
      <c r="H133" s="1">
        <v>9065.68</v>
      </c>
      <c r="I133" t="s">
        <v>1119</v>
      </c>
      <c r="J133" t="s">
        <v>1137</v>
      </c>
      <c r="K133" t="s">
        <v>1141</v>
      </c>
    </row>
    <row r="134" spans="1:11" x14ac:dyDescent="0.4">
      <c r="A134" s="2">
        <v>43346</v>
      </c>
      <c r="B134">
        <v>2018</v>
      </c>
      <c r="C134" t="s">
        <v>1148</v>
      </c>
      <c r="D134" t="s">
        <v>2</v>
      </c>
      <c r="E134" t="s">
        <v>129</v>
      </c>
      <c r="F134" t="s">
        <v>8</v>
      </c>
      <c r="G134" s="1">
        <v>282.44</v>
      </c>
      <c r="H134">
        <v>6735</v>
      </c>
      <c r="I134" t="s">
        <v>1119</v>
      </c>
      <c r="J134" t="s">
        <v>1136</v>
      </c>
      <c r="K134" t="s">
        <v>1142</v>
      </c>
    </row>
    <row r="135" spans="1:11" x14ac:dyDescent="0.4">
      <c r="A135" s="2">
        <v>43348</v>
      </c>
      <c r="B135">
        <v>2018</v>
      </c>
      <c r="C135" t="s">
        <v>1148</v>
      </c>
      <c r="D135" t="s">
        <v>24</v>
      </c>
      <c r="E135" t="s">
        <v>465</v>
      </c>
      <c r="F135" t="s">
        <v>398</v>
      </c>
      <c r="G135" s="1">
        <v>4256.3958423200002</v>
      </c>
      <c r="H135">
        <v>2640</v>
      </c>
      <c r="I135" t="s">
        <v>1119</v>
      </c>
      <c r="J135" t="s">
        <v>1131</v>
      </c>
      <c r="K135" t="s">
        <v>1140</v>
      </c>
    </row>
    <row r="136" spans="1:11" x14ac:dyDescent="0.4">
      <c r="A136" s="2">
        <v>43349</v>
      </c>
      <c r="B136">
        <v>2018</v>
      </c>
      <c r="C136" t="s">
        <v>1148</v>
      </c>
      <c r="D136" t="s">
        <v>18</v>
      </c>
      <c r="E136" t="s">
        <v>749</v>
      </c>
      <c r="F136" t="s">
        <v>10</v>
      </c>
      <c r="G136" s="1">
        <v>2526.2132000000001</v>
      </c>
      <c r="H136" s="1">
        <v>10446.700000000001</v>
      </c>
      <c r="I136" t="s">
        <v>1119</v>
      </c>
      <c r="J136" t="s">
        <v>1130</v>
      </c>
      <c r="K136" t="s">
        <v>1141</v>
      </c>
    </row>
    <row r="137" spans="1:11" x14ac:dyDescent="0.4">
      <c r="A137" s="2">
        <v>43349</v>
      </c>
      <c r="B137">
        <v>2018</v>
      </c>
      <c r="C137" t="s">
        <v>1148</v>
      </c>
      <c r="D137" t="s">
        <v>2</v>
      </c>
      <c r="E137" t="s">
        <v>905</v>
      </c>
      <c r="F137" t="s">
        <v>10</v>
      </c>
      <c r="G137" s="1">
        <v>255.67199999999997</v>
      </c>
      <c r="H137" s="1">
        <v>5082.66</v>
      </c>
      <c r="I137" t="s">
        <v>1119</v>
      </c>
      <c r="J137" t="s">
        <v>1137</v>
      </c>
      <c r="K137" t="s">
        <v>1143</v>
      </c>
    </row>
    <row r="138" spans="1:11" x14ac:dyDescent="0.4">
      <c r="A138" s="2">
        <v>43350</v>
      </c>
      <c r="B138">
        <v>2018</v>
      </c>
      <c r="C138" t="s">
        <v>1148</v>
      </c>
      <c r="D138" t="s">
        <v>18</v>
      </c>
      <c r="E138" t="s">
        <v>489</v>
      </c>
      <c r="F138" t="s">
        <v>404</v>
      </c>
      <c r="G138" s="1">
        <v>8982.9442852099983</v>
      </c>
      <c r="H138">
        <v>5597</v>
      </c>
      <c r="I138" t="s">
        <v>1119</v>
      </c>
      <c r="J138" t="s">
        <v>1137</v>
      </c>
      <c r="K138" t="s">
        <v>1142</v>
      </c>
    </row>
    <row r="139" spans="1:11" x14ac:dyDescent="0.4">
      <c r="A139" s="2">
        <v>43352</v>
      </c>
      <c r="B139">
        <v>2018</v>
      </c>
      <c r="C139" t="s">
        <v>1148</v>
      </c>
      <c r="D139" t="s">
        <v>51</v>
      </c>
      <c r="E139" t="s">
        <v>147</v>
      </c>
      <c r="F139" t="s">
        <v>10</v>
      </c>
      <c r="G139" s="1">
        <v>1748.01</v>
      </c>
      <c r="H139">
        <v>4291</v>
      </c>
      <c r="I139" t="s">
        <v>1119</v>
      </c>
      <c r="J139" t="s">
        <v>1131</v>
      </c>
      <c r="K139" t="s">
        <v>1142</v>
      </c>
    </row>
    <row r="140" spans="1:11" x14ac:dyDescent="0.4">
      <c r="A140" s="2">
        <v>43352</v>
      </c>
      <c r="B140">
        <v>2018</v>
      </c>
      <c r="C140" t="s">
        <v>1148</v>
      </c>
      <c r="D140" t="s">
        <v>2</v>
      </c>
      <c r="E140" t="s">
        <v>1089</v>
      </c>
      <c r="F140" t="s">
        <v>398</v>
      </c>
      <c r="G140" s="1">
        <v>2421.9007619574004</v>
      </c>
      <c r="H140" s="1">
        <v>2322.88</v>
      </c>
      <c r="I140" t="s">
        <v>1164</v>
      </c>
      <c r="J140" t="s">
        <v>1137</v>
      </c>
      <c r="K140" t="s">
        <v>1142</v>
      </c>
    </row>
    <row r="141" spans="1:11" x14ac:dyDescent="0.4">
      <c r="A141" s="2">
        <v>43355</v>
      </c>
      <c r="B141">
        <v>2018</v>
      </c>
      <c r="C141" t="s">
        <v>1148</v>
      </c>
      <c r="D141" t="s">
        <v>24</v>
      </c>
      <c r="E141" t="s">
        <v>758</v>
      </c>
      <c r="F141" t="s">
        <v>4</v>
      </c>
      <c r="G141" s="1">
        <v>283.21199999999999</v>
      </c>
      <c r="H141" s="1">
        <v>2516.86</v>
      </c>
      <c r="I141" t="s">
        <v>1164</v>
      </c>
      <c r="J141" t="s">
        <v>1138</v>
      </c>
      <c r="K141" t="s">
        <v>1140</v>
      </c>
    </row>
    <row r="142" spans="1:11" x14ac:dyDescent="0.4">
      <c r="A142" s="2">
        <v>43355</v>
      </c>
      <c r="B142">
        <v>2018</v>
      </c>
      <c r="C142" t="s">
        <v>1148</v>
      </c>
      <c r="D142" t="s">
        <v>2</v>
      </c>
      <c r="E142" t="s">
        <v>139</v>
      </c>
      <c r="F142" t="s">
        <v>8</v>
      </c>
      <c r="G142" s="1">
        <v>4269.38</v>
      </c>
      <c r="H142">
        <v>6363</v>
      </c>
      <c r="I142" t="s">
        <v>1164</v>
      </c>
      <c r="J142" t="s">
        <v>1135</v>
      </c>
      <c r="K142" t="s">
        <v>1141</v>
      </c>
    </row>
    <row r="143" spans="1:11" x14ac:dyDescent="0.4">
      <c r="A143" s="2">
        <v>43356</v>
      </c>
      <c r="B143">
        <v>2018</v>
      </c>
      <c r="C143" t="s">
        <v>1148</v>
      </c>
      <c r="D143" t="s">
        <v>1155</v>
      </c>
      <c r="E143" t="s">
        <v>384</v>
      </c>
      <c r="F143" t="s">
        <v>8</v>
      </c>
      <c r="G143" s="1">
        <v>262.16000000000003</v>
      </c>
      <c r="H143">
        <v>8078</v>
      </c>
      <c r="I143" t="s">
        <v>1164</v>
      </c>
      <c r="J143" t="s">
        <v>1131</v>
      </c>
      <c r="K143" t="s">
        <v>1141</v>
      </c>
    </row>
    <row r="144" spans="1:11" x14ac:dyDescent="0.4">
      <c r="A144" s="2">
        <v>43358</v>
      </c>
      <c r="B144">
        <v>2018</v>
      </c>
      <c r="C144" t="s">
        <v>1148</v>
      </c>
      <c r="D144" t="s">
        <v>2</v>
      </c>
      <c r="E144" t="s">
        <v>1085</v>
      </c>
      <c r="F144" t="s">
        <v>398</v>
      </c>
      <c r="G144" s="1">
        <v>7599.311241480701</v>
      </c>
      <c r="H144" s="1">
        <v>1840.16</v>
      </c>
      <c r="I144" t="s">
        <v>1164</v>
      </c>
      <c r="J144" t="s">
        <v>1130</v>
      </c>
      <c r="K144" t="s">
        <v>1140</v>
      </c>
    </row>
    <row r="145" spans="1:11" x14ac:dyDescent="0.4">
      <c r="A145" s="2">
        <v>43358</v>
      </c>
      <c r="B145">
        <v>2018</v>
      </c>
      <c r="C145" t="s">
        <v>1148</v>
      </c>
      <c r="D145" t="s">
        <v>1155</v>
      </c>
      <c r="E145" t="s">
        <v>1074</v>
      </c>
      <c r="F145" t="s">
        <v>416</v>
      </c>
      <c r="G145" s="1">
        <v>1058.882243111</v>
      </c>
      <c r="H145" s="1">
        <v>6308.95</v>
      </c>
      <c r="I145" t="s">
        <v>1119</v>
      </c>
      <c r="J145" t="s">
        <v>1130</v>
      </c>
      <c r="K145" t="s">
        <v>1143</v>
      </c>
    </row>
    <row r="146" spans="1:11" x14ac:dyDescent="0.4">
      <c r="A146" s="2">
        <v>43359</v>
      </c>
      <c r="B146">
        <v>2018</v>
      </c>
      <c r="C146" t="s">
        <v>1148</v>
      </c>
      <c r="D146" t="s">
        <v>1155</v>
      </c>
      <c r="E146" t="s">
        <v>403</v>
      </c>
      <c r="F146" t="s">
        <v>404</v>
      </c>
      <c r="G146" s="1">
        <v>2974.2696245100001</v>
      </c>
      <c r="H146">
        <v>5293</v>
      </c>
      <c r="I146" t="s">
        <v>1119</v>
      </c>
      <c r="J146" t="s">
        <v>1130</v>
      </c>
      <c r="K146" t="s">
        <v>1140</v>
      </c>
    </row>
    <row r="147" spans="1:11" x14ac:dyDescent="0.4">
      <c r="A147" s="2">
        <v>43360</v>
      </c>
      <c r="B147">
        <v>2018</v>
      </c>
      <c r="C147" t="s">
        <v>1148</v>
      </c>
      <c r="D147" t="s">
        <v>24</v>
      </c>
      <c r="E147" t="s">
        <v>695</v>
      </c>
      <c r="F147" t="s">
        <v>10</v>
      </c>
      <c r="G147" s="1">
        <v>2481.66</v>
      </c>
      <c r="H147" s="1">
        <v>5530.07</v>
      </c>
      <c r="I147" t="s">
        <v>1119</v>
      </c>
      <c r="J147" t="s">
        <v>1129</v>
      </c>
      <c r="K147" t="s">
        <v>1140</v>
      </c>
    </row>
    <row r="148" spans="1:11" x14ac:dyDescent="0.4">
      <c r="A148" s="2">
        <v>43360</v>
      </c>
      <c r="B148">
        <v>2018</v>
      </c>
      <c r="C148" t="s">
        <v>1148</v>
      </c>
      <c r="D148" t="s">
        <v>2</v>
      </c>
      <c r="E148" t="s">
        <v>650</v>
      </c>
      <c r="F148" t="s">
        <v>10</v>
      </c>
      <c r="G148" s="1">
        <v>1381.7939999999999</v>
      </c>
      <c r="H148" s="1">
        <v>3380.4</v>
      </c>
      <c r="I148" t="s">
        <v>1164</v>
      </c>
      <c r="J148" t="s">
        <v>1135</v>
      </c>
      <c r="K148" t="s">
        <v>1142</v>
      </c>
    </row>
    <row r="149" spans="1:11" x14ac:dyDescent="0.4">
      <c r="A149" s="2">
        <v>43360</v>
      </c>
      <c r="B149">
        <v>2018</v>
      </c>
      <c r="C149" t="s">
        <v>1148</v>
      </c>
      <c r="D149" t="s">
        <v>2</v>
      </c>
      <c r="E149" t="s">
        <v>55</v>
      </c>
      <c r="F149" t="s">
        <v>17</v>
      </c>
      <c r="G149" s="1">
        <v>4002.68</v>
      </c>
      <c r="H149">
        <v>2661</v>
      </c>
      <c r="I149" t="s">
        <v>1119</v>
      </c>
      <c r="J149" t="s">
        <v>1133</v>
      </c>
      <c r="K149" t="s">
        <v>1142</v>
      </c>
    </row>
    <row r="150" spans="1:11" x14ac:dyDescent="0.4">
      <c r="A150" s="2">
        <v>43363</v>
      </c>
      <c r="B150">
        <v>2018</v>
      </c>
      <c r="C150" t="s">
        <v>1148</v>
      </c>
      <c r="D150" t="s">
        <v>2</v>
      </c>
      <c r="E150" t="s">
        <v>1058</v>
      </c>
      <c r="F150" t="s">
        <v>416</v>
      </c>
      <c r="G150" s="1">
        <v>7142.5536451912994</v>
      </c>
      <c r="H150" s="1">
        <v>5777.92</v>
      </c>
      <c r="I150" t="s">
        <v>1119</v>
      </c>
      <c r="J150" t="s">
        <v>1137</v>
      </c>
      <c r="K150" t="s">
        <v>1141</v>
      </c>
    </row>
    <row r="151" spans="1:11" x14ac:dyDescent="0.4">
      <c r="A151" s="2">
        <v>43363</v>
      </c>
      <c r="B151">
        <v>2018</v>
      </c>
      <c r="C151" t="s">
        <v>1148</v>
      </c>
      <c r="D151" t="s">
        <v>2</v>
      </c>
      <c r="E151" t="s">
        <v>327</v>
      </c>
      <c r="F151" t="s">
        <v>8</v>
      </c>
      <c r="G151" s="1">
        <v>6902.39</v>
      </c>
      <c r="H151">
        <v>6107</v>
      </c>
      <c r="I151" t="s">
        <v>1119</v>
      </c>
      <c r="J151" t="s">
        <v>1137</v>
      </c>
      <c r="K151" t="s">
        <v>1141</v>
      </c>
    </row>
    <row r="152" spans="1:11" x14ac:dyDescent="0.4">
      <c r="A152" s="2">
        <v>43364</v>
      </c>
      <c r="B152">
        <v>2018</v>
      </c>
      <c r="C152" t="s">
        <v>1148</v>
      </c>
      <c r="D152" t="s">
        <v>2</v>
      </c>
      <c r="E152" t="s">
        <v>703</v>
      </c>
      <c r="F152" t="s">
        <v>10</v>
      </c>
      <c r="G152" s="1">
        <v>285.99479999999994</v>
      </c>
      <c r="H152" s="1">
        <v>3140.7</v>
      </c>
      <c r="I152" t="s">
        <v>1164</v>
      </c>
      <c r="J152" t="s">
        <v>1131</v>
      </c>
      <c r="K152" t="s">
        <v>1140</v>
      </c>
    </row>
    <row r="153" spans="1:11" x14ac:dyDescent="0.4">
      <c r="A153" s="2">
        <v>43365</v>
      </c>
      <c r="B153">
        <v>2018</v>
      </c>
      <c r="C153" t="s">
        <v>1148</v>
      </c>
      <c r="D153" t="s">
        <v>51</v>
      </c>
      <c r="E153" t="s">
        <v>936</v>
      </c>
      <c r="F153" t="s">
        <v>4</v>
      </c>
      <c r="G153" s="1">
        <v>1898.88</v>
      </c>
      <c r="H153" s="1">
        <v>10045.530000000001</v>
      </c>
      <c r="I153" t="s">
        <v>1119</v>
      </c>
      <c r="J153" t="s">
        <v>1125</v>
      </c>
      <c r="K153" t="s">
        <v>1142</v>
      </c>
    </row>
    <row r="154" spans="1:11" x14ac:dyDescent="0.4">
      <c r="A154" s="2">
        <v>43366</v>
      </c>
      <c r="B154">
        <v>2018</v>
      </c>
      <c r="C154" t="s">
        <v>1148</v>
      </c>
      <c r="D154" t="s">
        <v>1155</v>
      </c>
      <c r="E154" t="s">
        <v>616</v>
      </c>
      <c r="F154" t="s">
        <v>10</v>
      </c>
      <c r="G154" s="1">
        <v>1711.2059999999997</v>
      </c>
      <c r="H154" s="1">
        <v>8867.0400000000009</v>
      </c>
      <c r="I154" t="s">
        <v>1119</v>
      </c>
      <c r="J154" t="s">
        <v>1137</v>
      </c>
      <c r="K154" t="s">
        <v>1141</v>
      </c>
    </row>
    <row r="155" spans="1:11" x14ac:dyDescent="0.4">
      <c r="A155" s="2">
        <v>43367</v>
      </c>
      <c r="B155">
        <v>2018</v>
      </c>
      <c r="C155" t="s">
        <v>1148</v>
      </c>
      <c r="D155" t="s">
        <v>18</v>
      </c>
      <c r="E155" t="s">
        <v>144</v>
      </c>
      <c r="F155" t="s">
        <v>4</v>
      </c>
      <c r="G155" s="1">
        <v>4260.2700000000004</v>
      </c>
      <c r="H155">
        <v>453</v>
      </c>
      <c r="I155" t="s">
        <v>1164</v>
      </c>
      <c r="J155" t="s">
        <v>1129</v>
      </c>
      <c r="K155" t="s">
        <v>1141</v>
      </c>
    </row>
    <row r="156" spans="1:11" x14ac:dyDescent="0.4">
      <c r="A156" s="2">
        <v>43368</v>
      </c>
      <c r="B156">
        <v>2018</v>
      </c>
      <c r="C156" t="s">
        <v>1148</v>
      </c>
      <c r="D156" t="s">
        <v>18</v>
      </c>
      <c r="E156" t="s">
        <v>27</v>
      </c>
      <c r="F156" t="s">
        <v>4</v>
      </c>
      <c r="G156" s="1">
        <v>1207.6099999999999</v>
      </c>
      <c r="H156">
        <v>277</v>
      </c>
      <c r="I156" t="s">
        <v>1119</v>
      </c>
      <c r="J156" t="s">
        <v>1129</v>
      </c>
      <c r="K156" t="s">
        <v>1140</v>
      </c>
    </row>
    <row r="157" spans="1:11" x14ac:dyDescent="0.4">
      <c r="A157" s="2">
        <v>43369</v>
      </c>
      <c r="B157">
        <v>2018</v>
      </c>
      <c r="C157" t="s">
        <v>1148</v>
      </c>
      <c r="D157" t="s">
        <v>51</v>
      </c>
      <c r="E157" t="s">
        <v>1092</v>
      </c>
      <c r="F157" t="s">
        <v>398</v>
      </c>
      <c r="G157" s="1">
        <v>10243.2962086922</v>
      </c>
      <c r="H157" s="1">
        <v>5511.22</v>
      </c>
      <c r="I157" t="s">
        <v>1119</v>
      </c>
      <c r="J157" t="s">
        <v>1133</v>
      </c>
      <c r="K157" t="s">
        <v>1140</v>
      </c>
    </row>
    <row r="158" spans="1:11" x14ac:dyDescent="0.4">
      <c r="A158" s="2">
        <v>43374</v>
      </c>
      <c r="B158">
        <v>2018</v>
      </c>
      <c r="C158" t="s">
        <v>1149</v>
      </c>
      <c r="D158" t="s">
        <v>18</v>
      </c>
      <c r="E158" t="s">
        <v>228</v>
      </c>
      <c r="F158" t="s">
        <v>10</v>
      </c>
      <c r="G158" s="1">
        <v>482.26</v>
      </c>
      <c r="H158">
        <v>2194</v>
      </c>
      <c r="I158" t="s">
        <v>1119</v>
      </c>
      <c r="J158" t="s">
        <v>1131</v>
      </c>
      <c r="K158" t="s">
        <v>1142</v>
      </c>
    </row>
    <row r="159" spans="1:11" x14ac:dyDescent="0.4">
      <c r="A159" s="2">
        <v>43376</v>
      </c>
      <c r="B159">
        <v>2018</v>
      </c>
      <c r="C159" t="s">
        <v>1149</v>
      </c>
      <c r="D159" t="s">
        <v>2</v>
      </c>
      <c r="E159" t="s">
        <v>305</v>
      </c>
      <c r="F159" t="s">
        <v>10</v>
      </c>
      <c r="G159" s="1">
        <v>7153.33</v>
      </c>
      <c r="H159">
        <v>9103</v>
      </c>
      <c r="I159" t="s">
        <v>1119</v>
      </c>
      <c r="J159" t="s">
        <v>1135</v>
      </c>
      <c r="K159" t="s">
        <v>1142</v>
      </c>
    </row>
    <row r="160" spans="1:11" x14ac:dyDescent="0.4">
      <c r="A160" s="2">
        <v>43377</v>
      </c>
      <c r="B160">
        <v>2018</v>
      </c>
      <c r="C160" t="s">
        <v>1149</v>
      </c>
      <c r="D160" t="s">
        <v>24</v>
      </c>
      <c r="E160" t="s">
        <v>91</v>
      </c>
      <c r="F160" t="s">
        <v>17</v>
      </c>
      <c r="G160" s="1">
        <v>319.22000000000003</v>
      </c>
      <c r="H160">
        <v>9072</v>
      </c>
      <c r="I160" t="s">
        <v>1119</v>
      </c>
      <c r="J160" t="s">
        <v>1131</v>
      </c>
      <c r="K160" t="s">
        <v>1140</v>
      </c>
    </row>
    <row r="161" spans="1:11" x14ac:dyDescent="0.4">
      <c r="A161" s="2">
        <v>43380</v>
      </c>
      <c r="B161">
        <v>2018</v>
      </c>
      <c r="C161" t="s">
        <v>1149</v>
      </c>
      <c r="D161" t="s">
        <v>51</v>
      </c>
      <c r="E161" t="s">
        <v>856</v>
      </c>
      <c r="F161" t="s">
        <v>4</v>
      </c>
      <c r="G161" s="1">
        <v>8327.0400000000009</v>
      </c>
      <c r="H161" s="1">
        <v>11482.5</v>
      </c>
      <c r="I161" t="s">
        <v>1119</v>
      </c>
      <c r="J161" t="s">
        <v>1129</v>
      </c>
      <c r="K161" t="s">
        <v>1140</v>
      </c>
    </row>
    <row r="162" spans="1:11" x14ac:dyDescent="0.4">
      <c r="A162" s="2">
        <v>43380</v>
      </c>
      <c r="B162">
        <v>2018</v>
      </c>
      <c r="C162" t="s">
        <v>1149</v>
      </c>
      <c r="D162" t="s">
        <v>2</v>
      </c>
      <c r="E162" t="s">
        <v>183</v>
      </c>
      <c r="F162" t="s">
        <v>10</v>
      </c>
      <c r="G162" s="1">
        <v>7198.6</v>
      </c>
      <c r="H162">
        <v>7327</v>
      </c>
      <c r="I162" t="s">
        <v>1119</v>
      </c>
      <c r="J162" t="s">
        <v>1134</v>
      </c>
      <c r="K162" t="s">
        <v>1142</v>
      </c>
    </row>
    <row r="163" spans="1:11" x14ac:dyDescent="0.4">
      <c r="A163" s="2">
        <v>43382</v>
      </c>
      <c r="B163">
        <v>2018</v>
      </c>
      <c r="C163" t="s">
        <v>1149</v>
      </c>
      <c r="D163" t="s">
        <v>24</v>
      </c>
      <c r="E163" t="s">
        <v>467</v>
      </c>
      <c r="F163" t="s">
        <v>416</v>
      </c>
      <c r="G163" s="1">
        <v>683.65130403000001</v>
      </c>
      <c r="H163">
        <v>4525</v>
      </c>
      <c r="I163" t="s">
        <v>1119</v>
      </c>
      <c r="J163" t="s">
        <v>1137</v>
      </c>
      <c r="K163" t="s">
        <v>1142</v>
      </c>
    </row>
    <row r="164" spans="1:11" x14ac:dyDescent="0.4">
      <c r="A164" s="2">
        <v>43387</v>
      </c>
      <c r="B164">
        <v>2018</v>
      </c>
      <c r="C164" t="s">
        <v>1149</v>
      </c>
      <c r="D164" t="s">
        <v>2</v>
      </c>
      <c r="E164" t="s">
        <v>36</v>
      </c>
      <c r="F164" t="s">
        <v>17</v>
      </c>
      <c r="G164" s="1">
        <v>609.16</v>
      </c>
      <c r="H164">
        <v>4845</v>
      </c>
      <c r="I164" t="s">
        <v>1119</v>
      </c>
      <c r="J164" t="s">
        <v>1125</v>
      </c>
      <c r="K164" t="s">
        <v>1142</v>
      </c>
    </row>
    <row r="165" spans="1:11" x14ac:dyDescent="0.4">
      <c r="A165" s="2">
        <v>43388</v>
      </c>
      <c r="B165">
        <v>2018</v>
      </c>
      <c r="C165" t="s">
        <v>1149</v>
      </c>
      <c r="D165" t="s">
        <v>2</v>
      </c>
      <c r="E165" t="s">
        <v>179</v>
      </c>
      <c r="F165" t="s">
        <v>8</v>
      </c>
      <c r="G165" s="1">
        <v>31.88</v>
      </c>
      <c r="H165">
        <v>2717</v>
      </c>
      <c r="I165" t="s">
        <v>1119</v>
      </c>
      <c r="J165" t="s">
        <v>1135</v>
      </c>
      <c r="K165" t="s">
        <v>1143</v>
      </c>
    </row>
    <row r="166" spans="1:11" x14ac:dyDescent="0.4">
      <c r="A166" s="2">
        <v>43389</v>
      </c>
      <c r="B166">
        <v>2018</v>
      </c>
      <c r="C166" t="s">
        <v>1149</v>
      </c>
      <c r="D166" t="s">
        <v>2</v>
      </c>
      <c r="E166" t="s">
        <v>501</v>
      </c>
      <c r="F166" t="s">
        <v>401</v>
      </c>
      <c r="G166" s="1">
        <v>5532.4558162900003</v>
      </c>
      <c r="H166">
        <v>2392</v>
      </c>
      <c r="I166" t="s">
        <v>1119</v>
      </c>
      <c r="J166" t="s">
        <v>1122</v>
      </c>
      <c r="K166" t="s">
        <v>1140</v>
      </c>
    </row>
    <row r="167" spans="1:11" x14ac:dyDescent="0.4">
      <c r="A167" s="2">
        <v>43390</v>
      </c>
      <c r="B167">
        <v>2018</v>
      </c>
      <c r="C167" t="s">
        <v>1149</v>
      </c>
      <c r="D167" t="s">
        <v>18</v>
      </c>
      <c r="E167" t="s">
        <v>153</v>
      </c>
      <c r="F167" t="s">
        <v>10</v>
      </c>
      <c r="G167" s="1">
        <v>9828.85</v>
      </c>
      <c r="H167">
        <v>4440</v>
      </c>
      <c r="I167" t="s">
        <v>1119</v>
      </c>
      <c r="J167" t="s">
        <v>1134</v>
      </c>
      <c r="K167" t="s">
        <v>1142</v>
      </c>
    </row>
    <row r="168" spans="1:11" x14ac:dyDescent="0.4">
      <c r="A168" s="2">
        <v>43391</v>
      </c>
      <c r="B168">
        <v>2018</v>
      </c>
      <c r="C168" t="s">
        <v>1149</v>
      </c>
      <c r="D168" t="s">
        <v>51</v>
      </c>
      <c r="E168" t="s">
        <v>396</v>
      </c>
      <c r="F168" t="s">
        <v>4</v>
      </c>
      <c r="G168" s="1">
        <v>5694.01</v>
      </c>
      <c r="H168">
        <v>9892</v>
      </c>
      <c r="I168" t="s">
        <v>1164</v>
      </c>
      <c r="J168" t="s">
        <v>1130</v>
      </c>
      <c r="K168" t="s">
        <v>1141</v>
      </c>
    </row>
    <row r="169" spans="1:11" x14ac:dyDescent="0.4">
      <c r="A169" s="2">
        <v>43393</v>
      </c>
      <c r="B169">
        <v>2018</v>
      </c>
      <c r="C169" t="s">
        <v>1149</v>
      </c>
      <c r="D169" t="s">
        <v>1155</v>
      </c>
      <c r="E169" t="s">
        <v>171</v>
      </c>
      <c r="F169" t="s">
        <v>17</v>
      </c>
      <c r="G169" s="1">
        <v>8960.93</v>
      </c>
      <c r="H169">
        <v>3663</v>
      </c>
      <c r="I169" t="s">
        <v>1119</v>
      </c>
      <c r="J169" t="s">
        <v>1131</v>
      </c>
      <c r="K169" t="s">
        <v>1140</v>
      </c>
    </row>
    <row r="170" spans="1:11" x14ac:dyDescent="0.4">
      <c r="A170" s="2">
        <v>43394</v>
      </c>
      <c r="B170">
        <v>2018</v>
      </c>
      <c r="C170" t="s">
        <v>1149</v>
      </c>
      <c r="D170" t="s">
        <v>2</v>
      </c>
      <c r="E170" t="s">
        <v>1105</v>
      </c>
      <c r="F170" t="s">
        <v>10</v>
      </c>
      <c r="G170" s="1">
        <v>1454.10304</v>
      </c>
      <c r="H170" s="1">
        <v>6308.28</v>
      </c>
      <c r="I170" t="s">
        <v>1119</v>
      </c>
      <c r="J170" t="s">
        <v>1132</v>
      </c>
      <c r="K170" t="s">
        <v>1141</v>
      </c>
    </row>
    <row r="171" spans="1:11" x14ac:dyDescent="0.4">
      <c r="A171" s="2">
        <v>43394</v>
      </c>
      <c r="B171">
        <v>2018</v>
      </c>
      <c r="C171" t="s">
        <v>1149</v>
      </c>
      <c r="D171" t="s">
        <v>18</v>
      </c>
      <c r="E171" t="s">
        <v>779</v>
      </c>
      <c r="F171" t="s">
        <v>8</v>
      </c>
      <c r="G171" s="1">
        <v>8288.244200000001</v>
      </c>
      <c r="H171" s="1">
        <v>3041.28</v>
      </c>
      <c r="I171" t="s">
        <v>1119</v>
      </c>
      <c r="J171" t="s">
        <v>1129</v>
      </c>
      <c r="K171" t="s">
        <v>1140</v>
      </c>
    </row>
    <row r="172" spans="1:11" x14ac:dyDescent="0.4">
      <c r="A172" s="2">
        <v>43399</v>
      </c>
      <c r="B172">
        <v>2018</v>
      </c>
      <c r="C172" t="s">
        <v>1149</v>
      </c>
      <c r="D172" t="s">
        <v>24</v>
      </c>
      <c r="E172" t="s">
        <v>167</v>
      </c>
      <c r="F172" t="s">
        <v>4</v>
      </c>
      <c r="G172" s="1">
        <v>4028.65</v>
      </c>
      <c r="H172">
        <v>4484</v>
      </c>
      <c r="I172" t="s">
        <v>1119</v>
      </c>
      <c r="J172" t="s">
        <v>1137</v>
      </c>
      <c r="K172" t="s">
        <v>1140</v>
      </c>
    </row>
    <row r="173" spans="1:11" x14ac:dyDescent="0.4">
      <c r="A173" s="2">
        <v>43401</v>
      </c>
      <c r="B173">
        <v>2018</v>
      </c>
      <c r="C173" t="s">
        <v>1149</v>
      </c>
      <c r="D173" t="s">
        <v>18</v>
      </c>
      <c r="E173" t="s">
        <v>696</v>
      </c>
      <c r="F173" t="s">
        <v>10</v>
      </c>
      <c r="G173" s="1">
        <v>4262.0864999999994</v>
      </c>
      <c r="H173" s="1">
        <v>4430.3999999999996</v>
      </c>
      <c r="I173" t="s">
        <v>1119</v>
      </c>
      <c r="J173" t="s">
        <v>1138</v>
      </c>
      <c r="K173" t="s">
        <v>1143</v>
      </c>
    </row>
    <row r="174" spans="1:11" x14ac:dyDescent="0.4">
      <c r="A174" s="2">
        <v>43406</v>
      </c>
      <c r="B174">
        <v>2018</v>
      </c>
      <c r="C174" t="s">
        <v>1149</v>
      </c>
      <c r="D174" t="s">
        <v>1155</v>
      </c>
      <c r="E174" t="s">
        <v>422</v>
      </c>
      <c r="F174" t="s">
        <v>416</v>
      </c>
      <c r="G174" s="1">
        <v>8549.8364106099998</v>
      </c>
      <c r="H174">
        <v>7869</v>
      </c>
      <c r="I174" t="s">
        <v>1119</v>
      </c>
      <c r="J174" t="s">
        <v>1134</v>
      </c>
      <c r="K174" t="s">
        <v>1140</v>
      </c>
    </row>
    <row r="175" spans="1:11" x14ac:dyDescent="0.4">
      <c r="A175" s="2">
        <v>43407</v>
      </c>
      <c r="B175">
        <v>2018</v>
      </c>
      <c r="C175" t="s">
        <v>1149</v>
      </c>
      <c r="D175" t="s">
        <v>2</v>
      </c>
      <c r="E175" t="s">
        <v>728</v>
      </c>
      <c r="F175" t="s">
        <v>10</v>
      </c>
      <c r="G175" s="1">
        <v>8062.4320000000007</v>
      </c>
      <c r="H175" s="1">
        <v>4835.82</v>
      </c>
      <c r="I175" t="s">
        <v>1119</v>
      </c>
      <c r="J175" t="s">
        <v>1137</v>
      </c>
      <c r="K175" t="s">
        <v>1143</v>
      </c>
    </row>
    <row r="176" spans="1:11" x14ac:dyDescent="0.4">
      <c r="A176" s="2">
        <v>43407</v>
      </c>
      <c r="B176">
        <v>2018</v>
      </c>
      <c r="C176" t="s">
        <v>1149</v>
      </c>
      <c r="D176" t="s">
        <v>1155</v>
      </c>
      <c r="E176" t="s">
        <v>960</v>
      </c>
      <c r="F176" t="s">
        <v>416</v>
      </c>
      <c r="G176" s="1">
        <v>227.9628837468</v>
      </c>
      <c r="H176" s="1">
        <v>1935.2</v>
      </c>
      <c r="I176" t="s">
        <v>1119</v>
      </c>
      <c r="J176" t="s">
        <v>1137</v>
      </c>
      <c r="K176" t="s">
        <v>1142</v>
      </c>
    </row>
    <row r="177" spans="1:11" x14ac:dyDescent="0.4">
      <c r="A177" s="2">
        <v>43410</v>
      </c>
      <c r="B177">
        <v>2018</v>
      </c>
      <c r="C177" t="s">
        <v>1149</v>
      </c>
      <c r="D177" t="s">
        <v>1155</v>
      </c>
      <c r="E177" t="s">
        <v>615</v>
      </c>
      <c r="F177" t="s">
        <v>10</v>
      </c>
      <c r="G177" s="1">
        <v>1506.1760000000002</v>
      </c>
      <c r="H177" s="1">
        <v>6768.72</v>
      </c>
      <c r="I177" t="s">
        <v>1119</v>
      </c>
      <c r="J177" t="s">
        <v>1132</v>
      </c>
      <c r="K177" t="s">
        <v>1143</v>
      </c>
    </row>
    <row r="178" spans="1:11" x14ac:dyDescent="0.4">
      <c r="A178" s="2">
        <v>43414</v>
      </c>
      <c r="B178">
        <v>2018</v>
      </c>
      <c r="C178" t="s">
        <v>1149</v>
      </c>
      <c r="D178" t="s">
        <v>2</v>
      </c>
      <c r="E178" t="s">
        <v>807</v>
      </c>
      <c r="F178" t="s">
        <v>10</v>
      </c>
      <c r="G178" s="1">
        <v>3659.3123000000005</v>
      </c>
      <c r="H178" s="1">
        <v>1166.22</v>
      </c>
      <c r="I178" t="s">
        <v>1119</v>
      </c>
      <c r="J178" t="s">
        <v>1134</v>
      </c>
      <c r="K178" t="s">
        <v>1140</v>
      </c>
    </row>
    <row r="179" spans="1:11" x14ac:dyDescent="0.4">
      <c r="A179" s="2">
        <v>43415</v>
      </c>
      <c r="B179">
        <v>2018</v>
      </c>
      <c r="C179" t="s">
        <v>1149</v>
      </c>
      <c r="D179" t="s">
        <v>51</v>
      </c>
      <c r="E179" t="s">
        <v>952</v>
      </c>
      <c r="F179" t="s">
        <v>398</v>
      </c>
      <c r="G179" s="1">
        <v>5711.5343769155998</v>
      </c>
      <c r="H179" s="1">
        <v>3134.34</v>
      </c>
      <c r="I179" t="s">
        <v>1164</v>
      </c>
      <c r="J179" t="s">
        <v>1135</v>
      </c>
      <c r="K179" t="s">
        <v>1142</v>
      </c>
    </row>
    <row r="180" spans="1:11" x14ac:dyDescent="0.4">
      <c r="A180" s="2">
        <v>43417</v>
      </c>
      <c r="B180">
        <v>2018</v>
      </c>
      <c r="C180" t="s">
        <v>1149</v>
      </c>
      <c r="D180" t="s">
        <v>24</v>
      </c>
      <c r="E180" t="s">
        <v>652</v>
      </c>
      <c r="F180" t="s">
        <v>10</v>
      </c>
      <c r="G180" s="1">
        <v>1435.7497000000001</v>
      </c>
      <c r="H180" s="1">
        <v>1343.43</v>
      </c>
      <c r="I180" t="s">
        <v>1119</v>
      </c>
      <c r="J180" t="s">
        <v>1133</v>
      </c>
      <c r="K180" t="s">
        <v>1140</v>
      </c>
    </row>
    <row r="181" spans="1:11" x14ac:dyDescent="0.4">
      <c r="A181" s="2">
        <v>43417</v>
      </c>
      <c r="B181">
        <v>2018</v>
      </c>
      <c r="C181" t="s">
        <v>1149</v>
      </c>
      <c r="D181" t="s">
        <v>2</v>
      </c>
      <c r="E181" t="s">
        <v>657</v>
      </c>
      <c r="F181" t="s">
        <v>8</v>
      </c>
      <c r="G181" s="1">
        <v>2776.1480999999999</v>
      </c>
      <c r="H181" s="1">
        <v>2463.54</v>
      </c>
      <c r="I181" t="s">
        <v>1164</v>
      </c>
      <c r="J181" t="s">
        <v>1138</v>
      </c>
      <c r="K181" t="s">
        <v>1141</v>
      </c>
    </row>
    <row r="182" spans="1:11" x14ac:dyDescent="0.4">
      <c r="A182" s="2">
        <v>43418</v>
      </c>
      <c r="B182">
        <v>2018</v>
      </c>
      <c r="C182" t="s">
        <v>1149</v>
      </c>
      <c r="D182" t="s">
        <v>24</v>
      </c>
      <c r="E182" t="s">
        <v>355</v>
      </c>
      <c r="F182" t="s">
        <v>17</v>
      </c>
      <c r="G182" s="1">
        <v>301.32</v>
      </c>
      <c r="H182">
        <v>2664</v>
      </c>
      <c r="I182" t="s">
        <v>1119</v>
      </c>
      <c r="J182" t="s">
        <v>1133</v>
      </c>
      <c r="K182" t="s">
        <v>1142</v>
      </c>
    </row>
    <row r="183" spans="1:11" x14ac:dyDescent="0.4">
      <c r="A183" s="2">
        <v>43420</v>
      </c>
      <c r="B183">
        <v>2018</v>
      </c>
      <c r="C183" t="s">
        <v>1149</v>
      </c>
      <c r="D183" t="s">
        <v>1155</v>
      </c>
      <c r="E183" t="s">
        <v>250</v>
      </c>
      <c r="F183" t="s">
        <v>4</v>
      </c>
      <c r="G183" s="1">
        <v>5180.17</v>
      </c>
      <c r="H183">
        <v>6772</v>
      </c>
      <c r="I183" t="s">
        <v>1119</v>
      </c>
      <c r="J183" t="s">
        <v>1130</v>
      </c>
      <c r="K183" t="s">
        <v>1142</v>
      </c>
    </row>
    <row r="184" spans="1:11" x14ac:dyDescent="0.4">
      <c r="A184" s="2">
        <v>43420</v>
      </c>
      <c r="B184">
        <v>2018</v>
      </c>
      <c r="C184" t="s">
        <v>1149</v>
      </c>
      <c r="D184" t="s">
        <v>18</v>
      </c>
      <c r="E184" t="s">
        <v>535</v>
      </c>
      <c r="F184" t="s">
        <v>404</v>
      </c>
      <c r="G184" s="1">
        <v>8331.8790631000011</v>
      </c>
      <c r="H184">
        <v>8844</v>
      </c>
      <c r="I184" t="s">
        <v>1164</v>
      </c>
      <c r="J184" t="s">
        <v>1138</v>
      </c>
      <c r="K184" t="s">
        <v>1141</v>
      </c>
    </row>
    <row r="185" spans="1:11" x14ac:dyDescent="0.4">
      <c r="A185" s="2">
        <v>43422</v>
      </c>
      <c r="B185">
        <v>2018</v>
      </c>
      <c r="C185" t="s">
        <v>1149</v>
      </c>
      <c r="D185" t="s">
        <v>2</v>
      </c>
      <c r="E185" t="s">
        <v>29</v>
      </c>
      <c r="F185" t="s">
        <v>10</v>
      </c>
      <c r="G185" s="1">
        <v>9444.6299999999992</v>
      </c>
      <c r="H185">
        <v>3232</v>
      </c>
      <c r="I185" t="s">
        <v>1164</v>
      </c>
      <c r="J185" t="s">
        <v>1124</v>
      </c>
      <c r="K185" t="s">
        <v>1142</v>
      </c>
    </row>
    <row r="186" spans="1:11" x14ac:dyDescent="0.4">
      <c r="A186" s="2">
        <v>43422</v>
      </c>
      <c r="B186">
        <v>2018</v>
      </c>
      <c r="C186" t="s">
        <v>1149</v>
      </c>
      <c r="D186" t="s">
        <v>1155</v>
      </c>
      <c r="E186" t="s">
        <v>318</v>
      </c>
      <c r="F186" t="s">
        <v>10</v>
      </c>
      <c r="G186" s="1">
        <v>190.1</v>
      </c>
      <c r="H186">
        <v>9378</v>
      </c>
      <c r="I186" t="s">
        <v>1164</v>
      </c>
      <c r="J186" t="s">
        <v>1135</v>
      </c>
      <c r="K186" t="s">
        <v>1141</v>
      </c>
    </row>
    <row r="187" spans="1:11" x14ac:dyDescent="0.4">
      <c r="A187" s="2">
        <v>43423</v>
      </c>
      <c r="B187">
        <v>2018</v>
      </c>
      <c r="C187" t="s">
        <v>1149</v>
      </c>
      <c r="D187" t="s">
        <v>24</v>
      </c>
      <c r="E187" t="s">
        <v>74</v>
      </c>
      <c r="F187" t="s">
        <v>17</v>
      </c>
      <c r="G187" s="1">
        <v>8420.42</v>
      </c>
      <c r="H187">
        <v>8685</v>
      </c>
      <c r="I187" t="s">
        <v>1119</v>
      </c>
      <c r="J187" t="s">
        <v>1132</v>
      </c>
      <c r="K187" t="s">
        <v>1142</v>
      </c>
    </row>
    <row r="188" spans="1:11" x14ac:dyDescent="0.4">
      <c r="A188" s="2">
        <v>43423</v>
      </c>
      <c r="B188">
        <v>2018</v>
      </c>
      <c r="C188" t="s">
        <v>1149</v>
      </c>
      <c r="D188" t="s">
        <v>51</v>
      </c>
      <c r="E188" t="s">
        <v>679</v>
      </c>
      <c r="F188" t="s">
        <v>10</v>
      </c>
      <c r="G188" s="1">
        <v>434.78160000000003</v>
      </c>
      <c r="H188" s="1">
        <v>7608.36</v>
      </c>
      <c r="I188" t="s">
        <v>1119</v>
      </c>
      <c r="J188" t="s">
        <v>1133</v>
      </c>
      <c r="K188" t="s">
        <v>1141</v>
      </c>
    </row>
    <row r="189" spans="1:11" x14ac:dyDescent="0.4">
      <c r="A189" s="2">
        <v>43426</v>
      </c>
      <c r="B189">
        <v>2018</v>
      </c>
      <c r="C189" t="s">
        <v>1149</v>
      </c>
      <c r="D189" t="s">
        <v>18</v>
      </c>
      <c r="E189" t="s">
        <v>87</v>
      </c>
      <c r="F189" t="s">
        <v>8</v>
      </c>
      <c r="G189" s="1">
        <v>219.17</v>
      </c>
      <c r="H189">
        <v>9355</v>
      </c>
      <c r="I189" t="s">
        <v>1119</v>
      </c>
      <c r="J189" t="s">
        <v>1129</v>
      </c>
      <c r="K189" t="s">
        <v>1140</v>
      </c>
    </row>
    <row r="190" spans="1:11" x14ac:dyDescent="0.4">
      <c r="A190" s="2">
        <v>43429</v>
      </c>
      <c r="B190">
        <v>2018</v>
      </c>
      <c r="C190" t="s">
        <v>1149</v>
      </c>
      <c r="D190" t="s">
        <v>24</v>
      </c>
      <c r="E190" t="s">
        <v>143</v>
      </c>
      <c r="F190" t="s">
        <v>4</v>
      </c>
      <c r="G190" s="1">
        <v>3267.19</v>
      </c>
      <c r="H190">
        <v>5575</v>
      </c>
      <c r="I190" t="s">
        <v>1164</v>
      </c>
      <c r="J190" t="s">
        <v>1127</v>
      </c>
      <c r="K190" t="s">
        <v>1142</v>
      </c>
    </row>
    <row r="191" spans="1:11" x14ac:dyDescent="0.4">
      <c r="A191" s="2">
        <v>43429</v>
      </c>
      <c r="B191">
        <v>2018</v>
      </c>
      <c r="C191" t="s">
        <v>1149</v>
      </c>
      <c r="D191" t="s">
        <v>2</v>
      </c>
      <c r="E191" t="s">
        <v>538</v>
      </c>
      <c r="F191" t="s">
        <v>398</v>
      </c>
      <c r="G191" s="1">
        <v>6465.7984990600007</v>
      </c>
      <c r="H191">
        <v>915</v>
      </c>
      <c r="I191" t="s">
        <v>1164</v>
      </c>
      <c r="J191" t="s">
        <v>1137</v>
      </c>
      <c r="K191" t="s">
        <v>1140</v>
      </c>
    </row>
    <row r="192" spans="1:11" x14ac:dyDescent="0.4">
      <c r="A192" s="2">
        <v>43429</v>
      </c>
      <c r="B192">
        <v>2018</v>
      </c>
      <c r="C192" t="s">
        <v>1149</v>
      </c>
      <c r="D192" t="s">
        <v>18</v>
      </c>
      <c r="E192" t="s">
        <v>626</v>
      </c>
      <c r="F192" t="s">
        <v>17</v>
      </c>
      <c r="G192" s="1">
        <v>2841.6668</v>
      </c>
      <c r="H192" s="1">
        <v>4440</v>
      </c>
      <c r="I192" t="s">
        <v>1119</v>
      </c>
      <c r="J192" t="s">
        <v>1127</v>
      </c>
      <c r="K192" t="s">
        <v>1143</v>
      </c>
    </row>
    <row r="193" spans="1:11" x14ac:dyDescent="0.4">
      <c r="A193" s="2">
        <v>43430</v>
      </c>
      <c r="B193">
        <v>2018</v>
      </c>
      <c r="C193" t="s">
        <v>1149</v>
      </c>
      <c r="D193" t="s">
        <v>1155</v>
      </c>
      <c r="E193" t="s">
        <v>360</v>
      </c>
      <c r="F193" t="s">
        <v>10</v>
      </c>
      <c r="G193" s="1">
        <v>319.58999999999997</v>
      </c>
      <c r="H193">
        <v>7701</v>
      </c>
      <c r="I193" t="s">
        <v>1164</v>
      </c>
      <c r="J193" t="s">
        <v>1137</v>
      </c>
      <c r="K193" t="s">
        <v>1142</v>
      </c>
    </row>
    <row r="194" spans="1:11" x14ac:dyDescent="0.4">
      <c r="A194" s="2">
        <v>43430</v>
      </c>
      <c r="B194">
        <v>2018</v>
      </c>
      <c r="C194" t="s">
        <v>1149</v>
      </c>
      <c r="D194" t="s">
        <v>51</v>
      </c>
      <c r="E194" t="s">
        <v>273</v>
      </c>
      <c r="F194" t="s">
        <v>8</v>
      </c>
      <c r="G194" s="1">
        <v>5.5</v>
      </c>
      <c r="H194">
        <v>9511</v>
      </c>
      <c r="I194" t="s">
        <v>1119</v>
      </c>
      <c r="J194" t="s">
        <v>1127</v>
      </c>
      <c r="K194" t="s">
        <v>1140</v>
      </c>
    </row>
    <row r="195" spans="1:11" x14ac:dyDescent="0.4">
      <c r="A195" s="2">
        <v>43431</v>
      </c>
      <c r="B195">
        <v>2018</v>
      </c>
      <c r="C195" t="s">
        <v>1149</v>
      </c>
      <c r="D195" t="s">
        <v>2</v>
      </c>
      <c r="E195" t="s">
        <v>687</v>
      </c>
      <c r="F195" t="s">
        <v>10</v>
      </c>
      <c r="G195" s="1">
        <v>5295.7475999999997</v>
      </c>
      <c r="H195" s="1">
        <v>3155.34</v>
      </c>
      <c r="I195" t="s">
        <v>1119</v>
      </c>
      <c r="J195" t="s">
        <v>1130</v>
      </c>
      <c r="K195" t="s">
        <v>1141</v>
      </c>
    </row>
    <row r="196" spans="1:11" x14ac:dyDescent="0.4">
      <c r="A196" s="2">
        <v>43431</v>
      </c>
      <c r="B196">
        <v>2018</v>
      </c>
      <c r="C196" t="s">
        <v>1149</v>
      </c>
      <c r="D196" t="s">
        <v>24</v>
      </c>
      <c r="E196" t="s">
        <v>559</v>
      </c>
      <c r="F196" t="s">
        <v>10</v>
      </c>
      <c r="G196" s="1">
        <v>188.04</v>
      </c>
      <c r="H196" s="1">
        <v>927.45</v>
      </c>
      <c r="I196" t="s">
        <v>1119</v>
      </c>
      <c r="J196" t="s">
        <v>1134</v>
      </c>
      <c r="K196" t="s">
        <v>1141</v>
      </c>
    </row>
    <row r="197" spans="1:11" x14ac:dyDescent="0.4">
      <c r="A197" s="2">
        <v>43431</v>
      </c>
      <c r="B197">
        <v>2018</v>
      </c>
      <c r="C197" t="s">
        <v>1149</v>
      </c>
      <c r="D197" t="s">
        <v>1155</v>
      </c>
      <c r="E197" t="s">
        <v>861</v>
      </c>
      <c r="F197" t="s">
        <v>17</v>
      </c>
      <c r="G197" s="1">
        <v>75.4773</v>
      </c>
      <c r="H197" s="1">
        <v>5598.24</v>
      </c>
      <c r="I197" t="s">
        <v>1119</v>
      </c>
      <c r="J197" t="s">
        <v>1129</v>
      </c>
      <c r="K197" t="s">
        <v>1140</v>
      </c>
    </row>
    <row r="198" spans="1:11" x14ac:dyDescent="0.4">
      <c r="A198" s="2">
        <v>43432</v>
      </c>
      <c r="B198">
        <v>2018</v>
      </c>
      <c r="C198" t="s">
        <v>1149</v>
      </c>
      <c r="D198" t="s">
        <v>18</v>
      </c>
      <c r="E198" t="s">
        <v>1082</v>
      </c>
      <c r="F198" t="s">
        <v>416</v>
      </c>
      <c r="G198" s="1">
        <v>9095.0726548359999</v>
      </c>
      <c r="H198" s="1">
        <v>5273.17</v>
      </c>
      <c r="I198" t="s">
        <v>1119</v>
      </c>
      <c r="J198" t="s">
        <v>1129</v>
      </c>
      <c r="K198" t="s">
        <v>1141</v>
      </c>
    </row>
    <row r="199" spans="1:11" x14ac:dyDescent="0.4">
      <c r="A199" s="2">
        <v>43436</v>
      </c>
      <c r="B199">
        <v>2018</v>
      </c>
      <c r="C199" t="s">
        <v>1149</v>
      </c>
      <c r="D199" t="s">
        <v>18</v>
      </c>
      <c r="E199" t="s">
        <v>755</v>
      </c>
      <c r="F199" t="s">
        <v>10</v>
      </c>
      <c r="G199" s="1">
        <v>347.02300000000002</v>
      </c>
      <c r="H199" s="1">
        <v>2664.75</v>
      </c>
      <c r="I199" t="s">
        <v>1119</v>
      </c>
      <c r="J199" t="s">
        <v>1131</v>
      </c>
      <c r="K199" t="s">
        <v>1140</v>
      </c>
    </row>
    <row r="200" spans="1:11" x14ac:dyDescent="0.4">
      <c r="A200" s="2">
        <v>43441</v>
      </c>
      <c r="B200">
        <v>2018</v>
      </c>
      <c r="C200" t="s">
        <v>1149</v>
      </c>
      <c r="D200" t="s">
        <v>1155</v>
      </c>
      <c r="E200" t="s">
        <v>962</v>
      </c>
      <c r="F200" t="s">
        <v>416</v>
      </c>
      <c r="G200" s="1">
        <v>10687.295513262499</v>
      </c>
      <c r="H200" s="1">
        <v>8734.59</v>
      </c>
      <c r="I200" t="s">
        <v>1119</v>
      </c>
      <c r="J200" t="s">
        <v>1133</v>
      </c>
      <c r="K200" t="s">
        <v>1142</v>
      </c>
    </row>
    <row r="201" spans="1:11" x14ac:dyDescent="0.4">
      <c r="A201" s="2">
        <v>43442</v>
      </c>
      <c r="B201">
        <v>2018</v>
      </c>
      <c r="C201" t="s">
        <v>1149</v>
      </c>
      <c r="D201" t="s">
        <v>2</v>
      </c>
      <c r="E201" t="s">
        <v>520</v>
      </c>
      <c r="F201" t="s">
        <v>406</v>
      </c>
      <c r="G201" s="1">
        <v>2906.5752851300003</v>
      </c>
      <c r="H201">
        <v>8572</v>
      </c>
      <c r="I201" t="s">
        <v>1119</v>
      </c>
      <c r="J201" t="s">
        <v>1134</v>
      </c>
      <c r="K201" t="s">
        <v>1140</v>
      </c>
    </row>
    <row r="202" spans="1:11" x14ac:dyDescent="0.4">
      <c r="A202" s="2">
        <v>43443</v>
      </c>
      <c r="B202">
        <v>2018</v>
      </c>
      <c r="C202" t="s">
        <v>1149</v>
      </c>
      <c r="D202" t="s">
        <v>1155</v>
      </c>
      <c r="E202" t="s">
        <v>673</v>
      </c>
      <c r="F202" t="s">
        <v>10</v>
      </c>
      <c r="G202" s="1">
        <v>435.3879</v>
      </c>
      <c r="H202" s="1">
        <v>3445.86</v>
      </c>
      <c r="I202" t="s">
        <v>1119</v>
      </c>
      <c r="J202" t="s">
        <v>1138</v>
      </c>
      <c r="K202" t="s">
        <v>1140</v>
      </c>
    </row>
    <row r="203" spans="1:11" x14ac:dyDescent="0.4">
      <c r="A203" s="2">
        <v>43445</v>
      </c>
      <c r="B203">
        <v>2018</v>
      </c>
      <c r="C203" t="s">
        <v>1149</v>
      </c>
      <c r="D203" t="s">
        <v>18</v>
      </c>
      <c r="E203" t="s">
        <v>663</v>
      </c>
      <c r="F203" t="s">
        <v>10</v>
      </c>
      <c r="G203" s="1">
        <v>5229.6318000000001</v>
      </c>
      <c r="H203" s="1">
        <v>3732</v>
      </c>
      <c r="I203" t="s">
        <v>1164</v>
      </c>
      <c r="J203" t="s">
        <v>1130</v>
      </c>
      <c r="K203" t="s">
        <v>1142</v>
      </c>
    </row>
    <row r="204" spans="1:11" x14ac:dyDescent="0.4">
      <c r="A204" s="2">
        <v>43446</v>
      </c>
      <c r="B204">
        <v>2018</v>
      </c>
      <c r="C204" t="s">
        <v>1149</v>
      </c>
      <c r="D204" t="s">
        <v>51</v>
      </c>
      <c r="E204" t="s">
        <v>72</v>
      </c>
      <c r="F204" t="s">
        <v>4</v>
      </c>
      <c r="G204" s="1">
        <v>1841.96</v>
      </c>
      <c r="H204">
        <v>2698</v>
      </c>
      <c r="I204" t="s">
        <v>1119</v>
      </c>
      <c r="J204" t="s">
        <v>1124</v>
      </c>
      <c r="K204" t="s">
        <v>1141</v>
      </c>
    </row>
    <row r="205" spans="1:11" x14ac:dyDescent="0.4">
      <c r="A205" s="2">
        <v>43449</v>
      </c>
      <c r="B205">
        <v>2018</v>
      </c>
      <c r="C205" t="s">
        <v>1149</v>
      </c>
      <c r="D205" t="s">
        <v>18</v>
      </c>
      <c r="E205" t="s">
        <v>94</v>
      </c>
      <c r="F205" t="s">
        <v>8</v>
      </c>
      <c r="G205" s="1">
        <v>314.99</v>
      </c>
      <c r="H205">
        <v>9198</v>
      </c>
      <c r="I205" t="s">
        <v>1119</v>
      </c>
      <c r="J205" t="s">
        <v>1133</v>
      </c>
      <c r="K205" t="s">
        <v>1141</v>
      </c>
    </row>
    <row r="206" spans="1:11" x14ac:dyDescent="0.4">
      <c r="A206" s="2">
        <v>43452</v>
      </c>
      <c r="B206">
        <v>2018</v>
      </c>
      <c r="C206" t="s">
        <v>1149</v>
      </c>
      <c r="D206" t="s">
        <v>51</v>
      </c>
      <c r="E206" t="s">
        <v>575</v>
      </c>
      <c r="F206" t="s">
        <v>10</v>
      </c>
      <c r="G206" s="1">
        <v>8122.3817999999992</v>
      </c>
      <c r="H206" s="1">
        <v>2585.6</v>
      </c>
      <c r="I206" t="s">
        <v>1164</v>
      </c>
      <c r="J206" t="s">
        <v>1137</v>
      </c>
      <c r="K206" t="s">
        <v>1142</v>
      </c>
    </row>
    <row r="207" spans="1:11" x14ac:dyDescent="0.4">
      <c r="A207" s="2">
        <v>43453</v>
      </c>
      <c r="B207">
        <v>2018</v>
      </c>
      <c r="C207" t="s">
        <v>1149</v>
      </c>
      <c r="D207" t="s">
        <v>18</v>
      </c>
      <c r="E207" t="s">
        <v>1091</v>
      </c>
      <c r="F207" t="s">
        <v>398</v>
      </c>
      <c r="G207" s="1">
        <v>6620.2439032457005</v>
      </c>
      <c r="H207" s="1">
        <v>7223.58</v>
      </c>
      <c r="I207" t="s">
        <v>1119</v>
      </c>
      <c r="J207" t="s">
        <v>1133</v>
      </c>
      <c r="K207" t="s">
        <v>1142</v>
      </c>
    </row>
    <row r="208" spans="1:11" x14ac:dyDescent="0.4">
      <c r="A208" s="2">
        <v>43453</v>
      </c>
      <c r="B208">
        <v>2018</v>
      </c>
      <c r="C208" t="s">
        <v>1149</v>
      </c>
      <c r="D208" t="s">
        <v>1155</v>
      </c>
      <c r="E208" t="s">
        <v>721</v>
      </c>
      <c r="F208" t="s">
        <v>4</v>
      </c>
      <c r="G208" s="1">
        <v>94.276399999999995</v>
      </c>
      <c r="H208" s="1">
        <v>5686.1</v>
      </c>
      <c r="I208" t="s">
        <v>1119</v>
      </c>
      <c r="J208" t="s">
        <v>1129</v>
      </c>
      <c r="K208" t="s">
        <v>1141</v>
      </c>
    </row>
    <row r="209" spans="1:11" x14ac:dyDescent="0.4">
      <c r="A209" s="2">
        <v>43454</v>
      </c>
      <c r="B209">
        <v>2018</v>
      </c>
      <c r="C209" t="s">
        <v>1149</v>
      </c>
      <c r="D209" t="s">
        <v>2</v>
      </c>
      <c r="E209" t="s">
        <v>812</v>
      </c>
      <c r="F209" t="s">
        <v>17</v>
      </c>
      <c r="G209" s="1">
        <v>2614.3467000000001</v>
      </c>
      <c r="H209" s="1">
        <v>7387.52</v>
      </c>
      <c r="I209" t="s">
        <v>1119</v>
      </c>
      <c r="J209" t="s">
        <v>1133</v>
      </c>
      <c r="K209" t="s">
        <v>1140</v>
      </c>
    </row>
    <row r="210" spans="1:11" x14ac:dyDescent="0.4">
      <c r="A210" s="2">
        <v>43455</v>
      </c>
      <c r="B210">
        <v>2018</v>
      </c>
      <c r="C210" t="s">
        <v>1149</v>
      </c>
      <c r="D210" t="s">
        <v>2</v>
      </c>
      <c r="E210" t="s">
        <v>735</v>
      </c>
      <c r="F210" t="s">
        <v>17</v>
      </c>
      <c r="G210" s="1">
        <v>1579.8975</v>
      </c>
      <c r="H210" s="1">
        <v>5951.33</v>
      </c>
      <c r="I210" t="s">
        <v>1119</v>
      </c>
      <c r="J210" t="s">
        <v>1134</v>
      </c>
      <c r="K210" t="s">
        <v>1140</v>
      </c>
    </row>
    <row r="211" spans="1:11" x14ac:dyDescent="0.4">
      <c r="A211" s="2">
        <v>43456</v>
      </c>
      <c r="B211">
        <v>2018</v>
      </c>
      <c r="C211" t="s">
        <v>1149</v>
      </c>
      <c r="D211" t="s">
        <v>2</v>
      </c>
      <c r="E211" t="s">
        <v>547</v>
      </c>
      <c r="F211" t="s">
        <v>406</v>
      </c>
      <c r="G211" s="1">
        <v>6867.0965267299998</v>
      </c>
      <c r="H211">
        <v>3235</v>
      </c>
      <c r="I211" t="s">
        <v>1119</v>
      </c>
      <c r="J211" t="s">
        <v>1136</v>
      </c>
      <c r="K211" t="s">
        <v>1142</v>
      </c>
    </row>
    <row r="212" spans="1:11" x14ac:dyDescent="0.4">
      <c r="A212" s="2">
        <v>43457</v>
      </c>
      <c r="B212">
        <v>2018</v>
      </c>
      <c r="C212" t="s">
        <v>1149</v>
      </c>
      <c r="D212" t="s">
        <v>2</v>
      </c>
      <c r="E212" t="s">
        <v>335</v>
      </c>
      <c r="F212" t="s">
        <v>8</v>
      </c>
      <c r="G212" s="1">
        <v>283.39</v>
      </c>
      <c r="H212">
        <v>6359</v>
      </c>
      <c r="I212" t="s">
        <v>1164</v>
      </c>
      <c r="J212" t="s">
        <v>1130</v>
      </c>
      <c r="K212" t="s">
        <v>1143</v>
      </c>
    </row>
    <row r="213" spans="1:11" x14ac:dyDescent="0.4">
      <c r="A213" s="2">
        <v>43458</v>
      </c>
      <c r="B213">
        <v>2018</v>
      </c>
      <c r="C213" t="s">
        <v>1149</v>
      </c>
      <c r="D213" t="s">
        <v>2</v>
      </c>
      <c r="E213" t="s">
        <v>265</v>
      </c>
      <c r="F213" t="s">
        <v>17</v>
      </c>
      <c r="G213" s="1">
        <v>3093.58</v>
      </c>
      <c r="H213">
        <v>4136</v>
      </c>
      <c r="I213" t="s">
        <v>1119</v>
      </c>
      <c r="J213" t="s">
        <v>1135</v>
      </c>
      <c r="K213" t="s">
        <v>1143</v>
      </c>
    </row>
    <row r="214" spans="1:11" x14ac:dyDescent="0.4">
      <c r="A214" s="2">
        <v>43458</v>
      </c>
      <c r="B214">
        <v>2018</v>
      </c>
      <c r="C214" t="s">
        <v>1149</v>
      </c>
      <c r="D214" t="s">
        <v>24</v>
      </c>
      <c r="E214" t="s">
        <v>410</v>
      </c>
      <c r="F214" t="s">
        <v>401</v>
      </c>
      <c r="G214" s="1">
        <v>8863.9419868200002</v>
      </c>
      <c r="H214">
        <v>9375</v>
      </c>
      <c r="I214" t="s">
        <v>1119</v>
      </c>
      <c r="J214" t="s">
        <v>1134</v>
      </c>
      <c r="K214" t="s">
        <v>1142</v>
      </c>
    </row>
    <row r="215" spans="1:11" x14ac:dyDescent="0.4">
      <c r="A215" s="2">
        <v>43460</v>
      </c>
      <c r="B215">
        <v>2018</v>
      </c>
      <c r="C215" t="s">
        <v>1149</v>
      </c>
      <c r="D215" t="s">
        <v>2</v>
      </c>
      <c r="E215" t="s">
        <v>515</v>
      </c>
      <c r="F215" t="s">
        <v>398</v>
      </c>
      <c r="G215" s="1">
        <v>6571.60890535</v>
      </c>
      <c r="H215">
        <v>9381</v>
      </c>
      <c r="I215" t="s">
        <v>1119</v>
      </c>
      <c r="J215" t="s">
        <v>1137</v>
      </c>
      <c r="K215" t="s">
        <v>1140</v>
      </c>
    </row>
    <row r="216" spans="1:11" x14ac:dyDescent="0.4">
      <c r="A216" s="2">
        <v>43473</v>
      </c>
      <c r="B216">
        <v>2019</v>
      </c>
      <c r="C216" t="s">
        <v>1146</v>
      </c>
      <c r="D216" t="s">
        <v>18</v>
      </c>
      <c r="E216" t="s">
        <v>800</v>
      </c>
      <c r="F216" t="s">
        <v>10</v>
      </c>
      <c r="G216" s="1">
        <v>107.23520000000001</v>
      </c>
      <c r="H216" s="1">
        <v>6385.89</v>
      </c>
      <c r="I216" t="s">
        <v>1119</v>
      </c>
      <c r="J216" t="s">
        <v>1132</v>
      </c>
      <c r="K216" t="s">
        <v>1143</v>
      </c>
    </row>
    <row r="217" spans="1:11" x14ac:dyDescent="0.4">
      <c r="A217" s="2">
        <v>43473</v>
      </c>
      <c r="B217">
        <v>2019</v>
      </c>
      <c r="C217" t="s">
        <v>1146</v>
      </c>
      <c r="D217" t="s">
        <v>51</v>
      </c>
      <c r="E217" t="s">
        <v>334</v>
      </c>
      <c r="F217" t="s">
        <v>4</v>
      </c>
      <c r="G217" s="1">
        <v>8495.57</v>
      </c>
      <c r="H217">
        <v>993</v>
      </c>
      <c r="I217" t="s">
        <v>1164</v>
      </c>
      <c r="J217" t="s">
        <v>1134</v>
      </c>
      <c r="K217" t="s">
        <v>1142</v>
      </c>
    </row>
    <row r="218" spans="1:11" x14ac:dyDescent="0.4">
      <c r="A218" s="2">
        <v>43474</v>
      </c>
      <c r="B218">
        <v>2019</v>
      </c>
      <c r="C218" t="s">
        <v>1146</v>
      </c>
      <c r="D218" t="s">
        <v>18</v>
      </c>
      <c r="E218" t="s">
        <v>482</v>
      </c>
      <c r="F218" t="s">
        <v>401</v>
      </c>
      <c r="G218" s="1">
        <v>3508.2073796499999</v>
      </c>
      <c r="H218">
        <v>3067</v>
      </c>
      <c r="I218" t="s">
        <v>1119</v>
      </c>
      <c r="J218" t="s">
        <v>1123</v>
      </c>
      <c r="K218" t="s">
        <v>1142</v>
      </c>
    </row>
    <row r="219" spans="1:11" x14ac:dyDescent="0.4">
      <c r="A219" s="2">
        <v>43474</v>
      </c>
      <c r="B219">
        <v>2019</v>
      </c>
      <c r="C219" t="s">
        <v>1146</v>
      </c>
      <c r="D219" t="s">
        <v>18</v>
      </c>
      <c r="E219" t="s">
        <v>552</v>
      </c>
      <c r="F219" t="s">
        <v>398</v>
      </c>
      <c r="G219" s="1">
        <v>7369.2778479799999</v>
      </c>
      <c r="H219">
        <v>6721</v>
      </c>
      <c r="I219" t="s">
        <v>1119</v>
      </c>
      <c r="J219" t="s">
        <v>1132</v>
      </c>
      <c r="K219" t="s">
        <v>1142</v>
      </c>
    </row>
    <row r="220" spans="1:11" x14ac:dyDescent="0.4">
      <c r="A220" s="2">
        <v>43476</v>
      </c>
      <c r="B220">
        <v>2019</v>
      </c>
      <c r="C220" t="s">
        <v>1146</v>
      </c>
      <c r="D220" t="s">
        <v>1155</v>
      </c>
      <c r="E220" t="s">
        <v>815</v>
      </c>
      <c r="F220" t="s">
        <v>4</v>
      </c>
      <c r="G220" s="1">
        <v>219.89160000000001</v>
      </c>
      <c r="H220" s="1">
        <v>12206.08</v>
      </c>
      <c r="I220" t="s">
        <v>1119</v>
      </c>
      <c r="J220" t="s">
        <v>1137</v>
      </c>
      <c r="K220" t="s">
        <v>1140</v>
      </c>
    </row>
    <row r="221" spans="1:11" x14ac:dyDescent="0.4">
      <c r="A221" s="2">
        <v>43476</v>
      </c>
      <c r="B221">
        <v>2019</v>
      </c>
      <c r="C221" t="s">
        <v>1146</v>
      </c>
      <c r="D221" t="s">
        <v>2</v>
      </c>
      <c r="E221" t="s">
        <v>639</v>
      </c>
      <c r="F221" t="s">
        <v>8</v>
      </c>
      <c r="G221" s="1">
        <v>362.23849999999999</v>
      </c>
      <c r="H221" s="1">
        <v>10393.74</v>
      </c>
      <c r="I221" t="s">
        <v>1119</v>
      </c>
      <c r="J221" t="s">
        <v>1135</v>
      </c>
      <c r="K221" t="s">
        <v>1142</v>
      </c>
    </row>
    <row r="222" spans="1:11" x14ac:dyDescent="0.4">
      <c r="A222" s="2">
        <v>43481</v>
      </c>
      <c r="B222">
        <v>2019</v>
      </c>
      <c r="C222" t="s">
        <v>1146</v>
      </c>
      <c r="D222" t="s">
        <v>1155</v>
      </c>
      <c r="E222" t="s">
        <v>852</v>
      </c>
      <c r="F222" t="s">
        <v>17</v>
      </c>
      <c r="G222" s="1">
        <v>13618.273500000001</v>
      </c>
      <c r="H222" s="1">
        <v>4248</v>
      </c>
      <c r="I222" t="s">
        <v>1164</v>
      </c>
      <c r="J222" t="s">
        <v>1133</v>
      </c>
      <c r="K222" t="s">
        <v>1141</v>
      </c>
    </row>
    <row r="223" spans="1:11" x14ac:dyDescent="0.4">
      <c r="A223" s="2">
        <v>43483</v>
      </c>
      <c r="B223">
        <v>2019</v>
      </c>
      <c r="C223" t="s">
        <v>1146</v>
      </c>
      <c r="D223" t="s">
        <v>18</v>
      </c>
      <c r="E223" t="s">
        <v>281</v>
      </c>
      <c r="F223" t="s">
        <v>8</v>
      </c>
      <c r="G223" s="1">
        <v>6474.5</v>
      </c>
      <c r="H223">
        <v>6844</v>
      </c>
      <c r="I223" t="s">
        <v>1119</v>
      </c>
      <c r="J223" t="s">
        <v>1131</v>
      </c>
      <c r="K223" t="s">
        <v>1142</v>
      </c>
    </row>
    <row r="224" spans="1:11" x14ac:dyDescent="0.4">
      <c r="A224" s="2">
        <v>43483</v>
      </c>
      <c r="B224">
        <v>2019</v>
      </c>
      <c r="C224" t="s">
        <v>1146</v>
      </c>
      <c r="D224" t="s">
        <v>51</v>
      </c>
      <c r="E224" t="s">
        <v>796</v>
      </c>
      <c r="F224" t="s">
        <v>8</v>
      </c>
      <c r="G224" s="1">
        <v>3500.0064000000002</v>
      </c>
      <c r="H224" s="1">
        <v>3980.9</v>
      </c>
      <c r="I224" t="s">
        <v>1164</v>
      </c>
      <c r="J224" t="s">
        <v>1131</v>
      </c>
      <c r="K224" t="s">
        <v>1140</v>
      </c>
    </row>
    <row r="225" spans="1:11" x14ac:dyDescent="0.4">
      <c r="A225" s="2">
        <v>43484</v>
      </c>
      <c r="B225">
        <v>2019</v>
      </c>
      <c r="C225" t="s">
        <v>1146</v>
      </c>
      <c r="D225" t="s">
        <v>51</v>
      </c>
      <c r="E225" t="s">
        <v>92</v>
      </c>
      <c r="F225" t="s">
        <v>4</v>
      </c>
      <c r="G225" s="1">
        <v>435.75</v>
      </c>
      <c r="H225">
        <v>4026</v>
      </c>
      <c r="I225" t="s">
        <v>1119</v>
      </c>
      <c r="J225" t="s">
        <v>1132</v>
      </c>
      <c r="K225" t="s">
        <v>1142</v>
      </c>
    </row>
    <row r="226" spans="1:11" x14ac:dyDescent="0.4">
      <c r="A226" s="2">
        <v>43486</v>
      </c>
      <c r="B226">
        <v>2019</v>
      </c>
      <c r="C226" t="s">
        <v>1146</v>
      </c>
      <c r="D226" t="s">
        <v>1155</v>
      </c>
      <c r="E226" t="s">
        <v>263</v>
      </c>
      <c r="F226" t="s">
        <v>4</v>
      </c>
      <c r="G226" s="1">
        <v>3191.6</v>
      </c>
      <c r="H226">
        <v>5907</v>
      </c>
      <c r="I226" t="s">
        <v>1119</v>
      </c>
      <c r="J226" t="s">
        <v>1123</v>
      </c>
      <c r="K226" t="s">
        <v>1142</v>
      </c>
    </row>
    <row r="227" spans="1:11" x14ac:dyDescent="0.4">
      <c r="A227" s="2">
        <v>43486</v>
      </c>
      <c r="B227">
        <v>2019</v>
      </c>
      <c r="C227" t="s">
        <v>1146</v>
      </c>
      <c r="D227" t="s">
        <v>1155</v>
      </c>
      <c r="E227" t="s">
        <v>316</v>
      </c>
      <c r="F227" t="s">
        <v>17</v>
      </c>
      <c r="G227" s="1">
        <v>142.41</v>
      </c>
      <c r="H227">
        <v>5232</v>
      </c>
      <c r="I227" t="s">
        <v>1119</v>
      </c>
      <c r="J227" t="s">
        <v>1129</v>
      </c>
      <c r="K227" t="s">
        <v>1140</v>
      </c>
    </row>
    <row r="228" spans="1:11" x14ac:dyDescent="0.4">
      <c r="A228" s="2">
        <v>43498</v>
      </c>
      <c r="B228">
        <v>2019</v>
      </c>
      <c r="C228" t="s">
        <v>1146</v>
      </c>
      <c r="D228" t="s">
        <v>18</v>
      </c>
      <c r="E228" t="s">
        <v>485</v>
      </c>
      <c r="F228" t="s">
        <v>398</v>
      </c>
      <c r="G228" s="1">
        <v>6966.6429807299992</v>
      </c>
      <c r="H228">
        <v>1194</v>
      </c>
      <c r="I228" t="s">
        <v>1119</v>
      </c>
      <c r="J228" t="s">
        <v>1138</v>
      </c>
      <c r="K228" t="s">
        <v>1142</v>
      </c>
    </row>
    <row r="229" spans="1:11" x14ac:dyDescent="0.4">
      <c r="A229" s="2">
        <v>43499</v>
      </c>
      <c r="B229">
        <v>2019</v>
      </c>
      <c r="C229" t="s">
        <v>1146</v>
      </c>
      <c r="D229" t="s">
        <v>51</v>
      </c>
      <c r="E229" t="s">
        <v>73</v>
      </c>
      <c r="F229" t="s">
        <v>17</v>
      </c>
      <c r="G229" s="1">
        <v>4826.58</v>
      </c>
      <c r="H229">
        <v>9672</v>
      </c>
      <c r="I229" t="s">
        <v>1119</v>
      </c>
      <c r="J229" t="s">
        <v>1132</v>
      </c>
      <c r="K229" t="s">
        <v>1142</v>
      </c>
    </row>
    <row r="230" spans="1:11" x14ac:dyDescent="0.4">
      <c r="A230" s="2">
        <v>43500</v>
      </c>
      <c r="B230">
        <v>2019</v>
      </c>
      <c r="C230" t="s">
        <v>1146</v>
      </c>
      <c r="D230" t="s">
        <v>18</v>
      </c>
      <c r="E230" t="s">
        <v>190</v>
      </c>
      <c r="F230" t="s">
        <v>17</v>
      </c>
      <c r="G230" s="1">
        <v>1663.05</v>
      </c>
      <c r="H230">
        <v>7729</v>
      </c>
      <c r="I230" t="s">
        <v>1119</v>
      </c>
      <c r="J230" t="s">
        <v>1131</v>
      </c>
      <c r="K230" t="s">
        <v>1141</v>
      </c>
    </row>
    <row r="231" spans="1:11" x14ac:dyDescent="0.4">
      <c r="A231" s="2">
        <v>43501</v>
      </c>
      <c r="B231">
        <v>2019</v>
      </c>
      <c r="C231" t="s">
        <v>1146</v>
      </c>
      <c r="D231" t="s">
        <v>1155</v>
      </c>
      <c r="E231" t="s">
        <v>1049</v>
      </c>
      <c r="F231" t="s">
        <v>401</v>
      </c>
      <c r="G231" s="1">
        <v>1073.7212037113998</v>
      </c>
      <c r="H231" s="1">
        <v>9025.82</v>
      </c>
      <c r="I231" t="s">
        <v>1164</v>
      </c>
      <c r="J231" t="s">
        <v>1131</v>
      </c>
      <c r="K231" t="s">
        <v>1140</v>
      </c>
    </row>
    <row r="232" spans="1:11" x14ac:dyDescent="0.4">
      <c r="A232" s="2">
        <v>43503</v>
      </c>
      <c r="B232">
        <v>2019</v>
      </c>
      <c r="C232" t="s">
        <v>1146</v>
      </c>
      <c r="D232" t="s">
        <v>18</v>
      </c>
      <c r="E232" t="s">
        <v>786</v>
      </c>
      <c r="F232" t="s">
        <v>10</v>
      </c>
      <c r="G232" s="1">
        <v>1243.3317</v>
      </c>
      <c r="H232" s="1">
        <v>2742.95</v>
      </c>
      <c r="I232" t="s">
        <v>1164</v>
      </c>
      <c r="J232" t="s">
        <v>1135</v>
      </c>
      <c r="K232" t="s">
        <v>1142</v>
      </c>
    </row>
    <row r="233" spans="1:11" x14ac:dyDescent="0.4">
      <c r="A233" s="2">
        <v>43503</v>
      </c>
      <c r="B233">
        <v>2019</v>
      </c>
      <c r="C233" t="s">
        <v>1146</v>
      </c>
      <c r="D233" t="s">
        <v>18</v>
      </c>
      <c r="E233" t="s">
        <v>545</v>
      </c>
      <c r="F233" t="s">
        <v>398</v>
      </c>
      <c r="G233" s="1">
        <v>9619.3813183300008</v>
      </c>
      <c r="H233">
        <v>1484</v>
      </c>
      <c r="I233" t="s">
        <v>1119</v>
      </c>
      <c r="J233" t="s">
        <v>1131</v>
      </c>
      <c r="K233" t="s">
        <v>1142</v>
      </c>
    </row>
    <row r="234" spans="1:11" x14ac:dyDescent="0.4">
      <c r="A234" s="2">
        <v>43506</v>
      </c>
      <c r="B234">
        <v>2019</v>
      </c>
      <c r="C234" t="s">
        <v>1146</v>
      </c>
      <c r="D234" t="s">
        <v>18</v>
      </c>
      <c r="E234" t="s">
        <v>184</v>
      </c>
      <c r="F234" t="s">
        <v>10</v>
      </c>
      <c r="G234" s="1">
        <v>5119.6000000000004</v>
      </c>
      <c r="H234">
        <v>2099</v>
      </c>
      <c r="I234" t="s">
        <v>1119</v>
      </c>
      <c r="J234" t="s">
        <v>1137</v>
      </c>
      <c r="K234" t="s">
        <v>1141</v>
      </c>
    </row>
    <row r="235" spans="1:11" x14ac:dyDescent="0.4">
      <c r="A235" s="2">
        <v>43508</v>
      </c>
      <c r="B235">
        <v>2019</v>
      </c>
      <c r="C235" t="s">
        <v>1146</v>
      </c>
      <c r="D235" t="s">
        <v>1155</v>
      </c>
      <c r="E235" t="s">
        <v>65</v>
      </c>
      <c r="F235" t="s">
        <v>10</v>
      </c>
      <c r="G235" s="1">
        <v>331.57</v>
      </c>
      <c r="H235">
        <v>2350</v>
      </c>
      <c r="I235" t="s">
        <v>1119</v>
      </c>
      <c r="J235" t="s">
        <v>1134</v>
      </c>
      <c r="K235" t="s">
        <v>1142</v>
      </c>
    </row>
    <row r="236" spans="1:11" x14ac:dyDescent="0.4">
      <c r="A236" s="2">
        <v>43510</v>
      </c>
      <c r="B236">
        <v>2019</v>
      </c>
      <c r="C236" t="s">
        <v>1146</v>
      </c>
      <c r="D236" t="s">
        <v>51</v>
      </c>
      <c r="E236" t="s">
        <v>826</v>
      </c>
      <c r="F236" t="s">
        <v>8</v>
      </c>
      <c r="G236" s="1">
        <v>3949.4450000000002</v>
      </c>
      <c r="H236" s="1">
        <v>6091.16</v>
      </c>
      <c r="I236" t="s">
        <v>1119</v>
      </c>
      <c r="J236" t="s">
        <v>1132</v>
      </c>
      <c r="K236" t="s">
        <v>1141</v>
      </c>
    </row>
    <row r="237" spans="1:11" x14ac:dyDescent="0.4">
      <c r="A237" s="2">
        <v>43513</v>
      </c>
      <c r="B237">
        <v>2019</v>
      </c>
      <c r="C237" t="s">
        <v>1146</v>
      </c>
      <c r="D237" t="s">
        <v>2</v>
      </c>
      <c r="E237" t="s">
        <v>115</v>
      </c>
      <c r="F237" t="s">
        <v>4</v>
      </c>
      <c r="G237" s="1">
        <v>4670.6000000000004</v>
      </c>
      <c r="H237">
        <v>7037</v>
      </c>
      <c r="I237" t="s">
        <v>1119</v>
      </c>
      <c r="J237" t="s">
        <v>1133</v>
      </c>
      <c r="K237" t="s">
        <v>1143</v>
      </c>
    </row>
    <row r="238" spans="1:11" x14ac:dyDescent="0.4">
      <c r="A238" s="2">
        <v>43514</v>
      </c>
      <c r="B238">
        <v>2019</v>
      </c>
      <c r="C238" t="s">
        <v>1146</v>
      </c>
      <c r="D238" t="s">
        <v>24</v>
      </c>
      <c r="E238" t="s">
        <v>592</v>
      </c>
      <c r="F238" t="s">
        <v>10</v>
      </c>
      <c r="G238" s="1">
        <v>1801.7244000000001</v>
      </c>
      <c r="H238" s="1">
        <v>3308.75</v>
      </c>
      <c r="I238" t="s">
        <v>1119</v>
      </c>
      <c r="J238" t="s">
        <v>1135</v>
      </c>
      <c r="K238" t="s">
        <v>1143</v>
      </c>
    </row>
    <row r="239" spans="1:11" x14ac:dyDescent="0.4">
      <c r="A239" s="2">
        <v>43517</v>
      </c>
      <c r="B239">
        <v>2019</v>
      </c>
      <c r="C239" t="s">
        <v>1146</v>
      </c>
      <c r="D239" t="s">
        <v>2</v>
      </c>
      <c r="E239" t="s">
        <v>778</v>
      </c>
      <c r="F239" t="s">
        <v>10</v>
      </c>
      <c r="G239" s="1">
        <v>2856.9481000000001</v>
      </c>
      <c r="H239" s="1">
        <v>6509</v>
      </c>
      <c r="I239" t="s">
        <v>1164</v>
      </c>
      <c r="J239" t="s">
        <v>1135</v>
      </c>
      <c r="K239" t="s">
        <v>1142</v>
      </c>
    </row>
    <row r="240" spans="1:11" x14ac:dyDescent="0.4">
      <c r="A240" s="2">
        <v>43520</v>
      </c>
      <c r="B240">
        <v>2019</v>
      </c>
      <c r="C240" t="s">
        <v>1146</v>
      </c>
      <c r="D240" t="s">
        <v>51</v>
      </c>
      <c r="E240" t="s">
        <v>580</v>
      </c>
      <c r="F240" t="s">
        <v>8</v>
      </c>
      <c r="G240" s="1">
        <v>4164.4638000000004</v>
      </c>
      <c r="H240" s="1">
        <v>1160.1199999999999</v>
      </c>
      <c r="I240" t="s">
        <v>1119</v>
      </c>
      <c r="J240" t="s">
        <v>1134</v>
      </c>
      <c r="K240" t="s">
        <v>1143</v>
      </c>
    </row>
    <row r="241" spans="1:11" x14ac:dyDescent="0.4">
      <c r="A241" s="2">
        <v>43522</v>
      </c>
      <c r="B241">
        <v>2019</v>
      </c>
      <c r="C241" t="s">
        <v>1146</v>
      </c>
      <c r="D241" t="s">
        <v>2</v>
      </c>
      <c r="E241" t="s">
        <v>716</v>
      </c>
      <c r="F241" t="s">
        <v>17</v>
      </c>
      <c r="G241" s="1">
        <v>13351.7857</v>
      </c>
      <c r="H241" s="1">
        <v>2051.2800000000002</v>
      </c>
      <c r="I241" t="s">
        <v>1119</v>
      </c>
      <c r="J241" t="s">
        <v>1137</v>
      </c>
      <c r="K241" t="s">
        <v>1140</v>
      </c>
    </row>
    <row r="242" spans="1:11" x14ac:dyDescent="0.4">
      <c r="A242" s="2">
        <v>43522</v>
      </c>
      <c r="B242">
        <v>2019</v>
      </c>
      <c r="C242" t="s">
        <v>1146</v>
      </c>
      <c r="D242" t="s">
        <v>1155</v>
      </c>
      <c r="E242" t="s">
        <v>314</v>
      </c>
      <c r="F242" t="s">
        <v>4</v>
      </c>
      <c r="G242" s="1">
        <v>569.36</v>
      </c>
      <c r="H242">
        <v>4619</v>
      </c>
      <c r="I242" t="s">
        <v>1119</v>
      </c>
      <c r="J242" t="s">
        <v>1129</v>
      </c>
      <c r="K242" t="s">
        <v>1140</v>
      </c>
    </row>
    <row r="243" spans="1:11" x14ac:dyDescent="0.4">
      <c r="A243" s="2">
        <v>43524</v>
      </c>
      <c r="B243">
        <v>2019</v>
      </c>
      <c r="C243" t="s">
        <v>1146</v>
      </c>
      <c r="D243" t="s">
        <v>2</v>
      </c>
      <c r="E243" t="s">
        <v>670</v>
      </c>
      <c r="F243" t="s">
        <v>8</v>
      </c>
      <c r="G243" s="1">
        <v>858.03599999999994</v>
      </c>
      <c r="H243" s="1">
        <v>4784</v>
      </c>
      <c r="I243" t="s">
        <v>1119</v>
      </c>
      <c r="J243" t="s">
        <v>1131</v>
      </c>
      <c r="K243" t="s">
        <v>1142</v>
      </c>
    </row>
    <row r="244" spans="1:11" x14ac:dyDescent="0.4">
      <c r="A244" s="2">
        <v>43532</v>
      </c>
      <c r="B244">
        <v>2019</v>
      </c>
      <c r="C244" t="s">
        <v>1146</v>
      </c>
      <c r="D244" t="s">
        <v>1155</v>
      </c>
      <c r="E244" t="s">
        <v>345</v>
      </c>
      <c r="F244" t="s">
        <v>10</v>
      </c>
      <c r="G244" s="1">
        <v>6020.58</v>
      </c>
      <c r="H244">
        <v>252</v>
      </c>
      <c r="I244" t="s">
        <v>1119</v>
      </c>
      <c r="J244" t="s">
        <v>1133</v>
      </c>
      <c r="K244" t="s">
        <v>1142</v>
      </c>
    </row>
    <row r="245" spans="1:11" x14ac:dyDescent="0.4">
      <c r="A245" s="2">
        <v>43534</v>
      </c>
      <c r="B245">
        <v>2019</v>
      </c>
      <c r="C245" t="s">
        <v>1146</v>
      </c>
      <c r="D245" t="s">
        <v>2</v>
      </c>
      <c r="E245" t="s">
        <v>898</v>
      </c>
      <c r="F245" t="s">
        <v>4</v>
      </c>
      <c r="G245" s="1">
        <v>2720.8852000000002</v>
      </c>
      <c r="H245" s="1">
        <v>4698.3999999999996</v>
      </c>
      <c r="I245" t="s">
        <v>1164</v>
      </c>
      <c r="J245" t="s">
        <v>1136</v>
      </c>
      <c r="K245" t="s">
        <v>1142</v>
      </c>
    </row>
    <row r="246" spans="1:11" x14ac:dyDescent="0.4">
      <c r="A246" s="2">
        <v>43534</v>
      </c>
      <c r="B246">
        <v>2019</v>
      </c>
      <c r="C246" t="s">
        <v>1146</v>
      </c>
      <c r="D246" t="s">
        <v>18</v>
      </c>
      <c r="E246" t="s">
        <v>945</v>
      </c>
      <c r="F246" t="s">
        <v>401</v>
      </c>
      <c r="G246" s="1">
        <v>534.51621454560006</v>
      </c>
      <c r="H246" s="1">
        <v>7074</v>
      </c>
      <c r="I246" t="s">
        <v>1119</v>
      </c>
      <c r="J246" t="s">
        <v>1121</v>
      </c>
      <c r="K246" t="s">
        <v>1142</v>
      </c>
    </row>
    <row r="247" spans="1:11" x14ac:dyDescent="0.4">
      <c r="A247" s="2">
        <v>43537</v>
      </c>
      <c r="B247">
        <v>2019</v>
      </c>
      <c r="C247" t="s">
        <v>1146</v>
      </c>
      <c r="D247" t="s">
        <v>18</v>
      </c>
      <c r="E247" t="s">
        <v>5</v>
      </c>
      <c r="F247" t="s">
        <v>4</v>
      </c>
      <c r="G247" s="1">
        <v>105.11</v>
      </c>
      <c r="H247">
        <v>4097</v>
      </c>
      <c r="I247" t="s">
        <v>1119</v>
      </c>
      <c r="J247" t="s">
        <v>1134</v>
      </c>
      <c r="K247" t="s">
        <v>1142</v>
      </c>
    </row>
    <row r="248" spans="1:11" x14ac:dyDescent="0.4">
      <c r="A248" s="2">
        <v>43539</v>
      </c>
      <c r="B248">
        <v>2019</v>
      </c>
      <c r="C248" t="s">
        <v>1146</v>
      </c>
      <c r="D248" t="s">
        <v>18</v>
      </c>
      <c r="E248" t="s">
        <v>99</v>
      </c>
      <c r="F248" t="s">
        <v>10</v>
      </c>
      <c r="G248" s="1">
        <v>8488.9500000000007</v>
      </c>
      <c r="H248">
        <v>320</v>
      </c>
      <c r="I248" t="s">
        <v>1119</v>
      </c>
      <c r="J248" t="s">
        <v>1133</v>
      </c>
      <c r="K248" t="s">
        <v>1142</v>
      </c>
    </row>
    <row r="249" spans="1:11" x14ac:dyDescent="0.4">
      <c r="A249" s="2">
        <v>43543</v>
      </c>
      <c r="B249">
        <v>2019</v>
      </c>
      <c r="C249" t="s">
        <v>1146</v>
      </c>
      <c r="D249" t="s">
        <v>1155</v>
      </c>
      <c r="E249" t="s">
        <v>302</v>
      </c>
      <c r="F249" t="s">
        <v>4</v>
      </c>
      <c r="G249" s="1">
        <v>86.74</v>
      </c>
      <c r="H249">
        <v>7279</v>
      </c>
      <c r="I249" t="s">
        <v>1164</v>
      </c>
      <c r="J249" t="s">
        <v>1129</v>
      </c>
      <c r="K249" t="s">
        <v>1140</v>
      </c>
    </row>
    <row r="250" spans="1:11" x14ac:dyDescent="0.4">
      <c r="A250" s="2">
        <v>43545</v>
      </c>
      <c r="B250">
        <v>2019</v>
      </c>
      <c r="C250" t="s">
        <v>1146</v>
      </c>
      <c r="D250" t="s">
        <v>1155</v>
      </c>
      <c r="E250" t="s">
        <v>307</v>
      </c>
      <c r="F250" t="s">
        <v>17</v>
      </c>
      <c r="G250" s="1">
        <v>9658.35</v>
      </c>
      <c r="H250">
        <v>5900</v>
      </c>
      <c r="I250" t="s">
        <v>1119</v>
      </c>
      <c r="J250" t="s">
        <v>1123</v>
      </c>
      <c r="K250" t="s">
        <v>1143</v>
      </c>
    </row>
    <row r="251" spans="1:11" x14ac:dyDescent="0.4">
      <c r="A251" s="2">
        <v>43546</v>
      </c>
      <c r="B251">
        <v>2019</v>
      </c>
      <c r="C251" t="s">
        <v>1146</v>
      </c>
      <c r="D251" t="s">
        <v>18</v>
      </c>
      <c r="E251" t="s">
        <v>385</v>
      </c>
      <c r="F251" t="s">
        <v>17</v>
      </c>
      <c r="G251" s="1">
        <v>3471.13</v>
      </c>
      <c r="H251">
        <v>1962</v>
      </c>
      <c r="I251" t="s">
        <v>1119</v>
      </c>
      <c r="J251" t="s">
        <v>1136</v>
      </c>
      <c r="K251" t="s">
        <v>1140</v>
      </c>
    </row>
    <row r="252" spans="1:11" x14ac:dyDescent="0.4">
      <c r="A252" s="2">
        <v>43547</v>
      </c>
      <c r="B252">
        <v>2019</v>
      </c>
      <c r="C252" t="s">
        <v>1146</v>
      </c>
      <c r="D252" t="s">
        <v>51</v>
      </c>
      <c r="E252" t="s">
        <v>729</v>
      </c>
      <c r="F252" t="s">
        <v>10</v>
      </c>
      <c r="G252" s="1">
        <v>3788.5040000000004</v>
      </c>
      <c r="H252" s="1">
        <v>2287.91</v>
      </c>
      <c r="I252" t="s">
        <v>1119</v>
      </c>
      <c r="J252" t="s">
        <v>1138</v>
      </c>
      <c r="K252" t="s">
        <v>1141</v>
      </c>
    </row>
    <row r="253" spans="1:11" x14ac:dyDescent="0.4">
      <c r="A253" s="2">
        <v>43550</v>
      </c>
      <c r="B253">
        <v>2019</v>
      </c>
      <c r="C253" t="s">
        <v>1146</v>
      </c>
      <c r="D253" t="s">
        <v>51</v>
      </c>
      <c r="E253" t="s">
        <v>866</v>
      </c>
      <c r="F253" t="s">
        <v>10</v>
      </c>
      <c r="G253" s="1">
        <v>125.01</v>
      </c>
      <c r="H253" s="1">
        <v>4931.24</v>
      </c>
      <c r="I253" t="s">
        <v>1119</v>
      </c>
      <c r="J253" t="s">
        <v>1131</v>
      </c>
      <c r="K253" t="s">
        <v>1141</v>
      </c>
    </row>
    <row r="254" spans="1:11" x14ac:dyDescent="0.4">
      <c r="A254" s="2">
        <v>43551</v>
      </c>
      <c r="B254">
        <v>2019</v>
      </c>
      <c r="C254" t="s">
        <v>1146</v>
      </c>
      <c r="D254" t="s">
        <v>18</v>
      </c>
      <c r="E254" t="s">
        <v>974</v>
      </c>
      <c r="F254" t="s">
        <v>416</v>
      </c>
      <c r="G254" s="1">
        <v>317.25646552540002</v>
      </c>
      <c r="H254" s="1">
        <v>1554.6</v>
      </c>
      <c r="I254" t="s">
        <v>1164</v>
      </c>
      <c r="J254" t="s">
        <v>1123</v>
      </c>
      <c r="K254" t="s">
        <v>1142</v>
      </c>
    </row>
    <row r="255" spans="1:11" x14ac:dyDescent="0.4">
      <c r="A255" s="2">
        <v>43551</v>
      </c>
      <c r="B255">
        <v>2019</v>
      </c>
      <c r="C255" t="s">
        <v>1146</v>
      </c>
      <c r="D255" t="s">
        <v>1155</v>
      </c>
      <c r="E255" t="s">
        <v>708</v>
      </c>
      <c r="F255" t="s">
        <v>4</v>
      </c>
      <c r="G255" s="1">
        <v>1482.4641999999999</v>
      </c>
      <c r="H255" s="1">
        <v>7000.7</v>
      </c>
      <c r="I255" t="s">
        <v>1119</v>
      </c>
      <c r="J255" t="s">
        <v>1132</v>
      </c>
      <c r="K255" t="s">
        <v>1141</v>
      </c>
    </row>
    <row r="256" spans="1:11" x14ac:dyDescent="0.4">
      <c r="A256" s="2">
        <v>43552</v>
      </c>
      <c r="B256">
        <v>2019</v>
      </c>
      <c r="C256" t="s">
        <v>1146</v>
      </c>
      <c r="D256" t="s">
        <v>18</v>
      </c>
      <c r="E256" t="s">
        <v>748</v>
      </c>
      <c r="F256" t="s">
        <v>10</v>
      </c>
      <c r="G256" s="1">
        <v>3283.6288</v>
      </c>
      <c r="H256" s="1">
        <v>2450.79</v>
      </c>
      <c r="I256" t="s">
        <v>1119</v>
      </c>
      <c r="J256" t="s">
        <v>1138</v>
      </c>
      <c r="K256" t="s">
        <v>1143</v>
      </c>
    </row>
    <row r="257" spans="1:11" x14ac:dyDescent="0.4">
      <c r="A257" s="2">
        <v>43558</v>
      </c>
      <c r="B257">
        <v>2019</v>
      </c>
      <c r="C257" t="s">
        <v>1147</v>
      </c>
      <c r="D257" t="s">
        <v>51</v>
      </c>
      <c r="E257" t="s">
        <v>853</v>
      </c>
      <c r="F257" t="s">
        <v>17</v>
      </c>
      <c r="G257" s="1">
        <v>3033.1028000000001</v>
      </c>
      <c r="H257" s="1">
        <v>7092.36</v>
      </c>
      <c r="I257" t="s">
        <v>1119</v>
      </c>
      <c r="J257" t="s">
        <v>1133</v>
      </c>
      <c r="K257" t="s">
        <v>1142</v>
      </c>
    </row>
    <row r="258" spans="1:11" x14ac:dyDescent="0.4">
      <c r="A258" s="2">
        <v>43558</v>
      </c>
      <c r="B258">
        <v>2019</v>
      </c>
      <c r="C258" t="s">
        <v>1147</v>
      </c>
      <c r="D258" t="s">
        <v>51</v>
      </c>
      <c r="E258" t="s">
        <v>928</v>
      </c>
      <c r="F258" t="s">
        <v>4</v>
      </c>
      <c r="G258" s="1">
        <v>13.1922</v>
      </c>
      <c r="H258" s="1">
        <v>4545.2299999999996</v>
      </c>
      <c r="I258" t="s">
        <v>1119</v>
      </c>
      <c r="J258" t="s">
        <v>1138</v>
      </c>
      <c r="K258" t="s">
        <v>1141</v>
      </c>
    </row>
    <row r="259" spans="1:11" x14ac:dyDescent="0.4">
      <c r="A259" s="2">
        <v>43559</v>
      </c>
      <c r="B259">
        <v>2019</v>
      </c>
      <c r="C259" t="s">
        <v>1147</v>
      </c>
      <c r="D259" t="s">
        <v>51</v>
      </c>
      <c r="E259" t="s">
        <v>1083</v>
      </c>
      <c r="F259" t="s">
        <v>406</v>
      </c>
      <c r="G259" s="1">
        <v>5732.6795967546004</v>
      </c>
      <c r="H259" s="1">
        <v>5319.8</v>
      </c>
      <c r="I259" t="s">
        <v>1164</v>
      </c>
      <c r="J259" t="s">
        <v>1137</v>
      </c>
      <c r="K259" t="s">
        <v>1142</v>
      </c>
    </row>
    <row r="260" spans="1:11" x14ac:dyDescent="0.4">
      <c r="A260" s="2">
        <v>43560</v>
      </c>
      <c r="B260">
        <v>2019</v>
      </c>
      <c r="C260" t="s">
        <v>1147</v>
      </c>
      <c r="D260" t="s">
        <v>2</v>
      </c>
      <c r="E260" t="s">
        <v>711</v>
      </c>
      <c r="F260" t="s">
        <v>10</v>
      </c>
      <c r="G260" s="1">
        <v>6339.3792000000003</v>
      </c>
      <c r="H260" s="1">
        <v>7527.54</v>
      </c>
      <c r="I260" t="s">
        <v>1119</v>
      </c>
      <c r="J260" t="s">
        <v>1121</v>
      </c>
      <c r="K260" t="s">
        <v>1142</v>
      </c>
    </row>
    <row r="261" spans="1:11" x14ac:dyDescent="0.4">
      <c r="A261" s="2">
        <v>43561</v>
      </c>
      <c r="B261">
        <v>2019</v>
      </c>
      <c r="C261" t="s">
        <v>1147</v>
      </c>
      <c r="D261" t="s">
        <v>18</v>
      </c>
      <c r="E261" t="s">
        <v>447</v>
      </c>
      <c r="F261" t="s">
        <v>406</v>
      </c>
      <c r="G261" s="1">
        <v>7882.1280115899999</v>
      </c>
      <c r="H261">
        <v>3616</v>
      </c>
      <c r="I261" t="s">
        <v>1119</v>
      </c>
      <c r="J261" t="s">
        <v>1132</v>
      </c>
      <c r="K261" t="s">
        <v>1141</v>
      </c>
    </row>
    <row r="262" spans="1:11" x14ac:dyDescent="0.4">
      <c r="A262" s="2">
        <v>43561</v>
      </c>
      <c r="B262">
        <v>2019</v>
      </c>
      <c r="C262" t="s">
        <v>1147</v>
      </c>
      <c r="D262" t="s">
        <v>24</v>
      </c>
      <c r="E262" t="s">
        <v>510</v>
      </c>
      <c r="F262" t="s">
        <v>398</v>
      </c>
      <c r="G262" s="1">
        <v>3792.5596710599998</v>
      </c>
      <c r="H262">
        <v>2726</v>
      </c>
      <c r="I262" t="s">
        <v>1119</v>
      </c>
      <c r="J262" t="s">
        <v>1136</v>
      </c>
      <c r="K262" t="s">
        <v>1141</v>
      </c>
    </row>
    <row r="263" spans="1:11" x14ac:dyDescent="0.4">
      <c r="A263" s="2">
        <v>43562</v>
      </c>
      <c r="B263">
        <v>2019</v>
      </c>
      <c r="C263" t="s">
        <v>1147</v>
      </c>
      <c r="D263" t="s">
        <v>18</v>
      </c>
      <c r="E263" t="s">
        <v>692</v>
      </c>
      <c r="F263" t="s">
        <v>10</v>
      </c>
      <c r="G263" s="1">
        <v>2010.2114999999999</v>
      </c>
      <c r="H263" s="1">
        <v>5578.3</v>
      </c>
      <c r="I263" t="s">
        <v>1119</v>
      </c>
      <c r="J263" t="s">
        <v>1131</v>
      </c>
      <c r="K263" t="s">
        <v>1141</v>
      </c>
    </row>
    <row r="264" spans="1:11" x14ac:dyDescent="0.4">
      <c r="A264" s="2">
        <v>43564</v>
      </c>
      <c r="B264">
        <v>2019</v>
      </c>
      <c r="C264" t="s">
        <v>1147</v>
      </c>
      <c r="D264" t="s">
        <v>51</v>
      </c>
      <c r="E264" t="s">
        <v>418</v>
      </c>
      <c r="F264" t="s">
        <v>406</v>
      </c>
      <c r="G264" s="1">
        <v>3373.7961421</v>
      </c>
      <c r="H264">
        <v>1101</v>
      </c>
      <c r="I264" t="s">
        <v>1119</v>
      </c>
      <c r="J264" t="s">
        <v>1131</v>
      </c>
      <c r="K264" t="s">
        <v>1142</v>
      </c>
    </row>
    <row r="265" spans="1:11" x14ac:dyDescent="0.4">
      <c r="A265" s="2">
        <v>43565</v>
      </c>
      <c r="B265">
        <v>2019</v>
      </c>
      <c r="C265" t="s">
        <v>1147</v>
      </c>
      <c r="D265" t="s">
        <v>24</v>
      </c>
      <c r="E265" t="s">
        <v>310</v>
      </c>
      <c r="F265" t="s">
        <v>8</v>
      </c>
      <c r="G265" s="1">
        <v>8889.3799999999992</v>
      </c>
      <c r="H265">
        <v>1182</v>
      </c>
      <c r="I265" t="s">
        <v>1119</v>
      </c>
      <c r="J265" t="s">
        <v>1133</v>
      </c>
      <c r="K265" t="s">
        <v>1140</v>
      </c>
    </row>
    <row r="266" spans="1:11" x14ac:dyDescent="0.4">
      <c r="A266" s="2">
        <v>43568</v>
      </c>
      <c r="B266">
        <v>2019</v>
      </c>
      <c r="C266" t="s">
        <v>1147</v>
      </c>
      <c r="D266" t="s">
        <v>24</v>
      </c>
      <c r="E266" t="s">
        <v>599</v>
      </c>
      <c r="F266" t="s">
        <v>10</v>
      </c>
      <c r="G266" s="1">
        <v>3291.3309000000004</v>
      </c>
      <c r="H266" s="1">
        <v>5198.13</v>
      </c>
      <c r="I266" t="s">
        <v>1119</v>
      </c>
      <c r="J266" t="s">
        <v>1121</v>
      </c>
      <c r="K266" t="s">
        <v>1142</v>
      </c>
    </row>
    <row r="267" spans="1:11" x14ac:dyDescent="0.4">
      <c r="A267" s="2">
        <v>43571</v>
      </c>
      <c r="B267">
        <v>2019</v>
      </c>
      <c r="C267" t="s">
        <v>1147</v>
      </c>
      <c r="D267" t="s">
        <v>18</v>
      </c>
      <c r="E267" t="s">
        <v>1070</v>
      </c>
      <c r="F267" t="s">
        <v>398</v>
      </c>
      <c r="G267" s="1">
        <v>714.60606055230005</v>
      </c>
      <c r="H267" s="1">
        <v>9117.06</v>
      </c>
      <c r="I267" t="s">
        <v>1119</v>
      </c>
      <c r="J267" t="s">
        <v>1133</v>
      </c>
      <c r="K267" t="s">
        <v>1143</v>
      </c>
    </row>
    <row r="268" spans="1:11" x14ac:dyDescent="0.4">
      <c r="A268" s="2">
        <v>43573</v>
      </c>
      <c r="B268">
        <v>2019</v>
      </c>
      <c r="C268" t="s">
        <v>1147</v>
      </c>
      <c r="D268" t="s">
        <v>18</v>
      </c>
      <c r="E268" t="s">
        <v>906</v>
      </c>
      <c r="F268" t="s">
        <v>17</v>
      </c>
      <c r="G268" s="1">
        <v>5186.3057999999992</v>
      </c>
      <c r="H268" s="1">
        <v>4046.66</v>
      </c>
      <c r="I268" t="s">
        <v>1119</v>
      </c>
      <c r="J268" t="s">
        <v>1134</v>
      </c>
      <c r="K268" t="s">
        <v>1143</v>
      </c>
    </row>
    <row r="269" spans="1:11" x14ac:dyDescent="0.4">
      <c r="A269" s="2">
        <v>43573</v>
      </c>
      <c r="B269">
        <v>2019</v>
      </c>
      <c r="C269" t="s">
        <v>1147</v>
      </c>
      <c r="D269" t="s">
        <v>1155</v>
      </c>
      <c r="E269" t="s">
        <v>654</v>
      </c>
      <c r="F269" t="s">
        <v>8</v>
      </c>
      <c r="G269" s="1">
        <v>3948.9659999999999</v>
      </c>
      <c r="H269" s="1">
        <v>2832.3</v>
      </c>
      <c r="I269" t="s">
        <v>1119</v>
      </c>
      <c r="J269" t="s">
        <v>1137</v>
      </c>
      <c r="K269" t="s">
        <v>1140</v>
      </c>
    </row>
    <row r="270" spans="1:11" x14ac:dyDescent="0.4">
      <c r="A270" s="2">
        <v>43575</v>
      </c>
      <c r="B270">
        <v>2019</v>
      </c>
      <c r="C270" t="s">
        <v>1147</v>
      </c>
      <c r="D270" t="s">
        <v>18</v>
      </c>
      <c r="E270" t="s">
        <v>203</v>
      </c>
      <c r="F270" t="s">
        <v>10</v>
      </c>
      <c r="G270" s="1">
        <v>5130.67</v>
      </c>
      <c r="H270">
        <v>2817</v>
      </c>
      <c r="I270" t="s">
        <v>1119</v>
      </c>
      <c r="J270" t="s">
        <v>1121</v>
      </c>
      <c r="K270" t="s">
        <v>1141</v>
      </c>
    </row>
    <row r="271" spans="1:11" x14ac:dyDescent="0.4">
      <c r="A271" s="2">
        <v>43575</v>
      </c>
      <c r="B271">
        <v>2019</v>
      </c>
      <c r="C271" t="s">
        <v>1147</v>
      </c>
      <c r="D271" t="s">
        <v>2</v>
      </c>
      <c r="E271" t="s">
        <v>727</v>
      </c>
      <c r="F271" t="s">
        <v>8</v>
      </c>
      <c r="G271" s="1">
        <v>3627.5092</v>
      </c>
      <c r="H271" s="1">
        <v>2552.1999999999998</v>
      </c>
      <c r="I271" t="s">
        <v>1164</v>
      </c>
      <c r="J271" t="s">
        <v>1133</v>
      </c>
      <c r="K271" t="s">
        <v>1140</v>
      </c>
    </row>
    <row r="272" spans="1:11" x14ac:dyDescent="0.4">
      <c r="A272" s="2">
        <v>43576</v>
      </c>
      <c r="B272">
        <v>2019</v>
      </c>
      <c r="C272" t="s">
        <v>1147</v>
      </c>
      <c r="D272" t="s">
        <v>18</v>
      </c>
      <c r="E272" t="s">
        <v>111</v>
      </c>
      <c r="F272" t="s">
        <v>10</v>
      </c>
      <c r="G272" s="1">
        <v>8552.24</v>
      </c>
      <c r="H272">
        <v>7636</v>
      </c>
      <c r="I272" t="s">
        <v>1119</v>
      </c>
      <c r="J272" t="s">
        <v>1123</v>
      </c>
      <c r="K272" t="s">
        <v>1141</v>
      </c>
    </row>
    <row r="273" spans="1:11" x14ac:dyDescent="0.4">
      <c r="A273" s="2">
        <v>43576</v>
      </c>
      <c r="B273">
        <v>2019</v>
      </c>
      <c r="C273" t="s">
        <v>1147</v>
      </c>
      <c r="D273" t="s">
        <v>2</v>
      </c>
      <c r="E273" t="s">
        <v>186</v>
      </c>
      <c r="F273" t="s">
        <v>8</v>
      </c>
      <c r="G273" s="1">
        <v>2486.17</v>
      </c>
      <c r="H273">
        <v>9242</v>
      </c>
      <c r="I273" t="s">
        <v>1119</v>
      </c>
      <c r="J273" t="s">
        <v>1134</v>
      </c>
      <c r="K273" t="s">
        <v>1140</v>
      </c>
    </row>
    <row r="274" spans="1:11" x14ac:dyDescent="0.4">
      <c r="A274" s="2">
        <v>43580</v>
      </c>
      <c r="B274">
        <v>2019</v>
      </c>
      <c r="C274" t="s">
        <v>1147</v>
      </c>
      <c r="D274" t="s">
        <v>51</v>
      </c>
      <c r="E274" t="s">
        <v>38</v>
      </c>
      <c r="F274" t="s">
        <v>8</v>
      </c>
      <c r="G274" s="1">
        <v>3763.85</v>
      </c>
      <c r="H274">
        <v>1315</v>
      </c>
      <c r="I274" t="s">
        <v>1164</v>
      </c>
      <c r="J274" t="s">
        <v>1136</v>
      </c>
      <c r="K274" t="s">
        <v>1140</v>
      </c>
    </row>
    <row r="275" spans="1:11" x14ac:dyDescent="0.4">
      <c r="A275" s="2">
        <v>43583</v>
      </c>
      <c r="B275">
        <v>2019</v>
      </c>
      <c r="C275" t="s">
        <v>1147</v>
      </c>
      <c r="D275" t="s">
        <v>18</v>
      </c>
      <c r="E275" t="s">
        <v>943</v>
      </c>
      <c r="F275" t="s">
        <v>398</v>
      </c>
      <c r="G275" s="1">
        <v>11584.986473389201</v>
      </c>
      <c r="H275" s="1">
        <v>1537.14</v>
      </c>
      <c r="I275" t="s">
        <v>1119</v>
      </c>
      <c r="J275" t="s">
        <v>1131</v>
      </c>
      <c r="K275" t="s">
        <v>1140</v>
      </c>
    </row>
    <row r="276" spans="1:11" x14ac:dyDescent="0.4">
      <c r="A276" s="2">
        <v>43587</v>
      </c>
      <c r="B276">
        <v>2019</v>
      </c>
      <c r="C276" t="s">
        <v>1147</v>
      </c>
      <c r="D276" t="s">
        <v>1155</v>
      </c>
      <c r="E276" t="s">
        <v>386</v>
      </c>
      <c r="F276" t="s">
        <v>17</v>
      </c>
      <c r="G276" s="1">
        <v>2503.25</v>
      </c>
      <c r="H276">
        <v>8109</v>
      </c>
      <c r="I276" t="s">
        <v>1119</v>
      </c>
      <c r="J276" t="s">
        <v>1137</v>
      </c>
      <c r="K276" t="s">
        <v>1142</v>
      </c>
    </row>
    <row r="277" spans="1:11" x14ac:dyDescent="0.4">
      <c r="A277" s="2">
        <v>43592</v>
      </c>
      <c r="B277">
        <v>2019</v>
      </c>
      <c r="C277" t="s">
        <v>1147</v>
      </c>
      <c r="D277" t="s">
        <v>18</v>
      </c>
      <c r="E277" t="s">
        <v>394</v>
      </c>
      <c r="F277" t="s">
        <v>4</v>
      </c>
      <c r="G277" s="1">
        <v>3021.09</v>
      </c>
      <c r="H277">
        <v>5825</v>
      </c>
      <c r="I277" t="s">
        <v>1119</v>
      </c>
      <c r="J277" t="s">
        <v>1122</v>
      </c>
      <c r="K277" t="s">
        <v>1142</v>
      </c>
    </row>
    <row r="278" spans="1:11" x14ac:dyDescent="0.4">
      <c r="A278" s="2">
        <v>43593</v>
      </c>
      <c r="B278">
        <v>2019</v>
      </c>
      <c r="C278" t="s">
        <v>1147</v>
      </c>
      <c r="D278" t="s">
        <v>2</v>
      </c>
      <c r="E278" t="s">
        <v>239</v>
      </c>
      <c r="F278" t="s">
        <v>8</v>
      </c>
      <c r="G278" s="1">
        <v>9106.99</v>
      </c>
      <c r="H278">
        <v>3330</v>
      </c>
      <c r="I278" t="s">
        <v>1164</v>
      </c>
      <c r="J278" t="s">
        <v>1134</v>
      </c>
      <c r="K278" t="s">
        <v>1141</v>
      </c>
    </row>
    <row r="279" spans="1:11" x14ac:dyDescent="0.4">
      <c r="A279" s="2">
        <v>43596</v>
      </c>
      <c r="B279">
        <v>2019</v>
      </c>
      <c r="C279" t="s">
        <v>1147</v>
      </c>
      <c r="D279" t="s">
        <v>18</v>
      </c>
      <c r="E279" t="s">
        <v>525</v>
      </c>
      <c r="F279" t="s">
        <v>401</v>
      </c>
      <c r="G279" s="1">
        <v>9509.6857780200007</v>
      </c>
      <c r="H279">
        <v>1636</v>
      </c>
      <c r="I279" t="s">
        <v>1164</v>
      </c>
      <c r="J279" t="s">
        <v>1121</v>
      </c>
      <c r="K279" t="s">
        <v>1140</v>
      </c>
    </row>
    <row r="280" spans="1:11" x14ac:dyDescent="0.4">
      <c r="A280" s="2">
        <v>43598</v>
      </c>
      <c r="B280">
        <v>2019</v>
      </c>
      <c r="C280" t="s">
        <v>1147</v>
      </c>
      <c r="D280" t="s">
        <v>2</v>
      </c>
      <c r="E280" t="s">
        <v>32</v>
      </c>
      <c r="F280" t="s">
        <v>4</v>
      </c>
      <c r="G280" s="1">
        <v>1116.5999999999999</v>
      </c>
      <c r="H280">
        <v>8969</v>
      </c>
      <c r="I280" t="s">
        <v>1164</v>
      </c>
      <c r="J280" t="s">
        <v>1123</v>
      </c>
      <c r="K280" t="s">
        <v>1142</v>
      </c>
    </row>
    <row r="281" spans="1:11" x14ac:dyDescent="0.4">
      <c r="A281" s="2">
        <v>43598</v>
      </c>
      <c r="B281">
        <v>2019</v>
      </c>
      <c r="C281" t="s">
        <v>1147</v>
      </c>
      <c r="D281" t="s">
        <v>24</v>
      </c>
      <c r="E281" t="s">
        <v>1076</v>
      </c>
      <c r="F281" t="s">
        <v>416</v>
      </c>
      <c r="G281" s="1">
        <v>3280.4204729802004</v>
      </c>
      <c r="H281" s="1">
        <v>1253.3399999999999</v>
      </c>
      <c r="I281" t="s">
        <v>1119</v>
      </c>
      <c r="J281" t="s">
        <v>1130</v>
      </c>
      <c r="K281" t="s">
        <v>1143</v>
      </c>
    </row>
    <row r="282" spans="1:11" x14ac:dyDescent="0.4">
      <c r="A282" s="2">
        <v>43599</v>
      </c>
      <c r="B282">
        <v>2019</v>
      </c>
      <c r="C282" t="s">
        <v>1147</v>
      </c>
      <c r="D282" t="s">
        <v>24</v>
      </c>
      <c r="E282" t="s">
        <v>640</v>
      </c>
      <c r="F282" t="s">
        <v>4</v>
      </c>
      <c r="G282" s="1">
        <v>135.459</v>
      </c>
      <c r="H282" s="1">
        <v>4448.6000000000004</v>
      </c>
      <c r="I282" t="s">
        <v>1119</v>
      </c>
      <c r="J282" t="s">
        <v>1131</v>
      </c>
      <c r="K282" t="s">
        <v>1142</v>
      </c>
    </row>
    <row r="283" spans="1:11" x14ac:dyDescent="0.4">
      <c r="A283" s="2">
        <v>43600</v>
      </c>
      <c r="B283">
        <v>2019</v>
      </c>
      <c r="C283" t="s">
        <v>1147</v>
      </c>
      <c r="D283" t="s">
        <v>2</v>
      </c>
      <c r="E283" t="s">
        <v>395</v>
      </c>
      <c r="F283" t="s">
        <v>4</v>
      </c>
      <c r="G283" s="1">
        <v>7139.3</v>
      </c>
      <c r="H283">
        <v>4806</v>
      </c>
      <c r="I283" t="s">
        <v>1119</v>
      </c>
      <c r="J283" t="s">
        <v>1131</v>
      </c>
      <c r="K283" t="s">
        <v>1142</v>
      </c>
    </row>
    <row r="284" spans="1:11" x14ac:dyDescent="0.4">
      <c r="A284" s="2">
        <v>43602</v>
      </c>
      <c r="B284">
        <v>2019</v>
      </c>
      <c r="C284" t="s">
        <v>1147</v>
      </c>
      <c r="D284" t="s">
        <v>18</v>
      </c>
      <c r="E284" t="s">
        <v>957</v>
      </c>
      <c r="F284" t="s">
        <v>406</v>
      </c>
      <c r="G284" s="1">
        <v>4959.0960939534007</v>
      </c>
      <c r="H284" s="1">
        <v>2811.6</v>
      </c>
      <c r="I284" t="s">
        <v>1119</v>
      </c>
      <c r="J284" t="s">
        <v>1121</v>
      </c>
      <c r="K284" t="s">
        <v>1141</v>
      </c>
    </row>
    <row r="285" spans="1:11" x14ac:dyDescent="0.4">
      <c r="A285" s="2">
        <v>43602</v>
      </c>
      <c r="B285">
        <v>2019</v>
      </c>
      <c r="C285" t="s">
        <v>1147</v>
      </c>
      <c r="D285" t="s">
        <v>24</v>
      </c>
      <c r="E285" t="s">
        <v>336</v>
      </c>
      <c r="F285" t="s">
        <v>10</v>
      </c>
      <c r="G285" s="1">
        <v>328.3</v>
      </c>
      <c r="H285">
        <v>1033</v>
      </c>
      <c r="I285" t="s">
        <v>1164</v>
      </c>
      <c r="J285" t="s">
        <v>1134</v>
      </c>
      <c r="K285" t="s">
        <v>1140</v>
      </c>
    </row>
    <row r="286" spans="1:11" x14ac:dyDescent="0.4">
      <c r="A286" s="2">
        <v>43607</v>
      </c>
      <c r="B286">
        <v>2019</v>
      </c>
      <c r="C286" t="s">
        <v>1147</v>
      </c>
      <c r="D286" t="s">
        <v>2</v>
      </c>
      <c r="E286" t="s">
        <v>955</v>
      </c>
      <c r="F286" t="s">
        <v>406</v>
      </c>
      <c r="G286" s="1">
        <v>3241.8449515997995</v>
      </c>
      <c r="H286" s="1">
        <v>7300.39</v>
      </c>
      <c r="I286" t="s">
        <v>1164</v>
      </c>
      <c r="J286" t="s">
        <v>1135</v>
      </c>
      <c r="K286" t="s">
        <v>1142</v>
      </c>
    </row>
    <row r="287" spans="1:11" x14ac:dyDescent="0.4">
      <c r="A287" s="2">
        <v>43608</v>
      </c>
      <c r="B287">
        <v>2019</v>
      </c>
      <c r="C287" t="s">
        <v>1147</v>
      </c>
      <c r="D287" t="s">
        <v>2</v>
      </c>
      <c r="E287" t="s">
        <v>68</v>
      </c>
      <c r="F287" t="s">
        <v>17</v>
      </c>
      <c r="G287" s="1">
        <v>7251.1</v>
      </c>
      <c r="H287">
        <v>1045</v>
      </c>
      <c r="I287" t="s">
        <v>1119</v>
      </c>
      <c r="J287" t="s">
        <v>1130</v>
      </c>
      <c r="K287" t="s">
        <v>1140</v>
      </c>
    </row>
    <row r="288" spans="1:11" x14ac:dyDescent="0.4">
      <c r="A288" s="2">
        <v>43609</v>
      </c>
      <c r="B288">
        <v>2019</v>
      </c>
      <c r="C288" t="s">
        <v>1147</v>
      </c>
      <c r="D288" t="s">
        <v>2</v>
      </c>
      <c r="E288" t="s">
        <v>595</v>
      </c>
      <c r="F288" t="s">
        <v>8</v>
      </c>
      <c r="G288" s="1">
        <v>6208.4592000000002</v>
      </c>
      <c r="H288" s="1">
        <v>4588.5</v>
      </c>
      <c r="I288" t="s">
        <v>1119</v>
      </c>
      <c r="J288" t="s">
        <v>1134</v>
      </c>
      <c r="K288" t="s">
        <v>1142</v>
      </c>
    </row>
    <row r="289" spans="1:11" x14ac:dyDescent="0.4">
      <c r="A289" s="2">
        <v>43610</v>
      </c>
      <c r="B289">
        <v>2019</v>
      </c>
      <c r="C289" t="s">
        <v>1147</v>
      </c>
      <c r="D289" t="s">
        <v>18</v>
      </c>
      <c r="E289" t="s">
        <v>702</v>
      </c>
      <c r="F289" t="s">
        <v>4</v>
      </c>
      <c r="G289" s="1">
        <v>122.166</v>
      </c>
      <c r="H289" s="1">
        <v>9038.8799999999992</v>
      </c>
      <c r="I289" t="s">
        <v>1119</v>
      </c>
      <c r="J289" t="s">
        <v>1134</v>
      </c>
      <c r="K289" t="s">
        <v>1142</v>
      </c>
    </row>
    <row r="290" spans="1:11" x14ac:dyDescent="0.4">
      <c r="A290" s="2">
        <v>43613</v>
      </c>
      <c r="B290">
        <v>2019</v>
      </c>
      <c r="C290" t="s">
        <v>1147</v>
      </c>
      <c r="D290" t="s">
        <v>2</v>
      </c>
      <c r="E290" t="s">
        <v>756</v>
      </c>
      <c r="F290" t="s">
        <v>8</v>
      </c>
      <c r="G290" s="1">
        <v>222.61500000000001</v>
      </c>
      <c r="H290" s="1">
        <v>6069.57</v>
      </c>
      <c r="I290" t="s">
        <v>1119</v>
      </c>
      <c r="J290" t="s">
        <v>1126</v>
      </c>
      <c r="K290" t="s">
        <v>1141</v>
      </c>
    </row>
    <row r="291" spans="1:11" x14ac:dyDescent="0.4">
      <c r="A291" s="2">
        <v>43619</v>
      </c>
      <c r="B291">
        <v>2019</v>
      </c>
      <c r="C291" t="s">
        <v>1147</v>
      </c>
      <c r="D291" t="s">
        <v>1155</v>
      </c>
      <c r="E291" t="s">
        <v>666</v>
      </c>
      <c r="F291" t="s">
        <v>8</v>
      </c>
      <c r="G291" s="1">
        <v>7173.3755999999994</v>
      </c>
      <c r="H291" s="1">
        <v>5805</v>
      </c>
      <c r="I291" t="s">
        <v>1164</v>
      </c>
      <c r="J291" t="s">
        <v>1134</v>
      </c>
      <c r="K291" t="s">
        <v>1143</v>
      </c>
    </row>
    <row r="292" spans="1:11" x14ac:dyDescent="0.4">
      <c r="A292" s="2">
        <v>43622</v>
      </c>
      <c r="B292">
        <v>2019</v>
      </c>
      <c r="C292" t="s">
        <v>1147</v>
      </c>
      <c r="D292" t="s">
        <v>18</v>
      </c>
      <c r="E292" t="s">
        <v>326</v>
      </c>
      <c r="F292" t="s">
        <v>10</v>
      </c>
      <c r="G292" s="1">
        <v>9879.52</v>
      </c>
      <c r="H292">
        <v>8038</v>
      </c>
      <c r="I292" t="s">
        <v>1119</v>
      </c>
      <c r="J292" t="s">
        <v>1134</v>
      </c>
      <c r="K292" t="s">
        <v>1141</v>
      </c>
    </row>
    <row r="293" spans="1:11" x14ac:dyDescent="0.4">
      <c r="A293" s="2">
        <v>43623</v>
      </c>
      <c r="B293">
        <v>2019</v>
      </c>
      <c r="C293" t="s">
        <v>1147</v>
      </c>
      <c r="D293" t="s">
        <v>18</v>
      </c>
      <c r="E293" t="s">
        <v>1090</v>
      </c>
      <c r="F293" t="s">
        <v>404</v>
      </c>
      <c r="G293" s="1">
        <v>4580.7376970242003</v>
      </c>
      <c r="H293" s="1">
        <v>4852.4799999999996</v>
      </c>
      <c r="I293" t="s">
        <v>1119</v>
      </c>
      <c r="J293" t="s">
        <v>1131</v>
      </c>
      <c r="K293" t="s">
        <v>1140</v>
      </c>
    </row>
    <row r="294" spans="1:11" x14ac:dyDescent="0.4">
      <c r="A294" s="2">
        <v>43623</v>
      </c>
      <c r="B294">
        <v>2019</v>
      </c>
      <c r="C294" t="s">
        <v>1147</v>
      </c>
      <c r="D294" t="s">
        <v>18</v>
      </c>
      <c r="E294" t="s">
        <v>204</v>
      </c>
      <c r="F294" t="s">
        <v>10</v>
      </c>
      <c r="G294" s="1">
        <v>2177.77</v>
      </c>
      <c r="H294">
        <v>9497</v>
      </c>
      <c r="I294" t="s">
        <v>1119</v>
      </c>
      <c r="J294" t="s">
        <v>1136</v>
      </c>
      <c r="K294" t="s">
        <v>1140</v>
      </c>
    </row>
    <row r="295" spans="1:11" x14ac:dyDescent="0.4">
      <c r="A295" s="2">
        <v>43624</v>
      </c>
      <c r="B295">
        <v>2019</v>
      </c>
      <c r="C295" t="s">
        <v>1147</v>
      </c>
      <c r="D295" t="s">
        <v>18</v>
      </c>
      <c r="E295" t="s">
        <v>461</v>
      </c>
      <c r="F295" t="s">
        <v>401</v>
      </c>
      <c r="G295" s="1">
        <v>6008.1923838999992</v>
      </c>
      <c r="H295">
        <v>9357</v>
      </c>
      <c r="I295" t="s">
        <v>1119</v>
      </c>
      <c r="J295" t="s">
        <v>1132</v>
      </c>
      <c r="K295" t="s">
        <v>1140</v>
      </c>
    </row>
    <row r="296" spans="1:11" x14ac:dyDescent="0.4">
      <c r="A296" s="2">
        <v>43628</v>
      </c>
      <c r="B296">
        <v>2019</v>
      </c>
      <c r="C296" t="s">
        <v>1147</v>
      </c>
      <c r="D296" t="s">
        <v>1155</v>
      </c>
      <c r="E296" t="s">
        <v>1073</v>
      </c>
      <c r="F296" t="s">
        <v>398</v>
      </c>
      <c r="G296" s="1">
        <v>3957.296247757999</v>
      </c>
      <c r="H296" s="1">
        <v>4486.3</v>
      </c>
      <c r="I296" t="s">
        <v>1119</v>
      </c>
      <c r="J296" t="s">
        <v>1136</v>
      </c>
      <c r="K296" t="s">
        <v>1140</v>
      </c>
    </row>
    <row r="297" spans="1:11" x14ac:dyDescent="0.4">
      <c r="A297" s="2">
        <v>43629</v>
      </c>
      <c r="B297">
        <v>2019</v>
      </c>
      <c r="C297" t="s">
        <v>1147</v>
      </c>
      <c r="D297" t="s">
        <v>1155</v>
      </c>
      <c r="E297" t="s">
        <v>513</v>
      </c>
      <c r="F297" t="s">
        <v>398</v>
      </c>
      <c r="G297" s="1">
        <v>2994.2242309600001</v>
      </c>
      <c r="H297">
        <v>4673</v>
      </c>
      <c r="I297" t="s">
        <v>1119</v>
      </c>
      <c r="J297" t="s">
        <v>1131</v>
      </c>
      <c r="K297" t="s">
        <v>1140</v>
      </c>
    </row>
    <row r="298" spans="1:11" x14ac:dyDescent="0.4">
      <c r="A298" s="2">
        <v>43629</v>
      </c>
      <c r="B298">
        <v>2019</v>
      </c>
      <c r="C298" t="s">
        <v>1147</v>
      </c>
      <c r="D298" t="s">
        <v>1155</v>
      </c>
      <c r="E298" t="s">
        <v>506</v>
      </c>
      <c r="F298" t="s">
        <v>401</v>
      </c>
      <c r="G298" s="1">
        <v>4819.8679708100008</v>
      </c>
      <c r="H298">
        <v>6134</v>
      </c>
      <c r="I298" t="s">
        <v>1119</v>
      </c>
      <c r="J298" t="s">
        <v>1136</v>
      </c>
      <c r="K298" t="s">
        <v>1142</v>
      </c>
    </row>
    <row r="299" spans="1:11" x14ac:dyDescent="0.4">
      <c r="A299" s="2">
        <v>43632</v>
      </c>
      <c r="B299">
        <v>2019</v>
      </c>
      <c r="C299" t="s">
        <v>1147</v>
      </c>
      <c r="D299" t="s">
        <v>24</v>
      </c>
      <c r="E299" t="s">
        <v>240</v>
      </c>
      <c r="F299" t="s">
        <v>10</v>
      </c>
      <c r="G299" s="1">
        <v>2577.7399999999998</v>
      </c>
      <c r="H299">
        <v>2046</v>
      </c>
      <c r="I299" t="s">
        <v>1164</v>
      </c>
      <c r="J299" t="s">
        <v>1136</v>
      </c>
      <c r="K299" t="s">
        <v>1142</v>
      </c>
    </row>
    <row r="300" spans="1:11" x14ac:dyDescent="0.4">
      <c r="A300" s="2">
        <v>43634</v>
      </c>
      <c r="B300">
        <v>2019</v>
      </c>
      <c r="C300" t="s">
        <v>1147</v>
      </c>
      <c r="D300" t="s">
        <v>18</v>
      </c>
      <c r="E300" t="s">
        <v>926</v>
      </c>
      <c r="F300" t="s">
        <v>8</v>
      </c>
      <c r="G300" s="1">
        <v>116.2448</v>
      </c>
      <c r="H300" s="1">
        <v>624.08000000000004</v>
      </c>
      <c r="I300" t="s">
        <v>1119</v>
      </c>
      <c r="J300" t="s">
        <v>1134</v>
      </c>
      <c r="K300" t="s">
        <v>1141</v>
      </c>
    </row>
    <row r="301" spans="1:11" x14ac:dyDescent="0.4">
      <c r="A301" s="2">
        <v>43643</v>
      </c>
      <c r="B301">
        <v>2019</v>
      </c>
      <c r="C301" t="s">
        <v>1147</v>
      </c>
      <c r="D301" t="s">
        <v>2</v>
      </c>
      <c r="E301" t="s">
        <v>368</v>
      </c>
      <c r="F301" t="s">
        <v>4</v>
      </c>
      <c r="G301" s="1">
        <v>3232.98</v>
      </c>
      <c r="H301">
        <v>6370</v>
      </c>
      <c r="I301" t="s">
        <v>1164</v>
      </c>
      <c r="J301" t="s">
        <v>1133</v>
      </c>
      <c r="K301" t="s">
        <v>1141</v>
      </c>
    </row>
    <row r="302" spans="1:11" x14ac:dyDescent="0.4">
      <c r="A302" s="2">
        <v>43644</v>
      </c>
      <c r="B302">
        <v>2019</v>
      </c>
      <c r="C302" t="s">
        <v>1147</v>
      </c>
      <c r="D302" t="s">
        <v>2</v>
      </c>
      <c r="E302" t="s">
        <v>354</v>
      </c>
      <c r="F302" t="s">
        <v>17</v>
      </c>
      <c r="G302" s="1">
        <v>8230.82</v>
      </c>
      <c r="H302">
        <v>6633</v>
      </c>
      <c r="I302" t="s">
        <v>1164</v>
      </c>
      <c r="J302" t="s">
        <v>1134</v>
      </c>
      <c r="K302" t="s">
        <v>1142</v>
      </c>
    </row>
    <row r="303" spans="1:11" x14ac:dyDescent="0.4">
      <c r="A303" s="2">
        <v>43644</v>
      </c>
      <c r="B303">
        <v>2019</v>
      </c>
      <c r="C303" t="s">
        <v>1147</v>
      </c>
      <c r="D303" t="s">
        <v>24</v>
      </c>
      <c r="E303" t="s">
        <v>331</v>
      </c>
      <c r="F303" t="s">
        <v>8</v>
      </c>
      <c r="G303" s="1">
        <v>4562.03</v>
      </c>
      <c r="H303">
        <v>1059</v>
      </c>
      <c r="I303" t="s">
        <v>1119</v>
      </c>
      <c r="J303" t="s">
        <v>1134</v>
      </c>
      <c r="K303" t="s">
        <v>1140</v>
      </c>
    </row>
    <row r="304" spans="1:11" x14ac:dyDescent="0.4">
      <c r="A304" s="2">
        <v>43644</v>
      </c>
      <c r="B304">
        <v>2019</v>
      </c>
      <c r="C304" t="s">
        <v>1147</v>
      </c>
      <c r="D304" t="s">
        <v>2</v>
      </c>
      <c r="E304" t="s">
        <v>613</v>
      </c>
      <c r="F304" t="s">
        <v>17</v>
      </c>
      <c r="G304" s="1">
        <v>10659.117</v>
      </c>
      <c r="H304" s="1">
        <v>1295.8</v>
      </c>
      <c r="I304" t="s">
        <v>1119</v>
      </c>
      <c r="J304" t="s">
        <v>1131</v>
      </c>
      <c r="K304" t="s">
        <v>1143</v>
      </c>
    </row>
    <row r="305" spans="1:11" x14ac:dyDescent="0.4">
      <c r="A305" s="2">
        <v>43649</v>
      </c>
      <c r="B305">
        <v>2019</v>
      </c>
      <c r="C305" t="s">
        <v>1148</v>
      </c>
      <c r="D305" t="s">
        <v>2</v>
      </c>
      <c r="E305" t="s">
        <v>234</v>
      </c>
      <c r="F305" t="s">
        <v>8</v>
      </c>
      <c r="G305" s="1">
        <v>5562.58</v>
      </c>
      <c r="H305">
        <v>3072</v>
      </c>
      <c r="I305" t="s">
        <v>1119</v>
      </c>
      <c r="J305" t="s">
        <v>1134</v>
      </c>
      <c r="K305" t="s">
        <v>1141</v>
      </c>
    </row>
    <row r="306" spans="1:11" x14ac:dyDescent="0.4">
      <c r="A306" s="2">
        <v>43649</v>
      </c>
      <c r="B306">
        <v>2019</v>
      </c>
      <c r="C306" t="s">
        <v>1148</v>
      </c>
      <c r="D306" t="s">
        <v>2</v>
      </c>
      <c r="E306" t="s">
        <v>155</v>
      </c>
      <c r="F306" t="s">
        <v>17</v>
      </c>
      <c r="G306" s="1">
        <v>87.77</v>
      </c>
      <c r="H306">
        <v>3755</v>
      </c>
      <c r="I306" t="s">
        <v>1119</v>
      </c>
      <c r="J306" t="s">
        <v>1130</v>
      </c>
      <c r="K306" t="s">
        <v>1140</v>
      </c>
    </row>
    <row r="307" spans="1:11" x14ac:dyDescent="0.4">
      <c r="A307" s="2">
        <v>43649</v>
      </c>
      <c r="B307">
        <v>2019</v>
      </c>
      <c r="C307" t="s">
        <v>1148</v>
      </c>
      <c r="D307" t="s">
        <v>1155</v>
      </c>
      <c r="E307" t="s">
        <v>774</v>
      </c>
      <c r="F307" t="s">
        <v>17</v>
      </c>
      <c r="G307" s="1">
        <v>978.18740000000003</v>
      </c>
      <c r="H307" s="1">
        <v>6690</v>
      </c>
      <c r="I307" t="s">
        <v>1119</v>
      </c>
      <c r="J307" t="s">
        <v>1131</v>
      </c>
      <c r="K307" t="s">
        <v>1140</v>
      </c>
    </row>
    <row r="308" spans="1:11" x14ac:dyDescent="0.4">
      <c r="A308" s="2">
        <v>43649</v>
      </c>
      <c r="B308">
        <v>2019</v>
      </c>
      <c r="C308" t="s">
        <v>1148</v>
      </c>
      <c r="D308" t="s">
        <v>2</v>
      </c>
      <c r="E308" t="s">
        <v>941</v>
      </c>
      <c r="F308" t="s">
        <v>4</v>
      </c>
      <c r="G308" s="1">
        <v>5864.8303000000005</v>
      </c>
      <c r="H308" s="1">
        <v>8507.1200000000008</v>
      </c>
      <c r="I308" t="s">
        <v>1119</v>
      </c>
      <c r="J308" t="s">
        <v>1126</v>
      </c>
      <c r="K308" t="s">
        <v>1143</v>
      </c>
    </row>
    <row r="309" spans="1:11" x14ac:dyDescent="0.4">
      <c r="A309" s="2">
        <v>43651</v>
      </c>
      <c r="B309">
        <v>2019</v>
      </c>
      <c r="C309" t="s">
        <v>1148</v>
      </c>
      <c r="D309" t="s">
        <v>51</v>
      </c>
      <c r="E309" t="s">
        <v>100</v>
      </c>
      <c r="F309" t="s">
        <v>8</v>
      </c>
      <c r="G309" s="1">
        <v>7958.2</v>
      </c>
      <c r="H309">
        <v>4369</v>
      </c>
      <c r="I309" t="s">
        <v>1119</v>
      </c>
      <c r="J309" t="s">
        <v>1126</v>
      </c>
      <c r="K309" t="s">
        <v>1140</v>
      </c>
    </row>
    <row r="310" spans="1:11" x14ac:dyDescent="0.4">
      <c r="A310" s="2">
        <v>43652</v>
      </c>
      <c r="B310">
        <v>2019</v>
      </c>
      <c r="C310" t="s">
        <v>1148</v>
      </c>
      <c r="D310" t="s">
        <v>1155</v>
      </c>
      <c r="E310" t="s">
        <v>700</v>
      </c>
      <c r="F310" t="s">
        <v>17</v>
      </c>
      <c r="G310" s="1">
        <v>111.46789999999999</v>
      </c>
      <c r="H310" s="1">
        <v>3154.2</v>
      </c>
      <c r="I310" t="s">
        <v>1119</v>
      </c>
      <c r="J310" t="s">
        <v>1131</v>
      </c>
      <c r="K310" t="s">
        <v>1142</v>
      </c>
    </row>
    <row r="311" spans="1:11" x14ac:dyDescent="0.4">
      <c r="A311" s="2">
        <v>43653</v>
      </c>
      <c r="B311">
        <v>2019</v>
      </c>
      <c r="C311" t="s">
        <v>1148</v>
      </c>
      <c r="D311" t="s">
        <v>2</v>
      </c>
      <c r="E311" t="s">
        <v>266</v>
      </c>
      <c r="F311" t="s">
        <v>10</v>
      </c>
      <c r="G311" s="1">
        <v>8665.25</v>
      </c>
      <c r="H311">
        <v>3635</v>
      </c>
      <c r="I311" t="s">
        <v>1164</v>
      </c>
      <c r="J311" t="s">
        <v>1132</v>
      </c>
      <c r="K311" t="s">
        <v>1141</v>
      </c>
    </row>
    <row r="312" spans="1:11" x14ac:dyDescent="0.4">
      <c r="A312" s="2">
        <v>43653</v>
      </c>
      <c r="B312">
        <v>2019</v>
      </c>
      <c r="C312" t="s">
        <v>1148</v>
      </c>
      <c r="D312" t="s">
        <v>24</v>
      </c>
      <c r="E312" t="s">
        <v>1005</v>
      </c>
      <c r="F312" t="s">
        <v>398</v>
      </c>
      <c r="G312" s="1">
        <v>2809.2212559312002</v>
      </c>
      <c r="H312" s="1">
        <v>2244</v>
      </c>
      <c r="I312" t="s">
        <v>1164</v>
      </c>
      <c r="J312" t="s">
        <v>1131</v>
      </c>
      <c r="K312" t="s">
        <v>1142</v>
      </c>
    </row>
    <row r="313" spans="1:11" x14ac:dyDescent="0.4">
      <c r="A313" s="2">
        <v>43654</v>
      </c>
      <c r="B313">
        <v>2019</v>
      </c>
      <c r="C313" t="s">
        <v>1148</v>
      </c>
      <c r="D313" t="s">
        <v>18</v>
      </c>
      <c r="E313" t="s">
        <v>608</v>
      </c>
      <c r="F313" t="s">
        <v>8</v>
      </c>
      <c r="G313" s="1">
        <v>610.44380000000001</v>
      </c>
      <c r="H313" s="1">
        <v>211.68</v>
      </c>
      <c r="I313" t="s">
        <v>1119</v>
      </c>
      <c r="J313" t="s">
        <v>1130</v>
      </c>
      <c r="K313" t="s">
        <v>1142</v>
      </c>
    </row>
    <row r="314" spans="1:11" x14ac:dyDescent="0.4">
      <c r="A314" s="2">
        <v>43660</v>
      </c>
      <c r="B314">
        <v>2019</v>
      </c>
      <c r="C314" t="s">
        <v>1148</v>
      </c>
      <c r="D314" t="s">
        <v>2</v>
      </c>
      <c r="E314" t="s">
        <v>1079</v>
      </c>
      <c r="F314" t="s">
        <v>416</v>
      </c>
      <c r="G314" s="1">
        <v>4226.0971364249999</v>
      </c>
      <c r="H314" s="1">
        <v>4049.54</v>
      </c>
      <c r="I314" t="s">
        <v>1119</v>
      </c>
      <c r="J314" t="s">
        <v>1134</v>
      </c>
      <c r="K314" t="s">
        <v>1142</v>
      </c>
    </row>
    <row r="315" spans="1:11" x14ac:dyDescent="0.4">
      <c r="A315" s="2">
        <v>43663</v>
      </c>
      <c r="B315">
        <v>2019</v>
      </c>
      <c r="C315" t="s">
        <v>1148</v>
      </c>
      <c r="D315" t="s">
        <v>18</v>
      </c>
      <c r="E315" t="s">
        <v>942</v>
      </c>
      <c r="F315" t="s">
        <v>17</v>
      </c>
      <c r="G315" s="1">
        <v>5692.8240000000005</v>
      </c>
      <c r="H315" s="1">
        <v>4188.59</v>
      </c>
      <c r="I315" t="s">
        <v>1119</v>
      </c>
      <c r="J315" t="s">
        <v>1130</v>
      </c>
      <c r="K315" t="s">
        <v>1140</v>
      </c>
    </row>
    <row r="316" spans="1:11" x14ac:dyDescent="0.4">
      <c r="A316" s="2">
        <v>43664</v>
      </c>
      <c r="B316">
        <v>2019</v>
      </c>
      <c r="C316" t="s">
        <v>1148</v>
      </c>
      <c r="D316" t="s">
        <v>18</v>
      </c>
      <c r="E316" t="s">
        <v>694</v>
      </c>
      <c r="F316" t="s">
        <v>17</v>
      </c>
      <c r="G316" s="1">
        <v>5048.0978000000005</v>
      </c>
      <c r="H316" s="1">
        <v>850.65</v>
      </c>
      <c r="I316" t="s">
        <v>1119</v>
      </c>
      <c r="J316" t="s">
        <v>1130</v>
      </c>
      <c r="K316" t="s">
        <v>1141</v>
      </c>
    </row>
    <row r="317" spans="1:11" x14ac:dyDescent="0.4">
      <c r="A317" s="2">
        <v>43664</v>
      </c>
      <c r="B317">
        <v>2019</v>
      </c>
      <c r="C317" t="s">
        <v>1148</v>
      </c>
      <c r="D317" t="s">
        <v>18</v>
      </c>
      <c r="E317" t="s">
        <v>352</v>
      </c>
      <c r="F317" t="s">
        <v>4</v>
      </c>
      <c r="G317" s="1">
        <v>4863.76</v>
      </c>
      <c r="H317">
        <v>9110</v>
      </c>
      <c r="I317" t="s">
        <v>1164</v>
      </c>
      <c r="J317" t="s">
        <v>1131</v>
      </c>
      <c r="K317" t="s">
        <v>1141</v>
      </c>
    </row>
    <row r="318" spans="1:11" x14ac:dyDescent="0.4">
      <c r="A318" s="2">
        <v>43665</v>
      </c>
      <c r="B318">
        <v>2019</v>
      </c>
      <c r="C318" t="s">
        <v>1148</v>
      </c>
      <c r="D318" t="s">
        <v>18</v>
      </c>
      <c r="E318" t="s">
        <v>611</v>
      </c>
      <c r="F318" t="s">
        <v>17</v>
      </c>
      <c r="G318" s="1">
        <v>330.5324</v>
      </c>
      <c r="H318" s="1">
        <v>2739.1</v>
      </c>
      <c r="I318" t="s">
        <v>1119</v>
      </c>
      <c r="J318" t="s">
        <v>1134</v>
      </c>
      <c r="K318" t="s">
        <v>1140</v>
      </c>
    </row>
    <row r="319" spans="1:11" x14ac:dyDescent="0.4">
      <c r="A319" s="2">
        <v>43667</v>
      </c>
      <c r="B319">
        <v>2019</v>
      </c>
      <c r="C319" t="s">
        <v>1148</v>
      </c>
      <c r="D319" t="s">
        <v>18</v>
      </c>
      <c r="E319" t="s">
        <v>457</v>
      </c>
      <c r="F319" t="s">
        <v>416</v>
      </c>
      <c r="G319" s="1">
        <v>1633.60713829</v>
      </c>
      <c r="H319">
        <v>7612</v>
      </c>
      <c r="I319" t="s">
        <v>1119</v>
      </c>
      <c r="J319" t="s">
        <v>1136</v>
      </c>
      <c r="K319" t="s">
        <v>1140</v>
      </c>
    </row>
    <row r="320" spans="1:11" x14ac:dyDescent="0.4">
      <c r="A320" s="2">
        <v>43667</v>
      </c>
      <c r="B320">
        <v>2019</v>
      </c>
      <c r="C320" t="s">
        <v>1148</v>
      </c>
      <c r="D320" t="s">
        <v>18</v>
      </c>
      <c r="E320" t="s">
        <v>528</v>
      </c>
      <c r="F320" t="s">
        <v>401</v>
      </c>
      <c r="G320" s="1">
        <v>2939.1132296599999</v>
      </c>
      <c r="H320">
        <v>7783</v>
      </c>
      <c r="I320" t="s">
        <v>1164</v>
      </c>
      <c r="J320" t="s">
        <v>1129</v>
      </c>
      <c r="K320" t="s">
        <v>1142</v>
      </c>
    </row>
    <row r="321" spans="1:11" x14ac:dyDescent="0.4">
      <c r="A321" s="2">
        <v>43670</v>
      </c>
      <c r="B321">
        <v>2019</v>
      </c>
      <c r="C321" t="s">
        <v>1148</v>
      </c>
      <c r="D321" t="s">
        <v>24</v>
      </c>
      <c r="E321" t="s">
        <v>839</v>
      </c>
      <c r="F321" t="s">
        <v>10</v>
      </c>
      <c r="G321" s="1">
        <v>10636.384000000002</v>
      </c>
      <c r="H321" s="1">
        <v>1035.8399999999999</v>
      </c>
      <c r="I321" t="s">
        <v>1164</v>
      </c>
      <c r="J321" t="s">
        <v>1131</v>
      </c>
      <c r="K321" t="s">
        <v>1140</v>
      </c>
    </row>
    <row r="322" spans="1:11" x14ac:dyDescent="0.4">
      <c r="A322" s="2">
        <v>43678</v>
      </c>
      <c r="B322">
        <v>2019</v>
      </c>
      <c r="C322" t="s">
        <v>1148</v>
      </c>
      <c r="D322" t="s">
        <v>2</v>
      </c>
      <c r="E322" t="s">
        <v>1081</v>
      </c>
      <c r="F322" t="s">
        <v>404</v>
      </c>
      <c r="G322" s="1">
        <v>3154.0868131666002</v>
      </c>
      <c r="H322" s="1">
        <v>1032.51</v>
      </c>
      <c r="I322" t="s">
        <v>1119</v>
      </c>
      <c r="J322" t="s">
        <v>1132</v>
      </c>
      <c r="K322" t="s">
        <v>1142</v>
      </c>
    </row>
    <row r="323" spans="1:11" x14ac:dyDescent="0.4">
      <c r="A323" s="2">
        <v>43678</v>
      </c>
      <c r="B323">
        <v>2019</v>
      </c>
      <c r="C323" t="s">
        <v>1148</v>
      </c>
      <c r="D323" t="s">
        <v>2</v>
      </c>
      <c r="E323" t="s">
        <v>249</v>
      </c>
      <c r="F323" t="s">
        <v>8</v>
      </c>
      <c r="G323" s="1">
        <v>2951.11</v>
      </c>
      <c r="H323">
        <v>962</v>
      </c>
      <c r="I323" t="s">
        <v>1119</v>
      </c>
      <c r="J323" t="s">
        <v>1137</v>
      </c>
      <c r="K323" t="s">
        <v>1141</v>
      </c>
    </row>
    <row r="324" spans="1:11" x14ac:dyDescent="0.4">
      <c r="A324" s="2">
        <v>43678</v>
      </c>
      <c r="B324">
        <v>2019</v>
      </c>
      <c r="C324" t="s">
        <v>1148</v>
      </c>
      <c r="D324" t="s">
        <v>24</v>
      </c>
      <c r="E324" t="s">
        <v>1047</v>
      </c>
      <c r="F324" t="s">
        <v>406</v>
      </c>
      <c r="G324" s="1">
        <v>188.40283815000004</v>
      </c>
      <c r="H324" s="1">
        <v>2820</v>
      </c>
      <c r="I324" t="s">
        <v>1119</v>
      </c>
      <c r="J324" t="s">
        <v>1130</v>
      </c>
      <c r="K324" t="s">
        <v>1142</v>
      </c>
    </row>
    <row r="325" spans="1:11" x14ac:dyDescent="0.4">
      <c r="A325" s="2">
        <v>43680</v>
      </c>
      <c r="B325">
        <v>2019</v>
      </c>
      <c r="C325" t="s">
        <v>1148</v>
      </c>
      <c r="D325" t="s">
        <v>2</v>
      </c>
      <c r="E325" t="s">
        <v>667</v>
      </c>
      <c r="F325" t="s">
        <v>8</v>
      </c>
      <c r="G325" s="1">
        <v>1050.7148000000002</v>
      </c>
      <c r="H325" s="1">
        <v>9140.3799999999992</v>
      </c>
      <c r="I325" t="s">
        <v>1119</v>
      </c>
      <c r="J325" t="s">
        <v>1133</v>
      </c>
      <c r="K325" t="s">
        <v>1140</v>
      </c>
    </row>
    <row r="326" spans="1:11" x14ac:dyDescent="0.4">
      <c r="A326" s="2">
        <v>43685</v>
      </c>
      <c r="B326">
        <v>2019</v>
      </c>
      <c r="C326" t="s">
        <v>1148</v>
      </c>
      <c r="D326" t="s">
        <v>2</v>
      </c>
      <c r="E326" t="s">
        <v>271</v>
      </c>
      <c r="F326" t="s">
        <v>8</v>
      </c>
      <c r="G326" s="1">
        <v>39.520000000000003</v>
      </c>
      <c r="H326">
        <v>5946</v>
      </c>
      <c r="I326" t="s">
        <v>1119</v>
      </c>
      <c r="J326" t="s">
        <v>1126</v>
      </c>
      <c r="K326" t="s">
        <v>1142</v>
      </c>
    </row>
    <row r="327" spans="1:11" x14ac:dyDescent="0.4">
      <c r="A327" s="2">
        <v>43687</v>
      </c>
      <c r="B327">
        <v>2019</v>
      </c>
      <c r="C327" t="s">
        <v>1148</v>
      </c>
      <c r="D327" t="s">
        <v>1155</v>
      </c>
      <c r="E327" t="s">
        <v>757</v>
      </c>
      <c r="F327" t="s">
        <v>4</v>
      </c>
      <c r="G327" s="1">
        <v>123.58</v>
      </c>
      <c r="H327" s="1">
        <v>7749</v>
      </c>
      <c r="I327" t="s">
        <v>1119</v>
      </c>
      <c r="J327" t="s">
        <v>1135</v>
      </c>
      <c r="K327" t="s">
        <v>1140</v>
      </c>
    </row>
    <row r="328" spans="1:11" x14ac:dyDescent="0.4">
      <c r="A328" s="2">
        <v>43688</v>
      </c>
      <c r="B328">
        <v>2019</v>
      </c>
      <c r="C328" t="s">
        <v>1148</v>
      </c>
      <c r="D328" t="s">
        <v>1155</v>
      </c>
      <c r="E328" t="s">
        <v>760</v>
      </c>
      <c r="F328" t="s">
        <v>8</v>
      </c>
      <c r="G328" s="1">
        <v>393.44970000000001</v>
      </c>
      <c r="H328" s="1">
        <v>9427.2000000000007</v>
      </c>
      <c r="I328" t="s">
        <v>1119</v>
      </c>
      <c r="J328" t="s">
        <v>1135</v>
      </c>
      <c r="K328" t="s">
        <v>1142</v>
      </c>
    </row>
    <row r="329" spans="1:11" x14ac:dyDescent="0.4">
      <c r="A329" s="2">
        <v>43689</v>
      </c>
      <c r="B329">
        <v>2019</v>
      </c>
      <c r="C329" t="s">
        <v>1148</v>
      </c>
      <c r="D329" t="s">
        <v>18</v>
      </c>
      <c r="E329" t="s">
        <v>875</v>
      </c>
      <c r="F329" t="s">
        <v>4</v>
      </c>
      <c r="G329" s="1">
        <v>401.2833</v>
      </c>
      <c r="H329" s="1">
        <v>5484.36</v>
      </c>
      <c r="I329" t="s">
        <v>1119</v>
      </c>
      <c r="J329" t="s">
        <v>1137</v>
      </c>
      <c r="K329" t="s">
        <v>1141</v>
      </c>
    </row>
    <row r="330" spans="1:11" x14ac:dyDescent="0.4">
      <c r="A330" s="2">
        <v>43690</v>
      </c>
      <c r="B330">
        <v>2019</v>
      </c>
      <c r="C330" t="s">
        <v>1148</v>
      </c>
      <c r="D330" t="s">
        <v>18</v>
      </c>
      <c r="E330" t="s">
        <v>994</v>
      </c>
      <c r="F330" t="s">
        <v>401</v>
      </c>
      <c r="G330" s="1">
        <v>7769.1400131620003</v>
      </c>
      <c r="H330" s="1">
        <v>5846.5</v>
      </c>
      <c r="I330" t="s">
        <v>1119</v>
      </c>
      <c r="J330" t="s">
        <v>1136</v>
      </c>
      <c r="K330" t="s">
        <v>1141</v>
      </c>
    </row>
    <row r="331" spans="1:11" x14ac:dyDescent="0.4">
      <c r="A331" s="2">
        <v>43690</v>
      </c>
      <c r="B331">
        <v>2019</v>
      </c>
      <c r="C331" t="s">
        <v>1148</v>
      </c>
      <c r="D331" t="s">
        <v>18</v>
      </c>
      <c r="E331" t="s">
        <v>81</v>
      </c>
      <c r="F331" t="s">
        <v>17</v>
      </c>
      <c r="G331" s="1">
        <v>2899.66</v>
      </c>
      <c r="H331">
        <v>3000</v>
      </c>
      <c r="I331" t="s">
        <v>1119</v>
      </c>
      <c r="J331" t="s">
        <v>1131</v>
      </c>
      <c r="K331" t="s">
        <v>1140</v>
      </c>
    </row>
    <row r="332" spans="1:11" x14ac:dyDescent="0.4">
      <c r="A332" s="2">
        <v>43690</v>
      </c>
      <c r="B332">
        <v>2019</v>
      </c>
      <c r="C332" t="s">
        <v>1148</v>
      </c>
      <c r="D332" t="s">
        <v>1155</v>
      </c>
      <c r="E332" t="s">
        <v>988</v>
      </c>
      <c r="F332" t="s">
        <v>416</v>
      </c>
      <c r="G332" s="1">
        <v>2737.3755879266</v>
      </c>
      <c r="H332" s="1">
        <v>4616.7</v>
      </c>
      <c r="I332" t="s">
        <v>1119</v>
      </c>
      <c r="J332" t="s">
        <v>1134</v>
      </c>
      <c r="K332" t="s">
        <v>1140</v>
      </c>
    </row>
    <row r="333" spans="1:11" x14ac:dyDescent="0.4">
      <c r="A333" s="2">
        <v>43691</v>
      </c>
      <c r="B333">
        <v>2019</v>
      </c>
      <c r="C333" t="s">
        <v>1148</v>
      </c>
      <c r="D333" t="s">
        <v>1155</v>
      </c>
      <c r="E333" t="s">
        <v>809</v>
      </c>
      <c r="F333" t="s">
        <v>10</v>
      </c>
      <c r="G333" s="1">
        <v>1041.3440000000001</v>
      </c>
      <c r="H333" s="1">
        <v>4608.8999999999996</v>
      </c>
      <c r="I333" t="s">
        <v>1119</v>
      </c>
      <c r="J333" t="s">
        <v>1131</v>
      </c>
      <c r="K333" t="s">
        <v>1143</v>
      </c>
    </row>
    <row r="334" spans="1:11" x14ac:dyDescent="0.4">
      <c r="A334" s="2">
        <v>43697</v>
      </c>
      <c r="B334">
        <v>2019</v>
      </c>
      <c r="C334" t="s">
        <v>1148</v>
      </c>
      <c r="D334" t="s">
        <v>18</v>
      </c>
      <c r="E334" t="s">
        <v>388</v>
      </c>
      <c r="F334" t="s">
        <v>8</v>
      </c>
      <c r="G334" s="1">
        <v>9887.0400000000009</v>
      </c>
      <c r="H334">
        <v>5690</v>
      </c>
      <c r="I334" t="s">
        <v>1119</v>
      </c>
      <c r="J334" t="s">
        <v>1138</v>
      </c>
      <c r="K334" t="s">
        <v>1142</v>
      </c>
    </row>
    <row r="335" spans="1:11" x14ac:dyDescent="0.4">
      <c r="A335" s="2">
        <v>43698</v>
      </c>
      <c r="B335">
        <v>2019</v>
      </c>
      <c r="C335" t="s">
        <v>1148</v>
      </c>
      <c r="D335" t="s">
        <v>51</v>
      </c>
      <c r="E335" t="s">
        <v>1080</v>
      </c>
      <c r="F335" t="s">
        <v>406</v>
      </c>
      <c r="G335" s="1">
        <v>5229.6411105413999</v>
      </c>
      <c r="H335" s="1">
        <v>4361.7</v>
      </c>
      <c r="I335" t="s">
        <v>1119</v>
      </c>
      <c r="J335" t="s">
        <v>1126</v>
      </c>
      <c r="K335" t="s">
        <v>1142</v>
      </c>
    </row>
    <row r="336" spans="1:11" x14ac:dyDescent="0.4">
      <c r="A336" s="2">
        <v>43698</v>
      </c>
      <c r="B336">
        <v>2019</v>
      </c>
      <c r="C336" t="s">
        <v>1148</v>
      </c>
      <c r="D336" t="s">
        <v>51</v>
      </c>
      <c r="E336" t="s">
        <v>358</v>
      </c>
      <c r="F336" t="s">
        <v>4</v>
      </c>
      <c r="G336" s="1">
        <v>209</v>
      </c>
      <c r="H336">
        <v>8818</v>
      </c>
      <c r="I336" t="s">
        <v>1119</v>
      </c>
      <c r="J336" t="s">
        <v>1131</v>
      </c>
      <c r="K336" t="s">
        <v>1142</v>
      </c>
    </row>
    <row r="337" spans="1:11" x14ac:dyDescent="0.4">
      <c r="A337" s="2">
        <v>43702</v>
      </c>
      <c r="B337">
        <v>2019</v>
      </c>
      <c r="C337" t="s">
        <v>1148</v>
      </c>
      <c r="D337" t="s">
        <v>51</v>
      </c>
      <c r="E337" t="s">
        <v>516</v>
      </c>
      <c r="F337" t="s">
        <v>404</v>
      </c>
      <c r="G337" s="1">
        <v>8123.6675208699999</v>
      </c>
      <c r="H337">
        <v>1027</v>
      </c>
      <c r="I337" t="s">
        <v>1164</v>
      </c>
      <c r="J337" t="s">
        <v>1133</v>
      </c>
      <c r="K337" t="s">
        <v>1140</v>
      </c>
    </row>
    <row r="338" spans="1:11" x14ac:dyDescent="0.4">
      <c r="A338" s="2">
        <v>43710</v>
      </c>
      <c r="B338">
        <v>2019</v>
      </c>
      <c r="C338" t="s">
        <v>1148</v>
      </c>
      <c r="D338" t="s">
        <v>18</v>
      </c>
      <c r="E338" t="s">
        <v>466</v>
      </c>
      <c r="F338" t="s">
        <v>406</v>
      </c>
      <c r="G338" s="1">
        <v>9641.2030375899994</v>
      </c>
      <c r="H338">
        <v>6302</v>
      </c>
      <c r="I338" t="s">
        <v>1119</v>
      </c>
      <c r="J338" t="s">
        <v>1126</v>
      </c>
      <c r="K338" t="s">
        <v>1143</v>
      </c>
    </row>
    <row r="339" spans="1:11" x14ac:dyDescent="0.4">
      <c r="A339" s="2">
        <v>43715</v>
      </c>
      <c r="B339">
        <v>2019</v>
      </c>
      <c r="C339" t="s">
        <v>1148</v>
      </c>
      <c r="D339" t="s">
        <v>2</v>
      </c>
      <c r="E339" t="s">
        <v>785</v>
      </c>
      <c r="F339" t="s">
        <v>10</v>
      </c>
      <c r="G339" s="1">
        <v>3583.0585999999998</v>
      </c>
      <c r="H339" s="1">
        <v>1575.42</v>
      </c>
      <c r="I339" t="s">
        <v>1164</v>
      </c>
      <c r="J339" t="s">
        <v>1137</v>
      </c>
      <c r="K339" t="s">
        <v>1143</v>
      </c>
    </row>
    <row r="340" spans="1:11" x14ac:dyDescent="0.4">
      <c r="A340" s="2">
        <v>43716</v>
      </c>
      <c r="B340">
        <v>2019</v>
      </c>
      <c r="C340" t="s">
        <v>1148</v>
      </c>
      <c r="D340" t="s">
        <v>2</v>
      </c>
      <c r="E340" t="s">
        <v>187</v>
      </c>
      <c r="F340" t="s">
        <v>8</v>
      </c>
      <c r="G340" s="1">
        <v>611.47</v>
      </c>
      <c r="H340">
        <v>3554</v>
      </c>
      <c r="I340" t="s">
        <v>1164</v>
      </c>
      <c r="J340" t="s">
        <v>1133</v>
      </c>
      <c r="K340" t="s">
        <v>1141</v>
      </c>
    </row>
    <row r="341" spans="1:11" x14ac:dyDescent="0.4">
      <c r="A341" s="2">
        <v>43717</v>
      </c>
      <c r="B341">
        <v>2019</v>
      </c>
      <c r="C341" t="s">
        <v>1148</v>
      </c>
      <c r="D341" t="s">
        <v>24</v>
      </c>
      <c r="E341" t="s">
        <v>168</v>
      </c>
      <c r="F341" t="s">
        <v>8</v>
      </c>
      <c r="G341" s="1">
        <v>1936.04</v>
      </c>
      <c r="H341">
        <v>2405</v>
      </c>
      <c r="I341" t="s">
        <v>1119</v>
      </c>
      <c r="J341" t="s">
        <v>1138</v>
      </c>
      <c r="K341" t="s">
        <v>1140</v>
      </c>
    </row>
    <row r="342" spans="1:11" x14ac:dyDescent="0.4">
      <c r="A342" s="2">
        <v>43720</v>
      </c>
      <c r="B342">
        <v>2019</v>
      </c>
      <c r="C342" t="s">
        <v>1148</v>
      </c>
      <c r="D342" t="s">
        <v>2</v>
      </c>
      <c r="E342" t="s">
        <v>387</v>
      </c>
      <c r="F342" t="s">
        <v>17</v>
      </c>
      <c r="G342" s="1">
        <v>1214.5</v>
      </c>
      <c r="H342">
        <v>3208</v>
      </c>
      <c r="I342" t="s">
        <v>1119</v>
      </c>
      <c r="J342" t="s">
        <v>1133</v>
      </c>
      <c r="K342" t="s">
        <v>1142</v>
      </c>
    </row>
    <row r="343" spans="1:11" x14ac:dyDescent="0.4">
      <c r="A343" s="2">
        <v>43722</v>
      </c>
      <c r="B343">
        <v>2019</v>
      </c>
      <c r="C343" t="s">
        <v>1148</v>
      </c>
      <c r="D343" t="s">
        <v>18</v>
      </c>
      <c r="E343" t="s">
        <v>917</v>
      </c>
      <c r="F343" t="s">
        <v>10</v>
      </c>
      <c r="G343" s="1">
        <v>7097.2902000000004</v>
      </c>
      <c r="H343" s="1">
        <v>7793.61</v>
      </c>
      <c r="I343" t="s">
        <v>1164</v>
      </c>
      <c r="J343" t="s">
        <v>1132</v>
      </c>
      <c r="K343" t="s">
        <v>1142</v>
      </c>
    </row>
    <row r="344" spans="1:11" x14ac:dyDescent="0.4">
      <c r="A344" s="2">
        <v>43723</v>
      </c>
      <c r="B344">
        <v>2019</v>
      </c>
      <c r="C344" t="s">
        <v>1148</v>
      </c>
      <c r="D344" t="s">
        <v>18</v>
      </c>
      <c r="E344" t="s">
        <v>918</v>
      </c>
      <c r="F344" t="s">
        <v>17</v>
      </c>
      <c r="G344" s="1">
        <v>1982.5259999999998</v>
      </c>
      <c r="H344" s="1">
        <v>8237.52</v>
      </c>
      <c r="I344" t="s">
        <v>1119</v>
      </c>
      <c r="J344" t="s">
        <v>1137</v>
      </c>
      <c r="K344" t="s">
        <v>1142</v>
      </c>
    </row>
    <row r="345" spans="1:11" x14ac:dyDescent="0.4">
      <c r="A345" s="2">
        <v>43725</v>
      </c>
      <c r="B345">
        <v>2019</v>
      </c>
      <c r="C345" t="s">
        <v>1148</v>
      </c>
      <c r="D345" t="s">
        <v>24</v>
      </c>
      <c r="E345" t="s">
        <v>278</v>
      </c>
      <c r="F345" t="s">
        <v>8</v>
      </c>
      <c r="G345" s="1">
        <v>7416.19</v>
      </c>
      <c r="H345">
        <v>6849</v>
      </c>
      <c r="I345" t="s">
        <v>1119</v>
      </c>
      <c r="J345" t="s">
        <v>1130</v>
      </c>
      <c r="K345" t="s">
        <v>1140</v>
      </c>
    </row>
    <row r="346" spans="1:11" x14ac:dyDescent="0.4">
      <c r="A346" s="2">
        <v>43727</v>
      </c>
      <c r="B346">
        <v>2019</v>
      </c>
      <c r="C346" t="s">
        <v>1148</v>
      </c>
      <c r="D346" t="s">
        <v>18</v>
      </c>
      <c r="E346" t="s">
        <v>237</v>
      </c>
      <c r="F346" t="s">
        <v>4</v>
      </c>
      <c r="G346" s="1">
        <v>7062.22</v>
      </c>
      <c r="H346">
        <v>1481</v>
      </c>
      <c r="I346" t="s">
        <v>1119</v>
      </c>
      <c r="J346" t="s">
        <v>1126</v>
      </c>
      <c r="K346" t="s">
        <v>1142</v>
      </c>
    </row>
    <row r="347" spans="1:11" x14ac:dyDescent="0.4">
      <c r="A347" s="2">
        <v>43733</v>
      </c>
      <c r="B347">
        <v>2019</v>
      </c>
      <c r="C347" t="s">
        <v>1148</v>
      </c>
      <c r="D347" t="s">
        <v>2</v>
      </c>
      <c r="E347" t="s">
        <v>1004</v>
      </c>
      <c r="F347" t="s">
        <v>406</v>
      </c>
      <c r="G347" s="1">
        <v>1460.0025973720001</v>
      </c>
      <c r="H347" s="1">
        <v>9378.9500000000007</v>
      </c>
      <c r="I347" t="s">
        <v>1119</v>
      </c>
      <c r="J347" t="s">
        <v>1131</v>
      </c>
      <c r="K347" t="s">
        <v>1142</v>
      </c>
    </row>
    <row r="348" spans="1:11" x14ac:dyDescent="0.4">
      <c r="A348" s="2">
        <v>43734</v>
      </c>
      <c r="B348">
        <v>2019</v>
      </c>
      <c r="C348" t="s">
        <v>1148</v>
      </c>
      <c r="D348" t="s">
        <v>18</v>
      </c>
      <c r="E348" t="s">
        <v>137</v>
      </c>
      <c r="F348" t="s">
        <v>10</v>
      </c>
      <c r="G348" s="1">
        <v>333.82</v>
      </c>
      <c r="H348">
        <v>8118</v>
      </c>
      <c r="I348" t="s">
        <v>1119</v>
      </c>
      <c r="J348" t="s">
        <v>1131</v>
      </c>
      <c r="K348" t="s">
        <v>1141</v>
      </c>
    </row>
    <row r="349" spans="1:11" x14ac:dyDescent="0.4">
      <c r="A349" s="2">
        <v>43735</v>
      </c>
      <c r="B349">
        <v>2019</v>
      </c>
      <c r="C349" t="s">
        <v>1148</v>
      </c>
      <c r="D349" t="s">
        <v>1155</v>
      </c>
      <c r="E349" t="s">
        <v>924</v>
      </c>
      <c r="F349" t="s">
        <v>4</v>
      </c>
      <c r="G349" s="1">
        <v>133.51079999999999</v>
      </c>
      <c r="H349" s="1">
        <v>7361.15</v>
      </c>
      <c r="I349" t="s">
        <v>1119</v>
      </c>
      <c r="J349" t="s">
        <v>1136</v>
      </c>
      <c r="K349" t="s">
        <v>1140</v>
      </c>
    </row>
    <row r="350" spans="1:11" x14ac:dyDescent="0.4">
      <c r="A350" s="2">
        <v>43739</v>
      </c>
      <c r="B350">
        <v>2019</v>
      </c>
      <c r="C350" t="s">
        <v>1149</v>
      </c>
      <c r="D350" t="s">
        <v>18</v>
      </c>
      <c r="E350" t="s">
        <v>870</v>
      </c>
      <c r="F350" t="s">
        <v>8</v>
      </c>
      <c r="G350" s="1">
        <v>4357.2302</v>
      </c>
      <c r="H350" s="1">
        <v>987.46</v>
      </c>
      <c r="I350" t="s">
        <v>1119</v>
      </c>
      <c r="J350" t="s">
        <v>1135</v>
      </c>
      <c r="K350" t="s">
        <v>1141</v>
      </c>
    </row>
    <row r="351" spans="1:11" x14ac:dyDescent="0.4">
      <c r="A351" s="2">
        <v>43740</v>
      </c>
      <c r="B351">
        <v>2019</v>
      </c>
      <c r="C351" t="s">
        <v>1149</v>
      </c>
      <c r="D351" t="s">
        <v>1155</v>
      </c>
      <c r="E351" t="s">
        <v>361</v>
      </c>
      <c r="F351" t="s">
        <v>17</v>
      </c>
      <c r="G351" s="1">
        <v>4432.74</v>
      </c>
      <c r="H351">
        <v>6977</v>
      </c>
      <c r="I351" t="s">
        <v>1119</v>
      </c>
      <c r="J351" t="s">
        <v>1134</v>
      </c>
      <c r="K351" t="s">
        <v>1142</v>
      </c>
    </row>
    <row r="352" spans="1:11" x14ac:dyDescent="0.4">
      <c r="A352" s="2">
        <v>43746</v>
      </c>
      <c r="B352">
        <v>2019</v>
      </c>
      <c r="C352" t="s">
        <v>1149</v>
      </c>
      <c r="D352" t="s">
        <v>1155</v>
      </c>
      <c r="E352" t="s">
        <v>674</v>
      </c>
      <c r="F352" t="s">
        <v>8</v>
      </c>
      <c r="G352" s="1">
        <v>423.66</v>
      </c>
      <c r="H352" s="1">
        <v>10035.15</v>
      </c>
      <c r="I352" t="s">
        <v>1119</v>
      </c>
      <c r="J352" t="s">
        <v>1126</v>
      </c>
      <c r="K352" t="s">
        <v>1141</v>
      </c>
    </row>
    <row r="353" spans="1:11" x14ac:dyDescent="0.4">
      <c r="A353" s="2">
        <v>43746</v>
      </c>
      <c r="B353">
        <v>2019</v>
      </c>
      <c r="C353" t="s">
        <v>1149</v>
      </c>
      <c r="D353" t="s">
        <v>51</v>
      </c>
      <c r="E353" t="s">
        <v>442</v>
      </c>
      <c r="F353" t="s">
        <v>398</v>
      </c>
      <c r="G353" s="1">
        <v>7052.9476900700001</v>
      </c>
      <c r="H353">
        <v>7928</v>
      </c>
      <c r="I353" t="s">
        <v>1119</v>
      </c>
      <c r="J353" t="s">
        <v>1130</v>
      </c>
      <c r="K353" t="s">
        <v>1142</v>
      </c>
    </row>
    <row r="354" spans="1:11" x14ac:dyDescent="0.4">
      <c r="A354" s="2">
        <v>43749</v>
      </c>
      <c r="B354">
        <v>2019</v>
      </c>
      <c r="C354" t="s">
        <v>1149</v>
      </c>
      <c r="D354" t="s">
        <v>2</v>
      </c>
      <c r="E354" t="s">
        <v>1104</v>
      </c>
      <c r="F354" t="s">
        <v>17</v>
      </c>
      <c r="G354" s="1">
        <v>13.097279999999998</v>
      </c>
      <c r="H354" s="1">
        <v>5714.0831999999991</v>
      </c>
      <c r="I354" t="s">
        <v>1164</v>
      </c>
      <c r="J354" t="s">
        <v>1131</v>
      </c>
      <c r="K354" t="s">
        <v>1140</v>
      </c>
    </row>
    <row r="355" spans="1:11" x14ac:dyDescent="0.4">
      <c r="A355" s="2">
        <v>43751</v>
      </c>
      <c r="B355">
        <v>2019</v>
      </c>
      <c r="C355" t="s">
        <v>1149</v>
      </c>
      <c r="D355" t="s">
        <v>18</v>
      </c>
      <c r="E355" t="s">
        <v>677</v>
      </c>
      <c r="F355" t="s">
        <v>17</v>
      </c>
      <c r="G355" s="1">
        <v>68.103699999999989</v>
      </c>
      <c r="H355" s="1">
        <v>2498.31</v>
      </c>
      <c r="I355" t="s">
        <v>1119</v>
      </c>
      <c r="J355" t="s">
        <v>1131</v>
      </c>
      <c r="K355" t="s">
        <v>1142</v>
      </c>
    </row>
    <row r="356" spans="1:11" x14ac:dyDescent="0.4">
      <c r="A356" s="2">
        <v>43752</v>
      </c>
      <c r="B356">
        <v>2019</v>
      </c>
      <c r="C356" t="s">
        <v>1149</v>
      </c>
      <c r="D356" t="s">
        <v>18</v>
      </c>
      <c r="E356" t="s">
        <v>269</v>
      </c>
      <c r="F356" t="s">
        <v>8</v>
      </c>
      <c r="G356" s="1">
        <v>38.46</v>
      </c>
      <c r="H356">
        <v>7846</v>
      </c>
      <c r="I356" t="s">
        <v>1119</v>
      </c>
      <c r="J356" t="s">
        <v>1136</v>
      </c>
      <c r="K356" t="s">
        <v>1140</v>
      </c>
    </row>
    <row r="357" spans="1:11" x14ac:dyDescent="0.4">
      <c r="A357" s="2">
        <v>43752</v>
      </c>
      <c r="B357">
        <v>2019</v>
      </c>
      <c r="C357" t="s">
        <v>1149</v>
      </c>
      <c r="D357" t="s">
        <v>18</v>
      </c>
      <c r="E357" t="s">
        <v>605</v>
      </c>
      <c r="F357" t="s">
        <v>4</v>
      </c>
      <c r="G357" s="1">
        <v>459.10979999999995</v>
      </c>
      <c r="H357" s="1">
        <v>827.2</v>
      </c>
      <c r="I357" t="s">
        <v>1119</v>
      </c>
      <c r="J357" t="s">
        <v>1135</v>
      </c>
      <c r="K357" t="s">
        <v>1140</v>
      </c>
    </row>
    <row r="358" spans="1:11" x14ac:dyDescent="0.4">
      <c r="A358" s="2">
        <v>43753</v>
      </c>
      <c r="B358">
        <v>2019</v>
      </c>
      <c r="C358" t="s">
        <v>1149</v>
      </c>
      <c r="D358" t="s">
        <v>18</v>
      </c>
      <c r="E358" t="s">
        <v>230</v>
      </c>
      <c r="F358" t="s">
        <v>17</v>
      </c>
      <c r="G358" s="1">
        <v>8341.82</v>
      </c>
      <c r="H358">
        <v>573</v>
      </c>
      <c r="I358" t="s">
        <v>1119</v>
      </c>
      <c r="J358" t="s">
        <v>1135</v>
      </c>
      <c r="K358" t="s">
        <v>1141</v>
      </c>
    </row>
    <row r="359" spans="1:11" x14ac:dyDescent="0.4">
      <c r="A359" s="2">
        <v>43756</v>
      </c>
      <c r="B359">
        <v>2019</v>
      </c>
      <c r="C359" t="s">
        <v>1149</v>
      </c>
      <c r="D359" t="s">
        <v>2</v>
      </c>
      <c r="E359" t="s">
        <v>347</v>
      </c>
      <c r="F359" t="s">
        <v>17</v>
      </c>
      <c r="G359" s="1">
        <v>332.93</v>
      </c>
      <c r="H359">
        <v>8199</v>
      </c>
      <c r="I359" t="s">
        <v>1119</v>
      </c>
      <c r="J359" t="s">
        <v>1137</v>
      </c>
      <c r="K359" t="s">
        <v>1141</v>
      </c>
    </row>
    <row r="360" spans="1:11" x14ac:dyDescent="0.4">
      <c r="A360" s="2">
        <v>43756</v>
      </c>
      <c r="B360">
        <v>2019</v>
      </c>
      <c r="C360" t="s">
        <v>1149</v>
      </c>
      <c r="D360" t="s">
        <v>18</v>
      </c>
      <c r="E360" t="s">
        <v>1033</v>
      </c>
      <c r="F360" t="s">
        <v>398</v>
      </c>
      <c r="G360" s="1">
        <v>2433.6788501053998</v>
      </c>
      <c r="H360" s="1">
        <v>3813.76</v>
      </c>
      <c r="I360" t="s">
        <v>1164</v>
      </c>
      <c r="J360" t="s">
        <v>1134</v>
      </c>
      <c r="K360" t="s">
        <v>1143</v>
      </c>
    </row>
    <row r="361" spans="1:11" x14ac:dyDescent="0.4">
      <c r="A361" s="2">
        <v>43756</v>
      </c>
      <c r="B361">
        <v>2019</v>
      </c>
      <c r="C361" t="s">
        <v>1149</v>
      </c>
      <c r="D361" t="s">
        <v>51</v>
      </c>
      <c r="E361" t="s">
        <v>469</v>
      </c>
      <c r="F361" t="s">
        <v>406</v>
      </c>
      <c r="G361" s="1">
        <v>9846.5943404099999</v>
      </c>
      <c r="H361">
        <v>8966</v>
      </c>
      <c r="I361" t="s">
        <v>1164</v>
      </c>
      <c r="J361" t="s">
        <v>1131</v>
      </c>
      <c r="K361" t="s">
        <v>1140</v>
      </c>
    </row>
    <row r="362" spans="1:11" x14ac:dyDescent="0.4">
      <c r="A362" s="2">
        <v>43760</v>
      </c>
      <c r="B362">
        <v>2019</v>
      </c>
      <c r="C362" t="s">
        <v>1149</v>
      </c>
      <c r="D362" t="s">
        <v>2</v>
      </c>
      <c r="E362" t="s">
        <v>134</v>
      </c>
      <c r="F362" t="s">
        <v>10</v>
      </c>
      <c r="G362" s="1">
        <v>337.04</v>
      </c>
      <c r="H362">
        <v>8094</v>
      </c>
      <c r="I362" t="s">
        <v>1119</v>
      </c>
      <c r="J362" t="s">
        <v>1132</v>
      </c>
      <c r="K362" t="s">
        <v>1140</v>
      </c>
    </row>
    <row r="363" spans="1:11" x14ac:dyDescent="0.4">
      <c r="A363" s="2">
        <v>43761</v>
      </c>
      <c r="B363">
        <v>2019</v>
      </c>
      <c r="C363" t="s">
        <v>1149</v>
      </c>
      <c r="D363" t="s">
        <v>1155</v>
      </c>
      <c r="E363" t="s">
        <v>999</v>
      </c>
      <c r="F363" t="s">
        <v>416</v>
      </c>
      <c r="G363" s="1">
        <v>7563.726147376</v>
      </c>
      <c r="H363" s="1">
        <v>4267.0200000000004</v>
      </c>
      <c r="I363" t="s">
        <v>1119</v>
      </c>
      <c r="J363" t="s">
        <v>1130</v>
      </c>
      <c r="K363" t="s">
        <v>1140</v>
      </c>
    </row>
    <row r="364" spans="1:11" x14ac:dyDescent="0.4">
      <c r="A364" s="2">
        <v>43761</v>
      </c>
      <c r="B364">
        <v>2019</v>
      </c>
      <c r="C364" t="s">
        <v>1149</v>
      </c>
      <c r="D364" t="s">
        <v>18</v>
      </c>
      <c r="E364" t="s">
        <v>837</v>
      </c>
      <c r="F364" t="s">
        <v>10</v>
      </c>
      <c r="G364" s="1">
        <v>543.15419999999995</v>
      </c>
      <c r="H364" s="1">
        <v>7158.24</v>
      </c>
      <c r="I364" t="s">
        <v>1119</v>
      </c>
      <c r="J364" t="s">
        <v>1130</v>
      </c>
      <c r="K364" t="s">
        <v>1142</v>
      </c>
    </row>
    <row r="365" spans="1:11" x14ac:dyDescent="0.4">
      <c r="A365" s="2">
        <v>43762</v>
      </c>
      <c r="B365">
        <v>2019</v>
      </c>
      <c r="C365" t="s">
        <v>1149</v>
      </c>
      <c r="D365" t="s">
        <v>24</v>
      </c>
      <c r="E365" t="s">
        <v>662</v>
      </c>
      <c r="F365" t="s">
        <v>17</v>
      </c>
      <c r="G365" s="1">
        <v>6180.5834999999997</v>
      </c>
      <c r="H365" s="1">
        <v>1899.52</v>
      </c>
      <c r="I365" t="s">
        <v>1119</v>
      </c>
      <c r="J365" t="s">
        <v>1132</v>
      </c>
      <c r="K365" t="s">
        <v>1140</v>
      </c>
    </row>
    <row r="366" spans="1:11" x14ac:dyDescent="0.4">
      <c r="A366" s="2">
        <v>43764</v>
      </c>
      <c r="B366">
        <v>2019</v>
      </c>
      <c r="C366" t="s">
        <v>1149</v>
      </c>
      <c r="D366" t="s">
        <v>18</v>
      </c>
      <c r="E366" t="s">
        <v>82</v>
      </c>
      <c r="F366" t="s">
        <v>10</v>
      </c>
      <c r="G366" s="1">
        <v>3481.25</v>
      </c>
      <c r="H366">
        <v>9632</v>
      </c>
      <c r="I366" t="s">
        <v>1164</v>
      </c>
      <c r="J366" t="s">
        <v>1127</v>
      </c>
      <c r="K366" t="s">
        <v>1140</v>
      </c>
    </row>
    <row r="367" spans="1:11" x14ac:dyDescent="0.4">
      <c r="A367" s="2">
        <v>43775</v>
      </c>
      <c r="B367">
        <v>2019</v>
      </c>
      <c r="C367" t="s">
        <v>1149</v>
      </c>
      <c r="D367" t="s">
        <v>18</v>
      </c>
      <c r="E367" t="s">
        <v>880</v>
      </c>
      <c r="F367" t="s">
        <v>8</v>
      </c>
      <c r="G367" s="1">
        <v>391.07819999999998</v>
      </c>
      <c r="H367" s="1">
        <v>9411.32</v>
      </c>
      <c r="I367" t="s">
        <v>1119</v>
      </c>
      <c r="J367" t="s">
        <v>1134</v>
      </c>
      <c r="K367" t="s">
        <v>1141</v>
      </c>
    </row>
    <row r="368" spans="1:11" x14ac:dyDescent="0.4">
      <c r="A368" s="2">
        <v>43776</v>
      </c>
      <c r="B368">
        <v>2019</v>
      </c>
      <c r="C368" t="s">
        <v>1149</v>
      </c>
      <c r="D368" t="s">
        <v>2</v>
      </c>
      <c r="E368" t="s">
        <v>270</v>
      </c>
      <c r="F368" t="s">
        <v>4</v>
      </c>
      <c r="G368" s="1">
        <v>215.58</v>
      </c>
      <c r="H368">
        <v>8192</v>
      </c>
      <c r="I368" t="s">
        <v>1119</v>
      </c>
      <c r="J368" t="s">
        <v>1135</v>
      </c>
      <c r="K368" t="s">
        <v>1140</v>
      </c>
    </row>
    <row r="369" spans="1:11" x14ac:dyDescent="0.4">
      <c r="A369" s="2">
        <v>43776</v>
      </c>
      <c r="B369">
        <v>2019</v>
      </c>
      <c r="C369" t="s">
        <v>1149</v>
      </c>
      <c r="D369" t="s">
        <v>24</v>
      </c>
      <c r="E369" t="s">
        <v>660</v>
      </c>
      <c r="F369" t="s">
        <v>4</v>
      </c>
      <c r="G369" s="1">
        <v>4110.1280000000006</v>
      </c>
      <c r="H369" s="1">
        <v>9640.69</v>
      </c>
      <c r="I369" t="s">
        <v>1119</v>
      </c>
      <c r="J369" t="s">
        <v>1138</v>
      </c>
      <c r="K369" t="s">
        <v>1141</v>
      </c>
    </row>
    <row r="370" spans="1:11" x14ac:dyDescent="0.4">
      <c r="A370" s="2">
        <v>43777</v>
      </c>
      <c r="B370">
        <v>2019</v>
      </c>
      <c r="C370" t="s">
        <v>1149</v>
      </c>
      <c r="D370" t="s">
        <v>1155</v>
      </c>
      <c r="E370" t="s">
        <v>1100</v>
      </c>
      <c r="F370" t="s">
        <v>17</v>
      </c>
      <c r="G370" s="1">
        <v>316.64390400000002</v>
      </c>
      <c r="H370" s="1">
        <v>17820.876799999998</v>
      </c>
      <c r="I370" t="s">
        <v>1119</v>
      </c>
      <c r="J370" t="s">
        <v>1131</v>
      </c>
      <c r="K370" t="s">
        <v>1140</v>
      </c>
    </row>
    <row r="371" spans="1:11" x14ac:dyDescent="0.4">
      <c r="A371" s="2">
        <v>43778</v>
      </c>
      <c r="B371">
        <v>2019</v>
      </c>
      <c r="C371" t="s">
        <v>1149</v>
      </c>
      <c r="D371" t="s">
        <v>2</v>
      </c>
      <c r="E371" t="s">
        <v>197</v>
      </c>
      <c r="F371" t="s">
        <v>4</v>
      </c>
      <c r="G371" s="1">
        <v>426.82</v>
      </c>
      <c r="H371">
        <v>9303</v>
      </c>
      <c r="I371" t="s">
        <v>1164</v>
      </c>
      <c r="J371" t="s">
        <v>1131</v>
      </c>
      <c r="K371" t="s">
        <v>1141</v>
      </c>
    </row>
    <row r="372" spans="1:11" x14ac:dyDescent="0.4">
      <c r="A372" s="2">
        <v>43780</v>
      </c>
      <c r="B372">
        <v>2019</v>
      </c>
      <c r="C372" t="s">
        <v>1149</v>
      </c>
      <c r="D372" t="s">
        <v>18</v>
      </c>
      <c r="E372" t="s">
        <v>619</v>
      </c>
      <c r="F372" t="s">
        <v>17</v>
      </c>
      <c r="G372" s="1">
        <v>7746.7864</v>
      </c>
      <c r="H372" s="1">
        <v>6513.75</v>
      </c>
      <c r="I372" t="s">
        <v>1119</v>
      </c>
      <c r="J372" t="s">
        <v>1134</v>
      </c>
      <c r="K372" t="s">
        <v>1141</v>
      </c>
    </row>
    <row r="373" spans="1:11" x14ac:dyDescent="0.4">
      <c r="A373" s="2">
        <v>43783</v>
      </c>
      <c r="B373">
        <v>2019</v>
      </c>
      <c r="C373" t="s">
        <v>1149</v>
      </c>
      <c r="D373" t="s">
        <v>2</v>
      </c>
      <c r="E373" t="s">
        <v>211</v>
      </c>
      <c r="F373" t="s">
        <v>8</v>
      </c>
      <c r="G373" s="1">
        <v>412.25</v>
      </c>
      <c r="H373">
        <v>7683</v>
      </c>
      <c r="I373" t="s">
        <v>1119</v>
      </c>
      <c r="J373" t="s">
        <v>1130</v>
      </c>
      <c r="K373" t="s">
        <v>1142</v>
      </c>
    </row>
    <row r="374" spans="1:11" x14ac:dyDescent="0.4">
      <c r="A374" s="2">
        <v>43784</v>
      </c>
      <c r="B374">
        <v>2019</v>
      </c>
      <c r="C374" t="s">
        <v>1149</v>
      </c>
      <c r="D374" t="s">
        <v>24</v>
      </c>
      <c r="E374" t="s">
        <v>511</v>
      </c>
      <c r="F374" t="s">
        <v>401</v>
      </c>
      <c r="G374" s="1">
        <v>3551.7627278099999</v>
      </c>
      <c r="H374">
        <v>2679</v>
      </c>
      <c r="I374" t="s">
        <v>1164</v>
      </c>
      <c r="J374" t="s">
        <v>1127</v>
      </c>
      <c r="K374" t="s">
        <v>1141</v>
      </c>
    </row>
    <row r="375" spans="1:11" x14ac:dyDescent="0.4">
      <c r="A375" s="2">
        <v>43785</v>
      </c>
      <c r="B375">
        <v>2019</v>
      </c>
      <c r="C375" t="s">
        <v>1149</v>
      </c>
      <c r="D375" t="s">
        <v>18</v>
      </c>
      <c r="E375" t="s">
        <v>432</v>
      </c>
      <c r="F375" t="s">
        <v>416</v>
      </c>
      <c r="G375" s="1">
        <v>9282.8082209799995</v>
      </c>
      <c r="H375">
        <v>1474</v>
      </c>
      <c r="I375" t="s">
        <v>1164</v>
      </c>
      <c r="J375" t="s">
        <v>1134</v>
      </c>
      <c r="K375" t="s">
        <v>1143</v>
      </c>
    </row>
    <row r="376" spans="1:11" x14ac:dyDescent="0.4">
      <c r="A376" s="2">
        <v>43785</v>
      </c>
      <c r="B376">
        <v>2019</v>
      </c>
      <c r="C376" t="s">
        <v>1149</v>
      </c>
      <c r="D376" t="s">
        <v>2</v>
      </c>
      <c r="E376" t="s">
        <v>536</v>
      </c>
      <c r="F376" t="s">
        <v>416</v>
      </c>
      <c r="G376" s="1">
        <v>4970.3340499700007</v>
      </c>
      <c r="H376">
        <v>1266</v>
      </c>
      <c r="I376" t="s">
        <v>1119</v>
      </c>
      <c r="J376" t="s">
        <v>1134</v>
      </c>
      <c r="K376" t="s">
        <v>1142</v>
      </c>
    </row>
    <row r="377" spans="1:11" x14ac:dyDescent="0.4">
      <c r="A377" s="2">
        <v>43787</v>
      </c>
      <c r="B377">
        <v>2019</v>
      </c>
      <c r="C377" t="s">
        <v>1149</v>
      </c>
      <c r="D377" t="s">
        <v>1155</v>
      </c>
      <c r="E377" t="s">
        <v>213</v>
      </c>
      <c r="F377" t="s">
        <v>4</v>
      </c>
      <c r="G377" s="1">
        <v>314.68</v>
      </c>
      <c r="H377">
        <v>2063</v>
      </c>
      <c r="I377" t="s">
        <v>1119</v>
      </c>
      <c r="J377" t="s">
        <v>1129</v>
      </c>
      <c r="K377" t="s">
        <v>1140</v>
      </c>
    </row>
    <row r="378" spans="1:11" x14ac:dyDescent="0.4">
      <c r="A378" s="2">
        <v>43788</v>
      </c>
      <c r="B378">
        <v>2019</v>
      </c>
      <c r="C378" t="s">
        <v>1149</v>
      </c>
      <c r="D378" t="s">
        <v>51</v>
      </c>
      <c r="E378" t="s">
        <v>997</v>
      </c>
      <c r="F378" t="s">
        <v>416</v>
      </c>
      <c r="G378" s="1">
        <v>1943.9924945651001</v>
      </c>
      <c r="H378" s="1">
        <v>7992.6</v>
      </c>
      <c r="I378" t="s">
        <v>1119</v>
      </c>
      <c r="J378" t="s">
        <v>1129</v>
      </c>
      <c r="K378" t="s">
        <v>1143</v>
      </c>
    </row>
    <row r="379" spans="1:11" x14ac:dyDescent="0.4">
      <c r="A379" s="2">
        <v>43789</v>
      </c>
      <c r="B379">
        <v>2019</v>
      </c>
      <c r="C379" t="s">
        <v>1149</v>
      </c>
      <c r="D379" t="s">
        <v>18</v>
      </c>
      <c r="E379" t="s">
        <v>152</v>
      </c>
      <c r="F379" t="s">
        <v>17</v>
      </c>
      <c r="G379" s="1">
        <v>9086.1200000000008</v>
      </c>
      <c r="H379">
        <v>8422</v>
      </c>
      <c r="I379" t="s">
        <v>1119</v>
      </c>
      <c r="J379" t="s">
        <v>1133</v>
      </c>
      <c r="K379" t="s">
        <v>1142</v>
      </c>
    </row>
    <row r="380" spans="1:11" x14ac:dyDescent="0.4">
      <c r="A380" s="2">
        <v>43789</v>
      </c>
      <c r="B380">
        <v>2019</v>
      </c>
      <c r="C380" t="s">
        <v>1149</v>
      </c>
      <c r="D380" t="s">
        <v>2</v>
      </c>
      <c r="E380" t="s">
        <v>290</v>
      </c>
      <c r="F380" t="s">
        <v>10</v>
      </c>
      <c r="G380" s="1">
        <v>108.67</v>
      </c>
      <c r="H380">
        <v>9337</v>
      </c>
      <c r="I380" t="s">
        <v>1119</v>
      </c>
      <c r="J380" t="s">
        <v>1131</v>
      </c>
      <c r="K380" t="s">
        <v>1140</v>
      </c>
    </row>
    <row r="381" spans="1:11" x14ac:dyDescent="0.4">
      <c r="A381" s="2">
        <v>43790</v>
      </c>
      <c r="B381">
        <v>2019</v>
      </c>
      <c r="C381" t="s">
        <v>1149</v>
      </c>
      <c r="D381" t="s">
        <v>24</v>
      </c>
      <c r="E381" t="s">
        <v>637</v>
      </c>
      <c r="F381" t="s">
        <v>4</v>
      </c>
      <c r="G381" s="1">
        <v>557.76</v>
      </c>
      <c r="H381" s="1">
        <v>4790.9399999999996</v>
      </c>
      <c r="I381" t="s">
        <v>1164</v>
      </c>
      <c r="J381" t="s">
        <v>1137</v>
      </c>
      <c r="K381" t="s">
        <v>1142</v>
      </c>
    </row>
    <row r="382" spans="1:11" x14ac:dyDescent="0.4">
      <c r="A382" s="2">
        <v>43792</v>
      </c>
      <c r="B382">
        <v>2019</v>
      </c>
      <c r="C382" t="s">
        <v>1149</v>
      </c>
      <c r="D382" t="s">
        <v>18</v>
      </c>
      <c r="E382" t="s">
        <v>736</v>
      </c>
      <c r="F382" t="s">
        <v>10</v>
      </c>
      <c r="G382" s="1">
        <v>1184.2004999999999</v>
      </c>
      <c r="H382" s="1">
        <v>369.85</v>
      </c>
      <c r="I382" t="s">
        <v>1164</v>
      </c>
      <c r="J382" t="s">
        <v>1134</v>
      </c>
      <c r="K382" t="s">
        <v>1140</v>
      </c>
    </row>
    <row r="383" spans="1:11" x14ac:dyDescent="0.4">
      <c r="A383" s="2">
        <v>43793</v>
      </c>
      <c r="B383">
        <v>2019</v>
      </c>
      <c r="C383" t="s">
        <v>1149</v>
      </c>
      <c r="D383" t="s">
        <v>51</v>
      </c>
      <c r="E383" t="s">
        <v>356</v>
      </c>
      <c r="F383" t="s">
        <v>8</v>
      </c>
      <c r="G383" s="1">
        <v>81.709999999999994</v>
      </c>
      <c r="H383">
        <v>4417</v>
      </c>
      <c r="I383" t="s">
        <v>1164</v>
      </c>
      <c r="J383" t="s">
        <v>1134</v>
      </c>
      <c r="K383" t="s">
        <v>1142</v>
      </c>
    </row>
    <row r="384" spans="1:11" x14ac:dyDescent="0.4">
      <c r="A384" s="2">
        <v>43794</v>
      </c>
      <c r="B384">
        <v>2019</v>
      </c>
      <c r="C384" t="s">
        <v>1149</v>
      </c>
      <c r="D384" t="s">
        <v>1155</v>
      </c>
      <c r="E384" t="s">
        <v>656</v>
      </c>
      <c r="F384" t="s">
        <v>10</v>
      </c>
      <c r="G384" s="1">
        <v>8210.1504000000004</v>
      </c>
      <c r="H384" s="1">
        <v>10155.879999999999</v>
      </c>
      <c r="I384" t="s">
        <v>1119</v>
      </c>
      <c r="J384" t="s">
        <v>1131</v>
      </c>
      <c r="K384" t="s">
        <v>1142</v>
      </c>
    </row>
    <row r="385" spans="1:11" x14ac:dyDescent="0.4">
      <c r="A385" s="2">
        <v>43795</v>
      </c>
      <c r="B385">
        <v>2019</v>
      </c>
      <c r="C385" t="s">
        <v>1149</v>
      </c>
      <c r="D385" t="s">
        <v>51</v>
      </c>
      <c r="E385" t="s">
        <v>793</v>
      </c>
      <c r="F385" t="s">
        <v>17</v>
      </c>
      <c r="G385" s="1">
        <v>11024.571599999999</v>
      </c>
      <c r="H385" s="1">
        <v>7416.05</v>
      </c>
      <c r="I385" t="s">
        <v>1119</v>
      </c>
      <c r="J385" t="s">
        <v>1125</v>
      </c>
      <c r="K385" t="s">
        <v>1140</v>
      </c>
    </row>
    <row r="386" spans="1:11" x14ac:dyDescent="0.4">
      <c r="A386" s="2">
        <v>43797</v>
      </c>
      <c r="B386">
        <v>2019</v>
      </c>
      <c r="C386" t="s">
        <v>1149</v>
      </c>
      <c r="D386" t="s">
        <v>1155</v>
      </c>
      <c r="E386" t="s">
        <v>751</v>
      </c>
      <c r="F386" t="s">
        <v>8</v>
      </c>
      <c r="G386" s="1">
        <v>3983.4367999999999</v>
      </c>
      <c r="H386" s="1">
        <v>11195.84</v>
      </c>
      <c r="I386" t="s">
        <v>1119</v>
      </c>
      <c r="J386" t="s">
        <v>1131</v>
      </c>
      <c r="K386" t="s">
        <v>1142</v>
      </c>
    </row>
    <row r="387" spans="1:11" x14ac:dyDescent="0.4">
      <c r="A387" s="2">
        <v>43801</v>
      </c>
      <c r="B387">
        <v>2019</v>
      </c>
      <c r="C387" t="s">
        <v>1149</v>
      </c>
      <c r="D387" t="s">
        <v>1155</v>
      </c>
      <c r="E387" t="s">
        <v>11</v>
      </c>
      <c r="F387" t="s">
        <v>4</v>
      </c>
      <c r="G387" s="1">
        <v>334.71</v>
      </c>
      <c r="H387">
        <v>5871</v>
      </c>
      <c r="I387" t="s">
        <v>1164</v>
      </c>
      <c r="J387" t="s">
        <v>1132</v>
      </c>
      <c r="K387" t="s">
        <v>1142</v>
      </c>
    </row>
    <row r="388" spans="1:11" x14ac:dyDescent="0.4">
      <c r="A388" s="2">
        <v>43804</v>
      </c>
      <c r="B388">
        <v>2019</v>
      </c>
      <c r="C388" t="s">
        <v>1149</v>
      </c>
      <c r="D388" t="s">
        <v>18</v>
      </c>
      <c r="E388" t="s">
        <v>170</v>
      </c>
      <c r="F388" t="s">
        <v>4</v>
      </c>
      <c r="G388" s="1">
        <v>6003.28</v>
      </c>
      <c r="H388">
        <v>8875</v>
      </c>
      <c r="I388" t="s">
        <v>1119</v>
      </c>
      <c r="J388" t="s">
        <v>1135</v>
      </c>
      <c r="K388" t="s">
        <v>1140</v>
      </c>
    </row>
    <row r="389" spans="1:11" x14ac:dyDescent="0.4">
      <c r="A389" s="2">
        <v>43805</v>
      </c>
      <c r="B389">
        <v>2019</v>
      </c>
      <c r="C389" t="s">
        <v>1149</v>
      </c>
      <c r="D389" t="s">
        <v>1155</v>
      </c>
      <c r="E389" t="s">
        <v>223</v>
      </c>
      <c r="F389" t="s">
        <v>17</v>
      </c>
      <c r="G389" s="1">
        <v>9858</v>
      </c>
      <c r="H389">
        <v>7472</v>
      </c>
      <c r="I389" t="s">
        <v>1119</v>
      </c>
      <c r="J389" t="s">
        <v>1138</v>
      </c>
      <c r="K389" t="s">
        <v>1143</v>
      </c>
    </row>
    <row r="390" spans="1:11" x14ac:dyDescent="0.4">
      <c r="A390" s="2">
        <v>43808</v>
      </c>
      <c r="B390">
        <v>2019</v>
      </c>
      <c r="C390" t="s">
        <v>1149</v>
      </c>
      <c r="D390" t="s">
        <v>1155</v>
      </c>
      <c r="E390" t="s">
        <v>376</v>
      </c>
      <c r="F390" t="s">
        <v>10</v>
      </c>
      <c r="G390" s="1">
        <v>6397.3</v>
      </c>
      <c r="H390">
        <v>9484</v>
      </c>
      <c r="I390" t="s">
        <v>1119</v>
      </c>
      <c r="J390" t="s">
        <v>1137</v>
      </c>
      <c r="K390" t="s">
        <v>1142</v>
      </c>
    </row>
    <row r="391" spans="1:11" x14ac:dyDescent="0.4">
      <c r="A391" s="2">
        <v>43808</v>
      </c>
      <c r="B391">
        <v>2019</v>
      </c>
      <c r="C391" t="s">
        <v>1149</v>
      </c>
      <c r="D391" t="s">
        <v>1155</v>
      </c>
      <c r="E391" t="s">
        <v>771</v>
      </c>
      <c r="F391" t="s">
        <v>8</v>
      </c>
      <c r="G391" s="1">
        <v>13330.555200000001</v>
      </c>
      <c r="H391" s="1">
        <v>2687.55</v>
      </c>
      <c r="I391" t="s">
        <v>1119</v>
      </c>
      <c r="J391" t="s">
        <v>1131</v>
      </c>
      <c r="K391" t="s">
        <v>1142</v>
      </c>
    </row>
    <row r="392" spans="1:11" x14ac:dyDescent="0.4">
      <c r="A392" s="2">
        <v>43809</v>
      </c>
      <c r="B392">
        <v>2019</v>
      </c>
      <c r="C392" t="s">
        <v>1149</v>
      </c>
      <c r="D392" t="s">
        <v>24</v>
      </c>
      <c r="E392" t="s">
        <v>804</v>
      </c>
      <c r="F392" t="s">
        <v>17</v>
      </c>
      <c r="G392" s="1">
        <v>722.19420000000002</v>
      </c>
      <c r="H392" s="1">
        <v>573.44000000000005</v>
      </c>
      <c r="I392" t="s">
        <v>1119</v>
      </c>
      <c r="J392" t="s">
        <v>1133</v>
      </c>
      <c r="K392" t="s">
        <v>1143</v>
      </c>
    </row>
    <row r="393" spans="1:11" x14ac:dyDescent="0.4">
      <c r="A393" s="2">
        <v>43810</v>
      </c>
      <c r="B393">
        <v>2019</v>
      </c>
      <c r="C393" t="s">
        <v>1149</v>
      </c>
      <c r="D393" t="s">
        <v>2</v>
      </c>
      <c r="E393" t="s">
        <v>765</v>
      </c>
      <c r="F393" t="s">
        <v>4</v>
      </c>
      <c r="G393" s="1">
        <v>10650.735900000001</v>
      </c>
      <c r="H393" s="1">
        <v>2616.06</v>
      </c>
      <c r="I393" t="s">
        <v>1119</v>
      </c>
      <c r="J393" t="s">
        <v>1135</v>
      </c>
      <c r="K393" t="s">
        <v>1142</v>
      </c>
    </row>
    <row r="394" spans="1:11" x14ac:dyDescent="0.4">
      <c r="A394" s="2">
        <v>43814</v>
      </c>
      <c r="B394">
        <v>2019</v>
      </c>
      <c r="C394" t="s">
        <v>1149</v>
      </c>
      <c r="D394" t="s">
        <v>1155</v>
      </c>
      <c r="E394" t="s">
        <v>896</v>
      </c>
      <c r="F394" t="s">
        <v>8</v>
      </c>
      <c r="G394" s="1">
        <v>2094.0282000000002</v>
      </c>
      <c r="H394" s="1">
        <v>11049.6</v>
      </c>
      <c r="I394" t="s">
        <v>1119</v>
      </c>
      <c r="J394" t="s">
        <v>1138</v>
      </c>
      <c r="K394" t="s">
        <v>1143</v>
      </c>
    </row>
    <row r="395" spans="1:11" x14ac:dyDescent="0.4">
      <c r="A395" s="2">
        <v>43814</v>
      </c>
      <c r="B395">
        <v>2019</v>
      </c>
      <c r="C395" t="s">
        <v>1149</v>
      </c>
      <c r="D395" t="s">
        <v>51</v>
      </c>
      <c r="E395" t="s">
        <v>1042</v>
      </c>
      <c r="F395" t="s">
        <v>404</v>
      </c>
      <c r="G395" s="1">
        <v>6300.2730506621001</v>
      </c>
      <c r="H395" s="1">
        <v>1379.43</v>
      </c>
      <c r="I395" t="s">
        <v>1164</v>
      </c>
      <c r="J395" t="s">
        <v>1133</v>
      </c>
      <c r="K395" t="s">
        <v>1142</v>
      </c>
    </row>
    <row r="396" spans="1:11" x14ac:dyDescent="0.4">
      <c r="A396" s="2">
        <v>43815</v>
      </c>
      <c r="B396">
        <v>2019</v>
      </c>
      <c r="C396" t="s">
        <v>1149</v>
      </c>
      <c r="D396" t="s">
        <v>18</v>
      </c>
      <c r="E396" t="s">
        <v>732</v>
      </c>
      <c r="F396" t="s">
        <v>8</v>
      </c>
      <c r="G396" s="1">
        <v>587.01120000000003</v>
      </c>
      <c r="H396" s="1">
        <v>2132.4</v>
      </c>
      <c r="I396" t="s">
        <v>1164</v>
      </c>
      <c r="J396" t="s">
        <v>1133</v>
      </c>
      <c r="K396" t="s">
        <v>1143</v>
      </c>
    </row>
    <row r="397" spans="1:11" x14ac:dyDescent="0.4">
      <c r="A397" s="2">
        <v>43815</v>
      </c>
      <c r="B397">
        <v>2019</v>
      </c>
      <c r="C397" t="s">
        <v>1149</v>
      </c>
      <c r="D397" t="s">
        <v>1155</v>
      </c>
      <c r="E397" t="s">
        <v>397</v>
      </c>
      <c r="F397" t="s">
        <v>17</v>
      </c>
      <c r="G397" s="1">
        <v>6325.36</v>
      </c>
      <c r="H397">
        <v>7903</v>
      </c>
      <c r="I397" t="s">
        <v>1164</v>
      </c>
      <c r="J397" t="s">
        <v>1130</v>
      </c>
      <c r="K397" t="s">
        <v>1142</v>
      </c>
    </row>
    <row r="398" spans="1:11" x14ac:dyDescent="0.4">
      <c r="A398" s="2">
        <v>43815</v>
      </c>
      <c r="B398">
        <v>2019</v>
      </c>
      <c r="C398" t="s">
        <v>1149</v>
      </c>
      <c r="D398" t="s">
        <v>1155</v>
      </c>
      <c r="E398" t="s">
        <v>636</v>
      </c>
      <c r="F398" t="s">
        <v>17</v>
      </c>
      <c r="G398" s="1">
        <v>277.72140000000002</v>
      </c>
      <c r="H398" s="1">
        <v>4898.88</v>
      </c>
      <c r="I398" t="s">
        <v>1119</v>
      </c>
      <c r="J398" t="s">
        <v>1134</v>
      </c>
      <c r="K398" t="s">
        <v>1142</v>
      </c>
    </row>
    <row r="399" spans="1:11" x14ac:dyDescent="0.4">
      <c r="A399" s="2">
        <v>43815</v>
      </c>
      <c r="B399">
        <v>2019</v>
      </c>
      <c r="C399" t="s">
        <v>1149</v>
      </c>
      <c r="D399" t="s">
        <v>24</v>
      </c>
      <c r="E399" t="s">
        <v>161</v>
      </c>
      <c r="F399" t="s">
        <v>17</v>
      </c>
      <c r="G399" s="1">
        <v>4457.22</v>
      </c>
      <c r="H399">
        <v>1651</v>
      </c>
      <c r="I399" t="s">
        <v>1164</v>
      </c>
      <c r="J399" t="s">
        <v>1133</v>
      </c>
      <c r="K399" t="s">
        <v>1141</v>
      </c>
    </row>
    <row r="400" spans="1:11" x14ac:dyDescent="0.4">
      <c r="A400" s="2">
        <v>43815</v>
      </c>
      <c r="B400">
        <v>2019</v>
      </c>
      <c r="C400" t="s">
        <v>1149</v>
      </c>
      <c r="D400" t="s">
        <v>2</v>
      </c>
      <c r="E400" t="s">
        <v>517</v>
      </c>
      <c r="F400" t="s">
        <v>416</v>
      </c>
      <c r="G400" s="1">
        <v>3480.25053407</v>
      </c>
      <c r="H400">
        <v>8000</v>
      </c>
      <c r="I400" t="s">
        <v>1119</v>
      </c>
      <c r="J400" t="s">
        <v>1131</v>
      </c>
      <c r="K400" t="s">
        <v>1140</v>
      </c>
    </row>
    <row r="401" spans="1:11" x14ac:dyDescent="0.4">
      <c r="A401" s="2">
        <v>43815</v>
      </c>
      <c r="B401">
        <v>2019</v>
      </c>
      <c r="C401" t="s">
        <v>1149</v>
      </c>
      <c r="D401" t="s">
        <v>18</v>
      </c>
      <c r="E401" t="s">
        <v>833</v>
      </c>
      <c r="F401" t="s">
        <v>8</v>
      </c>
      <c r="G401" s="1">
        <v>177.65599999999998</v>
      </c>
      <c r="H401" s="1">
        <v>6751.29</v>
      </c>
      <c r="I401" t="s">
        <v>1164</v>
      </c>
      <c r="J401" t="s">
        <v>1134</v>
      </c>
      <c r="K401" t="s">
        <v>1142</v>
      </c>
    </row>
    <row r="402" spans="1:11" x14ac:dyDescent="0.4">
      <c r="A402" s="2">
        <v>43816</v>
      </c>
      <c r="B402">
        <v>2019</v>
      </c>
      <c r="C402" t="s">
        <v>1149</v>
      </c>
      <c r="D402" t="s">
        <v>51</v>
      </c>
      <c r="E402" t="s">
        <v>618</v>
      </c>
      <c r="F402" t="s">
        <v>17</v>
      </c>
      <c r="G402" s="1">
        <v>2751.1505999999999</v>
      </c>
      <c r="H402" s="1">
        <v>11412.96</v>
      </c>
      <c r="I402" t="s">
        <v>1119</v>
      </c>
      <c r="J402" t="s">
        <v>1135</v>
      </c>
      <c r="K402" t="s">
        <v>1140</v>
      </c>
    </row>
    <row r="403" spans="1:11" x14ac:dyDescent="0.4">
      <c r="A403" s="2">
        <v>43817</v>
      </c>
      <c r="B403">
        <v>2019</v>
      </c>
      <c r="C403" t="s">
        <v>1149</v>
      </c>
      <c r="D403" t="s">
        <v>18</v>
      </c>
      <c r="E403" t="s">
        <v>1000</v>
      </c>
      <c r="F403" t="s">
        <v>406</v>
      </c>
      <c r="G403" s="1">
        <v>4044.4900104075996</v>
      </c>
      <c r="H403" s="1">
        <v>1956.44</v>
      </c>
      <c r="I403" t="s">
        <v>1119</v>
      </c>
      <c r="J403" t="s">
        <v>1137</v>
      </c>
      <c r="K403" t="s">
        <v>1140</v>
      </c>
    </row>
    <row r="404" spans="1:11" x14ac:dyDescent="0.4">
      <c r="A404" s="2">
        <v>43818</v>
      </c>
      <c r="B404">
        <v>2019</v>
      </c>
      <c r="C404" t="s">
        <v>1149</v>
      </c>
      <c r="D404" t="s">
        <v>2</v>
      </c>
      <c r="E404" t="s">
        <v>209</v>
      </c>
      <c r="F404" t="s">
        <v>8</v>
      </c>
      <c r="G404" s="1">
        <v>7973.13</v>
      </c>
      <c r="H404">
        <v>2681</v>
      </c>
      <c r="I404" t="s">
        <v>1119</v>
      </c>
      <c r="J404" t="s">
        <v>1134</v>
      </c>
      <c r="K404" t="s">
        <v>1140</v>
      </c>
    </row>
    <row r="405" spans="1:11" x14ac:dyDescent="0.4">
      <c r="A405" s="2">
        <v>43820</v>
      </c>
      <c r="B405">
        <v>2019</v>
      </c>
      <c r="C405" t="s">
        <v>1149</v>
      </c>
      <c r="D405" t="s">
        <v>2</v>
      </c>
      <c r="E405" t="s">
        <v>23</v>
      </c>
      <c r="F405" t="s">
        <v>10</v>
      </c>
      <c r="G405" s="1">
        <v>5362.64</v>
      </c>
      <c r="H405">
        <v>2334</v>
      </c>
      <c r="I405" t="s">
        <v>1164</v>
      </c>
      <c r="J405" t="s">
        <v>1135</v>
      </c>
      <c r="K405" t="s">
        <v>1142</v>
      </c>
    </row>
    <row r="406" spans="1:11" x14ac:dyDescent="0.4">
      <c r="A406" s="2">
        <v>43822</v>
      </c>
      <c r="B406">
        <v>2019</v>
      </c>
      <c r="C406" t="s">
        <v>1149</v>
      </c>
      <c r="D406" t="s">
        <v>2</v>
      </c>
      <c r="E406" t="s">
        <v>1101</v>
      </c>
      <c r="F406" t="s">
        <v>17</v>
      </c>
      <c r="G406" s="1">
        <v>62.078016000000005</v>
      </c>
      <c r="H406" s="1">
        <v>2930.7833999999998</v>
      </c>
      <c r="I406" t="s">
        <v>1164</v>
      </c>
      <c r="J406" t="s">
        <v>1125</v>
      </c>
      <c r="K406" t="s">
        <v>1141</v>
      </c>
    </row>
    <row r="407" spans="1:11" x14ac:dyDescent="0.4">
      <c r="A407" s="2">
        <v>43823</v>
      </c>
      <c r="B407">
        <v>2019</v>
      </c>
      <c r="C407" t="s">
        <v>1149</v>
      </c>
      <c r="D407" t="s">
        <v>1155</v>
      </c>
      <c r="E407" t="s">
        <v>797</v>
      </c>
      <c r="F407" t="s">
        <v>17</v>
      </c>
      <c r="G407" s="1">
        <v>270.67950000000002</v>
      </c>
      <c r="H407" s="1">
        <v>1663.48</v>
      </c>
      <c r="I407" t="s">
        <v>1119</v>
      </c>
      <c r="J407" t="s">
        <v>1129</v>
      </c>
      <c r="K407" t="s">
        <v>1141</v>
      </c>
    </row>
    <row r="408" spans="1:11" x14ac:dyDescent="0.4">
      <c r="A408" s="2">
        <v>43824</v>
      </c>
      <c r="B408">
        <v>2019</v>
      </c>
      <c r="C408" t="s">
        <v>1149</v>
      </c>
      <c r="D408" t="s">
        <v>2</v>
      </c>
      <c r="E408" t="s">
        <v>596</v>
      </c>
      <c r="F408" t="s">
        <v>4</v>
      </c>
      <c r="G408" s="1">
        <v>6033.2572</v>
      </c>
      <c r="H408" s="1">
        <v>13025.66</v>
      </c>
      <c r="I408" t="s">
        <v>1164</v>
      </c>
      <c r="J408" t="s">
        <v>1124</v>
      </c>
      <c r="K408" t="s">
        <v>1140</v>
      </c>
    </row>
    <row r="409" spans="1:11" x14ac:dyDescent="0.4">
      <c r="A409" s="2">
        <v>43826</v>
      </c>
      <c r="B409">
        <v>2019</v>
      </c>
      <c r="C409" t="s">
        <v>1149</v>
      </c>
      <c r="D409" t="s">
        <v>2</v>
      </c>
      <c r="E409" t="s">
        <v>632</v>
      </c>
      <c r="F409" t="s">
        <v>8</v>
      </c>
      <c r="G409" s="1">
        <v>162.1858</v>
      </c>
      <c r="H409" s="1">
        <v>10290.5</v>
      </c>
      <c r="I409" t="s">
        <v>1164</v>
      </c>
      <c r="J409" t="s">
        <v>1129</v>
      </c>
      <c r="K409" t="s">
        <v>1142</v>
      </c>
    </row>
    <row r="410" spans="1:11" x14ac:dyDescent="0.4">
      <c r="A410" s="2">
        <v>43835</v>
      </c>
      <c r="B410">
        <v>2020</v>
      </c>
      <c r="C410" t="s">
        <v>1146</v>
      </c>
      <c r="D410" t="s">
        <v>2</v>
      </c>
      <c r="E410" t="s">
        <v>730</v>
      </c>
      <c r="F410" t="s">
        <v>17</v>
      </c>
      <c r="G410" s="1">
        <v>890.83519999999999</v>
      </c>
      <c r="H410" s="1">
        <v>7855.95</v>
      </c>
      <c r="I410" t="s">
        <v>1119</v>
      </c>
      <c r="J410" t="s">
        <v>1134</v>
      </c>
      <c r="K410" t="s">
        <v>1141</v>
      </c>
    </row>
    <row r="411" spans="1:11" x14ac:dyDescent="0.4">
      <c r="A411" s="2">
        <v>43835</v>
      </c>
      <c r="B411">
        <v>2020</v>
      </c>
      <c r="C411" t="s">
        <v>1146</v>
      </c>
      <c r="D411" t="s">
        <v>24</v>
      </c>
      <c r="E411" t="s">
        <v>1019</v>
      </c>
      <c r="F411" t="s">
        <v>401</v>
      </c>
      <c r="G411" s="1">
        <v>4696.1036456700003</v>
      </c>
      <c r="H411" s="1">
        <v>9120.66</v>
      </c>
      <c r="I411" t="s">
        <v>1119</v>
      </c>
      <c r="J411" t="s">
        <v>1133</v>
      </c>
      <c r="K411" t="s">
        <v>1143</v>
      </c>
    </row>
    <row r="412" spans="1:11" x14ac:dyDescent="0.4">
      <c r="A412" s="2">
        <v>43838</v>
      </c>
      <c r="B412">
        <v>2020</v>
      </c>
      <c r="C412" t="s">
        <v>1146</v>
      </c>
      <c r="D412" t="s">
        <v>2</v>
      </c>
      <c r="E412" t="s">
        <v>817</v>
      </c>
      <c r="F412" t="s">
        <v>10</v>
      </c>
      <c r="G412" s="1">
        <v>85.257000000000005</v>
      </c>
      <c r="H412" s="1">
        <v>4809.75</v>
      </c>
      <c r="I412" t="s">
        <v>1119</v>
      </c>
      <c r="J412" t="s">
        <v>1137</v>
      </c>
      <c r="K412" t="s">
        <v>1141</v>
      </c>
    </row>
    <row r="413" spans="1:11" x14ac:dyDescent="0.4">
      <c r="A413" s="2">
        <v>43841</v>
      </c>
      <c r="B413">
        <v>2020</v>
      </c>
      <c r="C413" t="s">
        <v>1146</v>
      </c>
      <c r="D413" t="s">
        <v>18</v>
      </c>
      <c r="E413" t="s">
        <v>291</v>
      </c>
      <c r="F413" t="s">
        <v>17</v>
      </c>
      <c r="G413" s="1">
        <v>238.77</v>
      </c>
      <c r="H413">
        <v>2200</v>
      </c>
      <c r="I413" t="s">
        <v>1119</v>
      </c>
      <c r="J413" t="s">
        <v>1137</v>
      </c>
      <c r="K413" t="s">
        <v>1141</v>
      </c>
    </row>
    <row r="414" spans="1:11" x14ac:dyDescent="0.4">
      <c r="A414" s="2">
        <v>43843</v>
      </c>
      <c r="B414">
        <v>2020</v>
      </c>
      <c r="C414" t="s">
        <v>1146</v>
      </c>
      <c r="D414" t="s">
        <v>18</v>
      </c>
      <c r="E414" t="s">
        <v>818</v>
      </c>
      <c r="F414" t="s">
        <v>8</v>
      </c>
      <c r="G414" s="1">
        <v>6.71</v>
      </c>
      <c r="H414" s="1">
        <v>6657.7</v>
      </c>
      <c r="I414" t="s">
        <v>1119</v>
      </c>
      <c r="J414" t="s">
        <v>1137</v>
      </c>
      <c r="K414" t="s">
        <v>1141</v>
      </c>
    </row>
    <row r="415" spans="1:11" x14ac:dyDescent="0.4">
      <c r="A415" s="2">
        <v>43846</v>
      </c>
      <c r="B415">
        <v>2020</v>
      </c>
      <c r="C415" t="s">
        <v>1146</v>
      </c>
      <c r="D415" t="s">
        <v>51</v>
      </c>
      <c r="E415" t="s">
        <v>555</v>
      </c>
      <c r="F415" t="s">
        <v>4</v>
      </c>
      <c r="G415" s="1">
        <v>527.30510000000004</v>
      </c>
      <c r="H415" s="1">
        <v>4622.13</v>
      </c>
      <c r="I415" t="s">
        <v>1119</v>
      </c>
      <c r="J415" t="s">
        <v>1133</v>
      </c>
      <c r="K415" t="s">
        <v>1142</v>
      </c>
    </row>
    <row r="416" spans="1:11" x14ac:dyDescent="0.4">
      <c r="A416" s="2">
        <v>43849</v>
      </c>
      <c r="B416">
        <v>2020</v>
      </c>
      <c r="C416" t="s">
        <v>1146</v>
      </c>
      <c r="D416" t="s">
        <v>2</v>
      </c>
      <c r="E416" t="s">
        <v>577</v>
      </c>
      <c r="F416" t="s">
        <v>10</v>
      </c>
      <c r="G416" s="1">
        <v>3304.7340000000004</v>
      </c>
      <c r="H416" s="1">
        <v>11396.97</v>
      </c>
      <c r="I416" t="s">
        <v>1164</v>
      </c>
      <c r="J416" t="s">
        <v>1133</v>
      </c>
      <c r="K416" t="s">
        <v>1143</v>
      </c>
    </row>
    <row r="417" spans="1:11" x14ac:dyDescent="0.4">
      <c r="A417" s="2">
        <v>43850</v>
      </c>
      <c r="B417">
        <v>2020</v>
      </c>
      <c r="C417" t="s">
        <v>1146</v>
      </c>
      <c r="D417" t="s">
        <v>1155</v>
      </c>
      <c r="E417" t="s">
        <v>138</v>
      </c>
      <c r="F417" t="s">
        <v>4</v>
      </c>
      <c r="G417" s="1">
        <v>417.31</v>
      </c>
      <c r="H417">
        <v>8788</v>
      </c>
      <c r="I417" t="s">
        <v>1119</v>
      </c>
      <c r="J417" t="s">
        <v>1134</v>
      </c>
      <c r="K417" t="s">
        <v>1142</v>
      </c>
    </row>
    <row r="418" spans="1:11" x14ac:dyDescent="0.4">
      <c r="A418" s="2">
        <v>43852</v>
      </c>
      <c r="B418">
        <v>2020</v>
      </c>
      <c r="C418" t="s">
        <v>1146</v>
      </c>
      <c r="D418" t="s">
        <v>1155</v>
      </c>
      <c r="E418" t="s">
        <v>527</v>
      </c>
      <c r="F418" t="s">
        <v>406</v>
      </c>
      <c r="G418" s="1">
        <v>1931.2712305699999</v>
      </c>
      <c r="H418">
        <v>3803</v>
      </c>
      <c r="I418" t="s">
        <v>1164</v>
      </c>
      <c r="J418" t="s">
        <v>1123</v>
      </c>
      <c r="K418" t="s">
        <v>1142</v>
      </c>
    </row>
    <row r="419" spans="1:11" x14ac:dyDescent="0.4">
      <c r="A419" s="2">
        <v>43852</v>
      </c>
      <c r="B419">
        <v>2020</v>
      </c>
      <c r="C419" t="s">
        <v>1146</v>
      </c>
      <c r="D419" t="s">
        <v>1155</v>
      </c>
      <c r="E419" t="s">
        <v>1051</v>
      </c>
      <c r="F419" t="s">
        <v>401</v>
      </c>
      <c r="G419" s="1">
        <v>4475.2210370405992</v>
      </c>
      <c r="H419" s="1">
        <v>2143.1999999999998</v>
      </c>
      <c r="I419" t="s">
        <v>1119</v>
      </c>
      <c r="J419" t="s">
        <v>1135</v>
      </c>
      <c r="K419" t="s">
        <v>1140</v>
      </c>
    </row>
    <row r="420" spans="1:11" x14ac:dyDescent="0.4">
      <c r="A420" s="2">
        <v>43857</v>
      </c>
      <c r="B420">
        <v>2020</v>
      </c>
      <c r="C420" t="s">
        <v>1146</v>
      </c>
      <c r="D420" t="s">
        <v>18</v>
      </c>
      <c r="E420" t="s">
        <v>742</v>
      </c>
      <c r="F420" t="s">
        <v>4</v>
      </c>
      <c r="G420" s="1">
        <v>422.55180000000001</v>
      </c>
      <c r="H420" s="1">
        <v>7442.4</v>
      </c>
      <c r="I420" t="s">
        <v>1119</v>
      </c>
      <c r="J420" t="s">
        <v>1137</v>
      </c>
      <c r="K420" t="s">
        <v>1141</v>
      </c>
    </row>
    <row r="421" spans="1:11" x14ac:dyDescent="0.4">
      <c r="A421" s="2">
        <v>43862</v>
      </c>
      <c r="B421">
        <v>2020</v>
      </c>
      <c r="C421" t="s">
        <v>1146</v>
      </c>
      <c r="D421" t="s">
        <v>18</v>
      </c>
      <c r="E421" t="s">
        <v>646</v>
      </c>
      <c r="F421" t="s">
        <v>17</v>
      </c>
      <c r="G421" s="1">
        <v>3191.3333999999995</v>
      </c>
      <c r="H421" s="1">
        <v>2447.69</v>
      </c>
      <c r="I421" t="s">
        <v>1119</v>
      </c>
      <c r="J421" t="s">
        <v>1135</v>
      </c>
      <c r="K421" t="s">
        <v>1140</v>
      </c>
    </row>
    <row r="422" spans="1:11" x14ac:dyDescent="0.4">
      <c r="A422" s="2">
        <v>43863</v>
      </c>
      <c r="B422">
        <v>2020</v>
      </c>
      <c r="C422" t="s">
        <v>1146</v>
      </c>
      <c r="D422" t="s">
        <v>1155</v>
      </c>
      <c r="E422" t="s">
        <v>1111</v>
      </c>
      <c r="F422" t="s">
        <v>10</v>
      </c>
      <c r="G422" s="1">
        <v>5766.1896999999999</v>
      </c>
      <c r="H422" s="1">
        <v>6212.9831999999997</v>
      </c>
      <c r="I422" t="s">
        <v>1119</v>
      </c>
      <c r="J422" t="s">
        <v>1134</v>
      </c>
      <c r="K422" t="s">
        <v>1142</v>
      </c>
    </row>
    <row r="423" spans="1:11" x14ac:dyDescent="0.4">
      <c r="A423" s="2">
        <v>43864</v>
      </c>
      <c r="B423">
        <v>2020</v>
      </c>
      <c r="C423" t="s">
        <v>1146</v>
      </c>
      <c r="D423" t="s">
        <v>1155</v>
      </c>
      <c r="E423" t="s">
        <v>338</v>
      </c>
      <c r="F423" t="s">
        <v>4</v>
      </c>
      <c r="G423" s="1">
        <v>308.19</v>
      </c>
      <c r="H423">
        <v>6252</v>
      </c>
      <c r="I423" t="s">
        <v>1119</v>
      </c>
      <c r="J423" t="s">
        <v>1138</v>
      </c>
      <c r="K423" t="s">
        <v>1141</v>
      </c>
    </row>
    <row r="424" spans="1:11" x14ac:dyDescent="0.4">
      <c r="A424" s="2">
        <v>43868</v>
      </c>
      <c r="B424">
        <v>2020</v>
      </c>
      <c r="C424" t="s">
        <v>1146</v>
      </c>
      <c r="D424" t="s">
        <v>18</v>
      </c>
      <c r="E424" t="s">
        <v>300</v>
      </c>
      <c r="F424" t="s">
        <v>17</v>
      </c>
      <c r="G424" s="1">
        <v>9855.92</v>
      </c>
      <c r="H424">
        <v>1966</v>
      </c>
      <c r="I424" t="s">
        <v>1119</v>
      </c>
      <c r="J424" t="s">
        <v>1129</v>
      </c>
      <c r="K424" t="s">
        <v>1140</v>
      </c>
    </row>
    <row r="425" spans="1:11" x14ac:dyDescent="0.4">
      <c r="A425" s="2">
        <v>43872</v>
      </c>
      <c r="B425">
        <v>2020</v>
      </c>
      <c r="C425" t="s">
        <v>1146</v>
      </c>
      <c r="D425" t="s">
        <v>18</v>
      </c>
      <c r="E425" t="s">
        <v>248</v>
      </c>
      <c r="F425" t="s">
        <v>17</v>
      </c>
      <c r="G425" s="1">
        <v>7988.82</v>
      </c>
      <c r="H425">
        <v>8935</v>
      </c>
      <c r="I425" t="s">
        <v>1164</v>
      </c>
      <c r="J425" t="s">
        <v>1133</v>
      </c>
      <c r="K425" t="s">
        <v>1142</v>
      </c>
    </row>
    <row r="426" spans="1:11" x14ac:dyDescent="0.4">
      <c r="A426" s="2">
        <v>43873</v>
      </c>
      <c r="B426">
        <v>2020</v>
      </c>
      <c r="C426" t="s">
        <v>1146</v>
      </c>
      <c r="D426" t="s">
        <v>18</v>
      </c>
      <c r="E426" t="s">
        <v>682</v>
      </c>
      <c r="F426" t="s">
        <v>10</v>
      </c>
      <c r="G426" s="1">
        <v>480.70080000000002</v>
      </c>
      <c r="H426" s="1">
        <v>11365.2</v>
      </c>
      <c r="I426" t="s">
        <v>1119</v>
      </c>
      <c r="J426" t="s">
        <v>1134</v>
      </c>
      <c r="K426" t="s">
        <v>1140</v>
      </c>
    </row>
    <row r="427" spans="1:11" x14ac:dyDescent="0.4">
      <c r="A427" s="2">
        <v>43876</v>
      </c>
      <c r="B427">
        <v>2020</v>
      </c>
      <c r="C427" t="s">
        <v>1146</v>
      </c>
      <c r="D427" t="s">
        <v>1155</v>
      </c>
      <c r="E427" t="s">
        <v>495</v>
      </c>
      <c r="F427" t="s">
        <v>416</v>
      </c>
      <c r="G427" s="1">
        <v>8087.68157772</v>
      </c>
      <c r="H427">
        <v>6267</v>
      </c>
      <c r="I427" t="s">
        <v>1164</v>
      </c>
      <c r="J427" t="s">
        <v>1135</v>
      </c>
      <c r="K427" t="s">
        <v>1143</v>
      </c>
    </row>
    <row r="428" spans="1:11" x14ac:dyDescent="0.4">
      <c r="A428" s="2">
        <v>43877</v>
      </c>
      <c r="B428">
        <v>2020</v>
      </c>
      <c r="C428" t="s">
        <v>1146</v>
      </c>
      <c r="D428" t="s">
        <v>1155</v>
      </c>
      <c r="E428" t="s">
        <v>476</v>
      </c>
      <c r="F428" t="s">
        <v>416</v>
      </c>
      <c r="G428" s="1">
        <v>5950.1536369200003</v>
      </c>
      <c r="H428">
        <v>7467</v>
      </c>
      <c r="I428" t="s">
        <v>1119</v>
      </c>
      <c r="J428" t="s">
        <v>1134</v>
      </c>
      <c r="K428" t="s">
        <v>1140</v>
      </c>
    </row>
    <row r="429" spans="1:11" x14ac:dyDescent="0.4">
      <c r="A429" s="2">
        <v>43877</v>
      </c>
      <c r="B429">
        <v>2020</v>
      </c>
      <c r="C429" t="s">
        <v>1146</v>
      </c>
      <c r="D429" t="s">
        <v>2</v>
      </c>
      <c r="E429" t="s">
        <v>321</v>
      </c>
      <c r="F429" t="s">
        <v>10</v>
      </c>
      <c r="G429" s="1">
        <v>115.75</v>
      </c>
      <c r="H429">
        <v>8084</v>
      </c>
      <c r="I429" t="s">
        <v>1164</v>
      </c>
      <c r="J429" t="s">
        <v>1134</v>
      </c>
      <c r="K429" t="s">
        <v>1142</v>
      </c>
    </row>
    <row r="430" spans="1:11" x14ac:dyDescent="0.4">
      <c r="A430" s="2">
        <v>43877</v>
      </c>
      <c r="B430">
        <v>2020</v>
      </c>
      <c r="C430" t="s">
        <v>1146</v>
      </c>
      <c r="D430" t="s">
        <v>1155</v>
      </c>
      <c r="E430" t="s">
        <v>60</v>
      </c>
      <c r="F430" t="s">
        <v>4</v>
      </c>
      <c r="G430" s="1">
        <v>373.26</v>
      </c>
      <c r="H430">
        <v>1034</v>
      </c>
      <c r="I430" t="s">
        <v>1164</v>
      </c>
      <c r="J430" t="s">
        <v>1138</v>
      </c>
      <c r="K430" t="s">
        <v>1141</v>
      </c>
    </row>
    <row r="431" spans="1:11" x14ac:dyDescent="0.4">
      <c r="A431" s="2">
        <v>43878</v>
      </c>
      <c r="B431">
        <v>2020</v>
      </c>
      <c r="C431" t="s">
        <v>1146</v>
      </c>
      <c r="D431" t="s">
        <v>18</v>
      </c>
      <c r="E431" t="s">
        <v>623</v>
      </c>
      <c r="F431" t="s">
        <v>17</v>
      </c>
      <c r="G431" s="1">
        <v>2219.8795</v>
      </c>
      <c r="H431" s="1">
        <v>11290.72</v>
      </c>
      <c r="I431" t="s">
        <v>1164</v>
      </c>
      <c r="J431" t="s">
        <v>1135</v>
      </c>
      <c r="K431" t="s">
        <v>1143</v>
      </c>
    </row>
    <row r="432" spans="1:11" x14ac:dyDescent="0.4">
      <c r="A432" s="2">
        <v>43881</v>
      </c>
      <c r="B432">
        <v>2020</v>
      </c>
      <c r="C432" t="s">
        <v>1146</v>
      </c>
      <c r="D432" t="s">
        <v>2</v>
      </c>
      <c r="E432" t="s">
        <v>437</v>
      </c>
      <c r="F432" t="s">
        <v>406</v>
      </c>
      <c r="G432" s="1">
        <v>3368.4277771900001</v>
      </c>
      <c r="H432">
        <v>2044</v>
      </c>
      <c r="I432" t="s">
        <v>1164</v>
      </c>
      <c r="J432" t="s">
        <v>1124</v>
      </c>
      <c r="K432" t="s">
        <v>1142</v>
      </c>
    </row>
    <row r="433" spans="1:11" x14ac:dyDescent="0.4">
      <c r="A433" s="2">
        <v>43881</v>
      </c>
      <c r="B433">
        <v>2020</v>
      </c>
      <c r="C433" t="s">
        <v>1146</v>
      </c>
      <c r="D433" t="s">
        <v>2</v>
      </c>
      <c r="E433" t="s">
        <v>644</v>
      </c>
      <c r="F433" t="s">
        <v>10</v>
      </c>
      <c r="G433" s="1">
        <v>11884.53</v>
      </c>
      <c r="H433" s="1">
        <v>329.6</v>
      </c>
      <c r="I433" t="s">
        <v>1119</v>
      </c>
      <c r="J433" t="s">
        <v>1137</v>
      </c>
      <c r="K433" t="s">
        <v>1142</v>
      </c>
    </row>
    <row r="434" spans="1:11" x14ac:dyDescent="0.4">
      <c r="A434" s="2">
        <v>43885</v>
      </c>
      <c r="B434">
        <v>2020</v>
      </c>
      <c r="C434" t="s">
        <v>1146</v>
      </c>
      <c r="D434" t="s">
        <v>18</v>
      </c>
      <c r="E434" t="s">
        <v>444</v>
      </c>
      <c r="F434" t="s">
        <v>406</v>
      </c>
      <c r="G434" s="1">
        <v>7414.9806272200003</v>
      </c>
      <c r="H434">
        <v>9010</v>
      </c>
      <c r="I434" t="s">
        <v>1119</v>
      </c>
      <c r="J434" t="s">
        <v>1123</v>
      </c>
      <c r="K434" t="s">
        <v>1142</v>
      </c>
    </row>
    <row r="435" spans="1:11" x14ac:dyDescent="0.4">
      <c r="A435" s="2">
        <v>43886</v>
      </c>
      <c r="B435">
        <v>2020</v>
      </c>
      <c r="C435" t="s">
        <v>1146</v>
      </c>
      <c r="D435" t="s">
        <v>51</v>
      </c>
      <c r="E435" t="s">
        <v>964</v>
      </c>
      <c r="F435" t="s">
        <v>401</v>
      </c>
      <c r="G435" s="1">
        <v>2865.519395063</v>
      </c>
      <c r="H435" s="1">
        <v>873.3</v>
      </c>
      <c r="I435" t="s">
        <v>1119</v>
      </c>
      <c r="J435" t="s">
        <v>1124</v>
      </c>
      <c r="K435" t="s">
        <v>1142</v>
      </c>
    </row>
    <row r="436" spans="1:11" x14ac:dyDescent="0.4">
      <c r="A436" s="2">
        <v>43887</v>
      </c>
      <c r="B436">
        <v>2020</v>
      </c>
      <c r="C436" t="s">
        <v>1146</v>
      </c>
      <c r="D436" t="s">
        <v>2</v>
      </c>
      <c r="E436" t="s">
        <v>584</v>
      </c>
      <c r="F436" t="s">
        <v>8</v>
      </c>
      <c r="G436" s="1">
        <v>3989.6809999999996</v>
      </c>
      <c r="H436" s="1">
        <v>1617.45</v>
      </c>
      <c r="I436" t="s">
        <v>1119</v>
      </c>
      <c r="J436" t="s">
        <v>1133</v>
      </c>
      <c r="K436" t="s">
        <v>1142</v>
      </c>
    </row>
    <row r="437" spans="1:11" x14ac:dyDescent="0.4">
      <c r="A437" s="2">
        <v>43888</v>
      </c>
      <c r="B437">
        <v>2020</v>
      </c>
      <c r="C437" t="s">
        <v>1146</v>
      </c>
      <c r="D437" t="s">
        <v>1155</v>
      </c>
      <c r="E437" t="s">
        <v>887</v>
      </c>
      <c r="F437" t="s">
        <v>10</v>
      </c>
      <c r="G437" s="1">
        <v>5396.9407999999994</v>
      </c>
      <c r="H437" s="1">
        <v>4274.66</v>
      </c>
      <c r="I437" t="s">
        <v>1164</v>
      </c>
      <c r="J437" t="s">
        <v>1137</v>
      </c>
      <c r="K437" t="s">
        <v>1140</v>
      </c>
    </row>
    <row r="438" spans="1:11" x14ac:dyDescent="0.4">
      <c r="A438" s="2">
        <v>43889</v>
      </c>
      <c r="B438">
        <v>2020</v>
      </c>
      <c r="C438" t="s">
        <v>1146</v>
      </c>
      <c r="D438" t="s">
        <v>51</v>
      </c>
      <c r="E438" t="s">
        <v>299</v>
      </c>
      <c r="F438" t="s">
        <v>10</v>
      </c>
      <c r="G438" s="1">
        <v>4185.9799999999996</v>
      </c>
      <c r="H438">
        <v>4011</v>
      </c>
      <c r="I438" t="s">
        <v>1164</v>
      </c>
      <c r="J438" t="s">
        <v>1135</v>
      </c>
      <c r="K438" t="s">
        <v>1142</v>
      </c>
    </row>
    <row r="439" spans="1:11" x14ac:dyDescent="0.4">
      <c r="A439" s="2">
        <v>43891</v>
      </c>
      <c r="B439">
        <v>2020</v>
      </c>
      <c r="C439" t="s">
        <v>1146</v>
      </c>
      <c r="D439" t="s">
        <v>51</v>
      </c>
      <c r="E439" t="s">
        <v>12</v>
      </c>
      <c r="F439" t="s">
        <v>10</v>
      </c>
      <c r="G439" s="1">
        <v>486.11</v>
      </c>
      <c r="H439">
        <v>7485</v>
      </c>
      <c r="I439" t="s">
        <v>1164</v>
      </c>
      <c r="J439" t="s">
        <v>1129</v>
      </c>
      <c r="K439" t="s">
        <v>1142</v>
      </c>
    </row>
    <row r="440" spans="1:11" x14ac:dyDescent="0.4">
      <c r="A440" s="2">
        <v>43895</v>
      </c>
      <c r="B440">
        <v>2020</v>
      </c>
      <c r="C440" t="s">
        <v>1146</v>
      </c>
      <c r="D440" t="s">
        <v>2</v>
      </c>
      <c r="E440" t="s">
        <v>477</v>
      </c>
      <c r="F440" t="s">
        <v>406</v>
      </c>
      <c r="G440" s="1">
        <v>6490.4931582500003</v>
      </c>
      <c r="H440">
        <v>8487</v>
      </c>
      <c r="I440" t="s">
        <v>1119</v>
      </c>
      <c r="J440" t="s">
        <v>1134</v>
      </c>
      <c r="K440" t="s">
        <v>1142</v>
      </c>
    </row>
    <row r="441" spans="1:11" x14ac:dyDescent="0.4">
      <c r="A441" s="2">
        <v>43897</v>
      </c>
      <c r="B441">
        <v>2020</v>
      </c>
      <c r="C441" t="s">
        <v>1146</v>
      </c>
      <c r="D441" t="s">
        <v>51</v>
      </c>
      <c r="E441" t="s">
        <v>838</v>
      </c>
      <c r="F441" t="s">
        <v>17</v>
      </c>
      <c r="G441" s="1">
        <v>6933.5675999999985</v>
      </c>
      <c r="H441" s="1">
        <v>8456.4</v>
      </c>
      <c r="I441" t="s">
        <v>1164</v>
      </c>
      <c r="J441" t="s">
        <v>1131</v>
      </c>
      <c r="K441" t="s">
        <v>1140</v>
      </c>
    </row>
    <row r="442" spans="1:11" x14ac:dyDescent="0.4">
      <c r="A442" s="2">
        <v>43898</v>
      </c>
      <c r="B442">
        <v>2020</v>
      </c>
      <c r="C442" t="s">
        <v>1146</v>
      </c>
      <c r="D442" t="s">
        <v>51</v>
      </c>
      <c r="E442" t="s">
        <v>701</v>
      </c>
      <c r="F442" t="s">
        <v>4</v>
      </c>
      <c r="G442" s="1">
        <v>135.67520000000002</v>
      </c>
      <c r="H442" s="1">
        <v>4969.12</v>
      </c>
      <c r="I442" t="s">
        <v>1164</v>
      </c>
      <c r="J442" t="s">
        <v>1123</v>
      </c>
      <c r="K442" t="s">
        <v>1142</v>
      </c>
    </row>
    <row r="443" spans="1:11" x14ac:dyDescent="0.4">
      <c r="A443" s="2">
        <v>43898</v>
      </c>
      <c r="B443">
        <v>2020</v>
      </c>
      <c r="C443" t="s">
        <v>1146</v>
      </c>
      <c r="D443" t="s">
        <v>18</v>
      </c>
      <c r="E443" t="s">
        <v>451</v>
      </c>
      <c r="F443" t="s">
        <v>398</v>
      </c>
      <c r="G443" s="1">
        <v>1586.88797972</v>
      </c>
      <c r="H443">
        <v>1436</v>
      </c>
      <c r="I443" t="s">
        <v>1119</v>
      </c>
      <c r="J443" t="s">
        <v>1131</v>
      </c>
      <c r="K443" t="s">
        <v>1142</v>
      </c>
    </row>
    <row r="444" spans="1:11" x14ac:dyDescent="0.4">
      <c r="A444" s="2">
        <v>43900</v>
      </c>
      <c r="B444">
        <v>2020</v>
      </c>
      <c r="C444" t="s">
        <v>1146</v>
      </c>
      <c r="D444" t="s">
        <v>2</v>
      </c>
      <c r="E444" t="s">
        <v>734</v>
      </c>
      <c r="F444" t="s">
        <v>8</v>
      </c>
      <c r="G444" s="1">
        <v>6409.4292000000005</v>
      </c>
      <c r="H444" s="1">
        <v>3050.4</v>
      </c>
      <c r="I444" t="s">
        <v>1119</v>
      </c>
      <c r="J444" t="s">
        <v>1121</v>
      </c>
      <c r="K444" t="s">
        <v>1143</v>
      </c>
    </row>
    <row r="445" spans="1:11" x14ac:dyDescent="0.4">
      <c r="A445" s="2">
        <v>43906</v>
      </c>
      <c r="B445">
        <v>2020</v>
      </c>
      <c r="C445" t="s">
        <v>1146</v>
      </c>
      <c r="D445" t="s">
        <v>24</v>
      </c>
      <c r="E445" t="s">
        <v>840</v>
      </c>
      <c r="F445" t="s">
        <v>8</v>
      </c>
      <c r="G445" s="1">
        <v>6493.4319999999998</v>
      </c>
      <c r="H445" s="1">
        <v>5909.35</v>
      </c>
      <c r="I445" t="s">
        <v>1119</v>
      </c>
      <c r="J445" t="s">
        <v>1133</v>
      </c>
      <c r="K445" t="s">
        <v>1141</v>
      </c>
    </row>
    <row r="446" spans="1:11" x14ac:dyDescent="0.4">
      <c r="A446" s="2">
        <v>43908</v>
      </c>
      <c r="B446">
        <v>2020</v>
      </c>
      <c r="C446" t="s">
        <v>1146</v>
      </c>
      <c r="D446" t="s">
        <v>18</v>
      </c>
      <c r="E446" t="s">
        <v>259</v>
      </c>
      <c r="F446" t="s">
        <v>17</v>
      </c>
      <c r="G446" s="1">
        <v>925.89</v>
      </c>
      <c r="H446">
        <v>1024</v>
      </c>
      <c r="I446" t="s">
        <v>1119</v>
      </c>
      <c r="J446" t="s">
        <v>1121</v>
      </c>
      <c r="K446" t="s">
        <v>1140</v>
      </c>
    </row>
    <row r="447" spans="1:11" x14ac:dyDescent="0.4">
      <c r="A447" s="2">
        <v>43910</v>
      </c>
      <c r="B447">
        <v>2020</v>
      </c>
      <c r="C447" t="s">
        <v>1146</v>
      </c>
      <c r="D447" t="s">
        <v>18</v>
      </c>
      <c r="E447" t="s">
        <v>256</v>
      </c>
      <c r="F447" t="s">
        <v>17</v>
      </c>
      <c r="G447" s="1">
        <v>165.46</v>
      </c>
      <c r="H447">
        <v>6182</v>
      </c>
      <c r="I447" t="s">
        <v>1119</v>
      </c>
      <c r="J447" t="s">
        <v>1129</v>
      </c>
      <c r="K447" t="s">
        <v>1141</v>
      </c>
    </row>
    <row r="448" spans="1:11" x14ac:dyDescent="0.4">
      <c r="A448" s="2">
        <v>43912</v>
      </c>
      <c r="B448">
        <v>2020</v>
      </c>
      <c r="C448" t="s">
        <v>1146</v>
      </c>
      <c r="D448" t="s">
        <v>18</v>
      </c>
      <c r="E448" t="s">
        <v>589</v>
      </c>
      <c r="F448" t="s">
        <v>8</v>
      </c>
      <c r="G448" s="1">
        <v>974.92830000000004</v>
      </c>
      <c r="H448" s="1">
        <v>7363</v>
      </c>
      <c r="I448" t="s">
        <v>1164</v>
      </c>
      <c r="J448" t="s">
        <v>1134</v>
      </c>
      <c r="K448" t="s">
        <v>1142</v>
      </c>
    </row>
    <row r="449" spans="1:11" x14ac:dyDescent="0.4">
      <c r="A449" s="2">
        <v>43914</v>
      </c>
      <c r="B449">
        <v>2020</v>
      </c>
      <c r="C449" t="s">
        <v>1146</v>
      </c>
      <c r="D449" t="s">
        <v>2</v>
      </c>
      <c r="E449" t="s">
        <v>372</v>
      </c>
      <c r="F449" t="s">
        <v>10</v>
      </c>
      <c r="G449" s="1">
        <v>9217.26</v>
      </c>
      <c r="H449">
        <v>6441</v>
      </c>
      <c r="I449" t="s">
        <v>1164</v>
      </c>
      <c r="J449" t="s">
        <v>1131</v>
      </c>
      <c r="K449" t="s">
        <v>1142</v>
      </c>
    </row>
    <row r="450" spans="1:11" x14ac:dyDescent="0.4">
      <c r="A450" s="2">
        <v>43915</v>
      </c>
      <c r="B450">
        <v>2020</v>
      </c>
      <c r="C450" t="s">
        <v>1146</v>
      </c>
      <c r="D450" t="s">
        <v>51</v>
      </c>
      <c r="E450" t="s">
        <v>494</v>
      </c>
      <c r="F450" t="s">
        <v>401</v>
      </c>
      <c r="G450" s="1">
        <v>5764.2107468999993</v>
      </c>
      <c r="H450">
        <v>1522</v>
      </c>
      <c r="I450" t="s">
        <v>1119</v>
      </c>
      <c r="J450" t="s">
        <v>1131</v>
      </c>
      <c r="K450" t="s">
        <v>1142</v>
      </c>
    </row>
    <row r="451" spans="1:11" x14ac:dyDescent="0.4">
      <c r="A451" s="2">
        <v>43915</v>
      </c>
      <c r="B451">
        <v>2020</v>
      </c>
      <c r="C451" t="s">
        <v>1146</v>
      </c>
      <c r="D451" t="s">
        <v>24</v>
      </c>
      <c r="E451" t="s">
        <v>1095</v>
      </c>
      <c r="F451" t="s">
        <v>4</v>
      </c>
      <c r="G451" s="1">
        <v>2360.4015399999998</v>
      </c>
      <c r="H451" s="1">
        <v>5281.2584000000006</v>
      </c>
      <c r="I451" t="s">
        <v>1119</v>
      </c>
      <c r="J451" t="s">
        <v>1137</v>
      </c>
      <c r="K451" t="s">
        <v>1142</v>
      </c>
    </row>
    <row r="452" spans="1:11" x14ac:dyDescent="0.4">
      <c r="A452" s="2">
        <v>43916</v>
      </c>
      <c r="B452">
        <v>2020</v>
      </c>
      <c r="C452" t="s">
        <v>1146</v>
      </c>
      <c r="D452" t="s">
        <v>2</v>
      </c>
      <c r="E452" t="s">
        <v>109</v>
      </c>
      <c r="F452" t="s">
        <v>8</v>
      </c>
      <c r="G452" s="1">
        <v>4387.74</v>
      </c>
      <c r="H452">
        <v>5245</v>
      </c>
      <c r="I452" t="s">
        <v>1119</v>
      </c>
      <c r="J452" t="s">
        <v>1134</v>
      </c>
      <c r="K452" t="s">
        <v>1140</v>
      </c>
    </row>
    <row r="453" spans="1:11" x14ac:dyDescent="0.4">
      <c r="A453" s="2">
        <v>43917</v>
      </c>
      <c r="B453">
        <v>2020</v>
      </c>
      <c r="C453" t="s">
        <v>1146</v>
      </c>
      <c r="D453" t="s">
        <v>2</v>
      </c>
      <c r="E453" t="s">
        <v>438</v>
      </c>
      <c r="F453" t="s">
        <v>416</v>
      </c>
      <c r="G453" s="1">
        <v>5888.8618823300003</v>
      </c>
      <c r="H453">
        <v>3268</v>
      </c>
      <c r="I453" t="s">
        <v>1119</v>
      </c>
      <c r="J453" t="s">
        <v>1129</v>
      </c>
      <c r="K453" t="s">
        <v>1142</v>
      </c>
    </row>
    <row r="454" spans="1:11" x14ac:dyDescent="0.4">
      <c r="A454" s="2">
        <v>43929</v>
      </c>
      <c r="B454">
        <v>2020</v>
      </c>
      <c r="C454" t="s">
        <v>1147</v>
      </c>
      <c r="D454" t="s">
        <v>51</v>
      </c>
      <c r="E454" t="s">
        <v>509</v>
      </c>
      <c r="F454" t="s">
        <v>401</v>
      </c>
      <c r="G454" s="1">
        <v>1883.7214100199999</v>
      </c>
      <c r="H454">
        <v>7649</v>
      </c>
      <c r="I454" t="s">
        <v>1119</v>
      </c>
      <c r="J454" t="s">
        <v>1137</v>
      </c>
      <c r="K454" t="s">
        <v>1142</v>
      </c>
    </row>
    <row r="455" spans="1:11" x14ac:dyDescent="0.4">
      <c r="A455" s="2">
        <v>43930</v>
      </c>
      <c r="B455">
        <v>2020</v>
      </c>
      <c r="C455" t="s">
        <v>1147</v>
      </c>
      <c r="D455" t="s">
        <v>18</v>
      </c>
      <c r="E455" t="s">
        <v>378</v>
      </c>
      <c r="F455" t="s">
        <v>17</v>
      </c>
      <c r="G455" s="1">
        <v>2204.2800000000002</v>
      </c>
      <c r="H455">
        <v>9203</v>
      </c>
      <c r="I455" t="s">
        <v>1164</v>
      </c>
      <c r="J455" t="s">
        <v>1132</v>
      </c>
      <c r="K455" t="s">
        <v>1140</v>
      </c>
    </row>
    <row r="456" spans="1:11" x14ac:dyDescent="0.4">
      <c r="A456" s="2">
        <v>43935</v>
      </c>
      <c r="B456">
        <v>2020</v>
      </c>
      <c r="C456" t="s">
        <v>1147</v>
      </c>
      <c r="D456" t="s">
        <v>18</v>
      </c>
      <c r="E456" t="s">
        <v>132</v>
      </c>
      <c r="F456" t="s">
        <v>17</v>
      </c>
      <c r="G456" s="1">
        <v>70.209999999999994</v>
      </c>
      <c r="H456">
        <v>4383</v>
      </c>
      <c r="I456" t="s">
        <v>1119</v>
      </c>
      <c r="J456" t="s">
        <v>1137</v>
      </c>
      <c r="K456" t="s">
        <v>1143</v>
      </c>
    </row>
    <row r="457" spans="1:11" x14ac:dyDescent="0.4">
      <c r="A457" s="2">
        <v>43936</v>
      </c>
      <c r="B457">
        <v>2020</v>
      </c>
      <c r="C457" t="s">
        <v>1147</v>
      </c>
      <c r="D457" t="s">
        <v>24</v>
      </c>
      <c r="E457" t="s">
        <v>80</v>
      </c>
      <c r="F457" t="s">
        <v>17</v>
      </c>
      <c r="G457" s="1">
        <v>9424.76</v>
      </c>
      <c r="H457">
        <v>8687</v>
      </c>
      <c r="I457" t="s">
        <v>1119</v>
      </c>
      <c r="J457" t="s">
        <v>1133</v>
      </c>
      <c r="K457" t="s">
        <v>1141</v>
      </c>
    </row>
    <row r="458" spans="1:11" x14ac:dyDescent="0.4">
      <c r="A458" s="2">
        <v>43937</v>
      </c>
      <c r="B458">
        <v>2020</v>
      </c>
      <c r="C458" t="s">
        <v>1147</v>
      </c>
      <c r="D458" t="s">
        <v>18</v>
      </c>
      <c r="E458" t="s">
        <v>854</v>
      </c>
      <c r="F458" t="s">
        <v>17</v>
      </c>
      <c r="G458" s="1">
        <v>13591.852199999999</v>
      </c>
      <c r="H458" s="1">
        <v>4415.04</v>
      </c>
      <c r="I458" t="s">
        <v>1119</v>
      </c>
      <c r="J458" t="s">
        <v>1134</v>
      </c>
      <c r="K458" t="s">
        <v>1142</v>
      </c>
    </row>
    <row r="459" spans="1:11" x14ac:dyDescent="0.4">
      <c r="A459" s="2">
        <v>43939</v>
      </c>
      <c r="B459">
        <v>2020</v>
      </c>
      <c r="C459" t="s">
        <v>1147</v>
      </c>
      <c r="D459" t="s">
        <v>1155</v>
      </c>
      <c r="E459" t="s">
        <v>553</v>
      </c>
      <c r="F459" t="s">
        <v>398</v>
      </c>
      <c r="G459" s="1">
        <v>7361.7237495299996</v>
      </c>
      <c r="H459">
        <v>8876</v>
      </c>
      <c r="I459" t="s">
        <v>1119</v>
      </c>
      <c r="J459" t="s">
        <v>1129</v>
      </c>
      <c r="K459" t="s">
        <v>1140</v>
      </c>
    </row>
    <row r="460" spans="1:11" x14ac:dyDescent="0.4">
      <c r="A460" s="2">
        <v>43960</v>
      </c>
      <c r="B460">
        <v>2020</v>
      </c>
      <c r="C460" t="s">
        <v>1147</v>
      </c>
      <c r="D460" t="s">
        <v>18</v>
      </c>
      <c r="E460" t="s">
        <v>706</v>
      </c>
      <c r="F460" t="s">
        <v>17</v>
      </c>
      <c r="G460" s="1">
        <v>5794.3859999999995</v>
      </c>
      <c r="H460" s="1">
        <v>1865.63</v>
      </c>
      <c r="I460" t="s">
        <v>1164</v>
      </c>
      <c r="J460" t="s">
        <v>1138</v>
      </c>
      <c r="K460" t="s">
        <v>1142</v>
      </c>
    </row>
    <row r="461" spans="1:11" x14ac:dyDescent="0.4">
      <c r="A461" s="2">
        <v>43964</v>
      </c>
      <c r="B461">
        <v>2020</v>
      </c>
      <c r="C461" t="s">
        <v>1147</v>
      </c>
      <c r="D461" t="s">
        <v>18</v>
      </c>
      <c r="E461" t="s">
        <v>753</v>
      </c>
      <c r="F461" t="s">
        <v>4</v>
      </c>
      <c r="G461" s="1">
        <v>6118.7899000000007</v>
      </c>
      <c r="H461" s="1">
        <v>4000.5</v>
      </c>
      <c r="I461" t="s">
        <v>1119</v>
      </c>
      <c r="J461" t="s">
        <v>1138</v>
      </c>
      <c r="K461" t="s">
        <v>1142</v>
      </c>
    </row>
    <row r="462" spans="1:11" x14ac:dyDescent="0.4">
      <c r="A462" s="2">
        <v>43969</v>
      </c>
      <c r="B462">
        <v>2020</v>
      </c>
      <c r="C462" t="s">
        <v>1147</v>
      </c>
      <c r="D462" t="s">
        <v>1155</v>
      </c>
      <c r="E462" t="s">
        <v>39</v>
      </c>
      <c r="F462" t="s">
        <v>17</v>
      </c>
      <c r="G462" s="1">
        <v>2987.98</v>
      </c>
      <c r="H462">
        <v>2216</v>
      </c>
      <c r="I462" t="s">
        <v>1119</v>
      </c>
      <c r="J462" t="s">
        <v>1124</v>
      </c>
      <c r="K462" t="s">
        <v>1140</v>
      </c>
    </row>
    <row r="463" spans="1:11" x14ac:dyDescent="0.4">
      <c r="A463" s="2">
        <v>43969</v>
      </c>
      <c r="B463">
        <v>2020</v>
      </c>
      <c r="C463" t="s">
        <v>1147</v>
      </c>
      <c r="D463" t="s">
        <v>51</v>
      </c>
      <c r="E463" t="s">
        <v>274</v>
      </c>
      <c r="F463" t="s">
        <v>17</v>
      </c>
      <c r="G463" s="1">
        <v>19.489999999999998</v>
      </c>
      <c r="H463">
        <v>7394</v>
      </c>
      <c r="I463" t="s">
        <v>1119</v>
      </c>
      <c r="J463" t="s">
        <v>1129</v>
      </c>
      <c r="K463" t="s">
        <v>1142</v>
      </c>
    </row>
    <row r="464" spans="1:11" x14ac:dyDescent="0.4">
      <c r="A464" s="2">
        <v>43970</v>
      </c>
      <c r="B464">
        <v>2020</v>
      </c>
      <c r="C464" t="s">
        <v>1147</v>
      </c>
      <c r="D464" t="s">
        <v>18</v>
      </c>
      <c r="E464" t="s">
        <v>142</v>
      </c>
      <c r="F464" t="s">
        <v>10</v>
      </c>
      <c r="G464" s="1">
        <v>4169.88</v>
      </c>
      <c r="H464">
        <v>3669</v>
      </c>
      <c r="I464" t="s">
        <v>1164</v>
      </c>
      <c r="J464" t="s">
        <v>1133</v>
      </c>
      <c r="K464" t="s">
        <v>1142</v>
      </c>
    </row>
    <row r="465" spans="1:11" x14ac:dyDescent="0.4">
      <c r="A465" s="2">
        <v>43979</v>
      </c>
      <c r="B465">
        <v>2020</v>
      </c>
      <c r="C465" t="s">
        <v>1147</v>
      </c>
      <c r="D465" t="s">
        <v>51</v>
      </c>
      <c r="E465" t="s">
        <v>879</v>
      </c>
      <c r="F465" t="s">
        <v>4</v>
      </c>
      <c r="G465" s="1">
        <v>11384.063799999998</v>
      </c>
      <c r="H465" s="1">
        <v>943.35</v>
      </c>
      <c r="I465" t="s">
        <v>1119</v>
      </c>
      <c r="J465" t="s">
        <v>1121</v>
      </c>
      <c r="K465" t="s">
        <v>1142</v>
      </c>
    </row>
    <row r="466" spans="1:11" x14ac:dyDescent="0.4">
      <c r="A466" s="2">
        <v>43988</v>
      </c>
      <c r="B466">
        <v>2020</v>
      </c>
      <c r="C466" t="s">
        <v>1147</v>
      </c>
      <c r="D466" t="s">
        <v>51</v>
      </c>
      <c r="E466" t="s">
        <v>921</v>
      </c>
      <c r="F466" t="s">
        <v>10</v>
      </c>
      <c r="G466" s="1">
        <v>8124.5709999999999</v>
      </c>
      <c r="H466" s="1">
        <v>13372.44</v>
      </c>
      <c r="I466" t="s">
        <v>1119</v>
      </c>
      <c r="J466" t="s">
        <v>1132</v>
      </c>
      <c r="K466" t="s">
        <v>1141</v>
      </c>
    </row>
    <row r="467" spans="1:11" x14ac:dyDescent="0.4">
      <c r="A467" s="2">
        <v>43993</v>
      </c>
      <c r="B467">
        <v>2020</v>
      </c>
      <c r="C467" t="s">
        <v>1147</v>
      </c>
      <c r="D467" t="s">
        <v>18</v>
      </c>
      <c r="E467" t="s">
        <v>846</v>
      </c>
      <c r="F467" t="s">
        <v>17</v>
      </c>
      <c r="G467" s="1">
        <v>230.86720000000003</v>
      </c>
      <c r="H467" s="1">
        <v>4654.6499999999996</v>
      </c>
      <c r="I467" t="s">
        <v>1119</v>
      </c>
      <c r="J467" t="s">
        <v>1132</v>
      </c>
      <c r="K467" t="s">
        <v>1143</v>
      </c>
    </row>
    <row r="468" spans="1:11" x14ac:dyDescent="0.4">
      <c r="A468" s="2">
        <v>44002</v>
      </c>
      <c r="B468">
        <v>2020</v>
      </c>
      <c r="C468" t="s">
        <v>1147</v>
      </c>
      <c r="D468" t="s">
        <v>18</v>
      </c>
      <c r="E468" t="s">
        <v>989</v>
      </c>
      <c r="F468" t="s">
        <v>404</v>
      </c>
      <c r="G468" s="1">
        <v>1031.8336103232002</v>
      </c>
      <c r="H468" s="1">
        <v>2127.81</v>
      </c>
      <c r="I468" t="s">
        <v>1119</v>
      </c>
      <c r="J468" t="s">
        <v>1124</v>
      </c>
      <c r="K468" t="s">
        <v>1140</v>
      </c>
    </row>
    <row r="469" spans="1:11" x14ac:dyDescent="0.4">
      <c r="A469" s="2">
        <v>44005</v>
      </c>
      <c r="B469">
        <v>2020</v>
      </c>
      <c r="C469" t="s">
        <v>1147</v>
      </c>
      <c r="D469" t="s">
        <v>2</v>
      </c>
      <c r="E469" t="s">
        <v>296</v>
      </c>
      <c r="F469" t="s">
        <v>10</v>
      </c>
      <c r="G469" s="1">
        <v>6761.36</v>
      </c>
      <c r="H469">
        <v>1683</v>
      </c>
      <c r="I469" t="s">
        <v>1164</v>
      </c>
      <c r="J469" t="s">
        <v>1123</v>
      </c>
      <c r="K469" t="s">
        <v>1142</v>
      </c>
    </row>
    <row r="470" spans="1:11" x14ac:dyDescent="0.4">
      <c r="A470" s="2">
        <v>44010</v>
      </c>
      <c r="B470">
        <v>2020</v>
      </c>
      <c r="C470" t="s">
        <v>1147</v>
      </c>
      <c r="D470" t="s">
        <v>18</v>
      </c>
      <c r="E470" t="s">
        <v>353</v>
      </c>
      <c r="F470" t="s">
        <v>4</v>
      </c>
      <c r="G470" s="1">
        <v>3163.82</v>
      </c>
      <c r="H470">
        <v>5873</v>
      </c>
      <c r="I470" t="s">
        <v>1164</v>
      </c>
      <c r="J470" t="s">
        <v>1138</v>
      </c>
      <c r="K470" t="s">
        <v>1140</v>
      </c>
    </row>
    <row r="471" spans="1:11" x14ac:dyDescent="0.4">
      <c r="A471" s="2">
        <v>44017</v>
      </c>
      <c r="B471">
        <v>2020</v>
      </c>
      <c r="C471" t="s">
        <v>1148</v>
      </c>
      <c r="D471" t="s">
        <v>18</v>
      </c>
      <c r="E471" t="s">
        <v>634</v>
      </c>
      <c r="F471" t="s">
        <v>17</v>
      </c>
      <c r="G471" s="1">
        <v>249.99520000000001</v>
      </c>
      <c r="H471" s="1">
        <v>3383.52</v>
      </c>
      <c r="I471" t="s">
        <v>1164</v>
      </c>
      <c r="J471" t="s">
        <v>1121</v>
      </c>
      <c r="K471" t="s">
        <v>1142</v>
      </c>
    </row>
    <row r="472" spans="1:11" x14ac:dyDescent="0.4">
      <c r="A472" s="2">
        <v>44018</v>
      </c>
      <c r="B472">
        <v>2020</v>
      </c>
      <c r="C472" t="s">
        <v>1148</v>
      </c>
      <c r="D472" t="s">
        <v>1155</v>
      </c>
      <c r="E472" t="s">
        <v>166</v>
      </c>
      <c r="F472" t="s">
        <v>10</v>
      </c>
      <c r="G472" s="1">
        <v>7546.88</v>
      </c>
      <c r="H472">
        <v>6906</v>
      </c>
      <c r="I472" t="s">
        <v>1119</v>
      </c>
      <c r="J472" t="s">
        <v>1130</v>
      </c>
      <c r="K472" t="s">
        <v>1140</v>
      </c>
    </row>
    <row r="473" spans="1:11" x14ac:dyDescent="0.4">
      <c r="A473" s="2">
        <v>44018</v>
      </c>
      <c r="B473">
        <v>2020</v>
      </c>
      <c r="C473" t="s">
        <v>1148</v>
      </c>
      <c r="D473" t="s">
        <v>24</v>
      </c>
      <c r="E473" t="s">
        <v>937</v>
      </c>
      <c r="F473" t="s">
        <v>17</v>
      </c>
      <c r="G473" s="1">
        <v>2456.7800000000002</v>
      </c>
      <c r="H473" s="1">
        <v>8227.32</v>
      </c>
      <c r="I473" t="s">
        <v>1119</v>
      </c>
      <c r="J473" t="s">
        <v>1129</v>
      </c>
      <c r="K473" t="s">
        <v>1142</v>
      </c>
    </row>
    <row r="474" spans="1:11" x14ac:dyDescent="0.4">
      <c r="A474" s="2">
        <v>44020</v>
      </c>
      <c r="B474">
        <v>2020</v>
      </c>
      <c r="C474" t="s">
        <v>1148</v>
      </c>
      <c r="D474" t="s">
        <v>51</v>
      </c>
      <c r="E474" t="s">
        <v>238</v>
      </c>
      <c r="F474" t="s">
        <v>10</v>
      </c>
      <c r="G474" s="1">
        <v>8510</v>
      </c>
      <c r="H474">
        <v>8496</v>
      </c>
      <c r="I474" t="s">
        <v>1164</v>
      </c>
      <c r="J474" t="s">
        <v>1130</v>
      </c>
      <c r="K474" t="s">
        <v>1142</v>
      </c>
    </row>
    <row r="475" spans="1:11" x14ac:dyDescent="0.4">
      <c r="A475" s="2">
        <v>44024</v>
      </c>
      <c r="B475">
        <v>2020</v>
      </c>
      <c r="C475" t="s">
        <v>1148</v>
      </c>
      <c r="D475" t="s">
        <v>24</v>
      </c>
      <c r="E475" t="s">
        <v>889</v>
      </c>
      <c r="F475" t="s">
        <v>10</v>
      </c>
      <c r="G475" s="1">
        <v>1517.4560000000001</v>
      </c>
      <c r="H475" s="1">
        <v>6794.7</v>
      </c>
      <c r="I475" t="s">
        <v>1119</v>
      </c>
      <c r="J475" t="s">
        <v>1136</v>
      </c>
      <c r="K475" t="s">
        <v>1140</v>
      </c>
    </row>
    <row r="476" spans="1:11" x14ac:dyDescent="0.4">
      <c r="A476" s="2">
        <v>44027</v>
      </c>
      <c r="B476">
        <v>2020</v>
      </c>
      <c r="C476" t="s">
        <v>1148</v>
      </c>
      <c r="D476" t="s">
        <v>1155</v>
      </c>
      <c r="E476" t="s">
        <v>221</v>
      </c>
      <c r="F476" t="s">
        <v>8</v>
      </c>
      <c r="G476" s="1">
        <v>5291.96</v>
      </c>
      <c r="H476">
        <v>2085</v>
      </c>
      <c r="I476" t="s">
        <v>1119</v>
      </c>
      <c r="J476" t="s">
        <v>1131</v>
      </c>
      <c r="K476" t="s">
        <v>1141</v>
      </c>
    </row>
    <row r="477" spans="1:11" x14ac:dyDescent="0.4">
      <c r="A477" s="2">
        <v>44028</v>
      </c>
      <c r="B477">
        <v>2020</v>
      </c>
      <c r="C477" t="s">
        <v>1148</v>
      </c>
      <c r="D477" t="s">
        <v>18</v>
      </c>
      <c r="E477" t="s">
        <v>330</v>
      </c>
      <c r="F477" t="s">
        <v>4</v>
      </c>
      <c r="G477" s="1">
        <v>786.83</v>
      </c>
      <c r="H477">
        <v>6529</v>
      </c>
      <c r="I477" t="s">
        <v>1164</v>
      </c>
      <c r="J477" t="s">
        <v>1122</v>
      </c>
      <c r="K477" t="s">
        <v>1140</v>
      </c>
    </row>
    <row r="478" spans="1:11" x14ac:dyDescent="0.4">
      <c r="A478" s="2">
        <v>44028</v>
      </c>
      <c r="B478">
        <v>2020</v>
      </c>
      <c r="C478" t="s">
        <v>1148</v>
      </c>
      <c r="D478" t="s">
        <v>1155</v>
      </c>
      <c r="E478" t="s">
        <v>925</v>
      </c>
      <c r="F478" t="s">
        <v>8</v>
      </c>
      <c r="G478" s="1">
        <v>178.27360000000002</v>
      </c>
      <c r="H478" s="1">
        <v>2714.67</v>
      </c>
      <c r="I478" t="s">
        <v>1119</v>
      </c>
      <c r="J478" t="s">
        <v>1133</v>
      </c>
      <c r="K478" t="s">
        <v>1140</v>
      </c>
    </row>
    <row r="479" spans="1:11" x14ac:dyDescent="0.4">
      <c r="A479" s="2">
        <v>44029</v>
      </c>
      <c r="B479">
        <v>2020</v>
      </c>
      <c r="C479" t="s">
        <v>1148</v>
      </c>
      <c r="D479" t="s">
        <v>18</v>
      </c>
      <c r="E479" t="s">
        <v>379</v>
      </c>
      <c r="F479" t="s">
        <v>4</v>
      </c>
      <c r="G479" s="1">
        <v>90.21</v>
      </c>
      <c r="H479">
        <v>6401</v>
      </c>
      <c r="I479" t="s">
        <v>1119</v>
      </c>
      <c r="J479" t="s">
        <v>1129</v>
      </c>
      <c r="K479" t="s">
        <v>1143</v>
      </c>
    </row>
    <row r="480" spans="1:11" x14ac:dyDescent="0.4">
      <c r="A480" s="2">
        <v>44030</v>
      </c>
      <c r="B480">
        <v>2020</v>
      </c>
      <c r="C480" t="s">
        <v>1148</v>
      </c>
      <c r="D480" t="s">
        <v>24</v>
      </c>
      <c r="E480" t="s">
        <v>512</v>
      </c>
      <c r="F480" t="s">
        <v>398</v>
      </c>
      <c r="G480" s="1">
        <v>1225.1440218599998</v>
      </c>
      <c r="H480">
        <v>2857</v>
      </c>
      <c r="I480" t="s">
        <v>1164</v>
      </c>
      <c r="J480" t="s">
        <v>1137</v>
      </c>
      <c r="K480" t="s">
        <v>1142</v>
      </c>
    </row>
    <row r="481" spans="1:11" x14ac:dyDescent="0.4">
      <c r="A481" s="2">
        <v>44034</v>
      </c>
      <c r="B481">
        <v>2020</v>
      </c>
      <c r="C481" t="s">
        <v>1148</v>
      </c>
      <c r="D481" t="s">
        <v>24</v>
      </c>
      <c r="E481" t="s">
        <v>1060</v>
      </c>
      <c r="F481" t="s">
        <v>406</v>
      </c>
      <c r="G481" s="1">
        <v>3662.2848592638002</v>
      </c>
      <c r="H481" s="1">
        <v>7714.8</v>
      </c>
      <c r="I481" t="s">
        <v>1119</v>
      </c>
      <c r="J481" t="s">
        <v>1131</v>
      </c>
      <c r="K481" t="s">
        <v>1142</v>
      </c>
    </row>
    <row r="482" spans="1:11" x14ac:dyDescent="0.4">
      <c r="A482" s="2">
        <v>44035</v>
      </c>
      <c r="B482">
        <v>2020</v>
      </c>
      <c r="C482" t="s">
        <v>1148</v>
      </c>
      <c r="D482" t="s">
        <v>24</v>
      </c>
      <c r="E482" t="s">
        <v>893</v>
      </c>
      <c r="F482" t="s">
        <v>17</v>
      </c>
      <c r="G482" s="1">
        <v>261.85489999999999</v>
      </c>
      <c r="H482" s="1">
        <v>7604.54</v>
      </c>
      <c r="I482" t="s">
        <v>1119</v>
      </c>
      <c r="J482" t="s">
        <v>1137</v>
      </c>
      <c r="K482" t="s">
        <v>1142</v>
      </c>
    </row>
    <row r="483" spans="1:11" x14ac:dyDescent="0.4">
      <c r="A483" s="2">
        <v>44035</v>
      </c>
      <c r="B483">
        <v>2020</v>
      </c>
      <c r="C483" t="s">
        <v>1148</v>
      </c>
      <c r="D483" t="s">
        <v>24</v>
      </c>
      <c r="E483" t="s">
        <v>43</v>
      </c>
      <c r="F483" t="s">
        <v>8</v>
      </c>
      <c r="G483" s="1">
        <v>1048.31</v>
      </c>
      <c r="H483">
        <v>7363</v>
      </c>
      <c r="I483" t="s">
        <v>1164</v>
      </c>
      <c r="J483" t="s">
        <v>1132</v>
      </c>
      <c r="K483" t="s">
        <v>1142</v>
      </c>
    </row>
    <row r="484" spans="1:11" x14ac:dyDescent="0.4">
      <c r="A484" s="2">
        <v>44036</v>
      </c>
      <c r="B484">
        <v>2020</v>
      </c>
      <c r="C484" t="s">
        <v>1148</v>
      </c>
      <c r="D484" t="s">
        <v>1155</v>
      </c>
      <c r="E484" t="s">
        <v>1103</v>
      </c>
      <c r="F484" t="s">
        <v>17</v>
      </c>
      <c r="G484" s="1">
        <v>7.2467999999999995</v>
      </c>
      <c r="H484" s="1">
        <v>7523.201</v>
      </c>
      <c r="I484" t="s">
        <v>1119</v>
      </c>
      <c r="J484" t="s">
        <v>1134</v>
      </c>
      <c r="K484" t="s">
        <v>1141</v>
      </c>
    </row>
    <row r="485" spans="1:11" x14ac:dyDescent="0.4">
      <c r="A485" s="2">
        <v>44038</v>
      </c>
      <c r="B485">
        <v>2020</v>
      </c>
      <c r="C485" t="s">
        <v>1148</v>
      </c>
      <c r="D485" t="s">
        <v>2</v>
      </c>
      <c r="E485" t="s">
        <v>562</v>
      </c>
      <c r="F485" t="s">
        <v>8</v>
      </c>
      <c r="G485" s="1">
        <v>100.42110000000001</v>
      </c>
      <c r="H485" s="1">
        <v>2859.07</v>
      </c>
      <c r="I485" t="s">
        <v>1119</v>
      </c>
      <c r="J485" t="s">
        <v>1131</v>
      </c>
      <c r="K485" t="s">
        <v>1142</v>
      </c>
    </row>
    <row r="486" spans="1:11" x14ac:dyDescent="0.4">
      <c r="A486" s="2">
        <v>44038</v>
      </c>
      <c r="B486">
        <v>2020</v>
      </c>
      <c r="C486" t="s">
        <v>1148</v>
      </c>
      <c r="D486" t="s">
        <v>51</v>
      </c>
      <c r="E486" t="s">
        <v>1039</v>
      </c>
      <c r="F486" t="s">
        <v>401</v>
      </c>
      <c r="G486" s="1">
        <v>4934.2145513837995</v>
      </c>
      <c r="H486" s="1">
        <v>4261.18</v>
      </c>
      <c r="I486" t="s">
        <v>1119</v>
      </c>
      <c r="J486" t="s">
        <v>1137</v>
      </c>
      <c r="K486" t="s">
        <v>1140</v>
      </c>
    </row>
    <row r="487" spans="1:11" x14ac:dyDescent="0.4">
      <c r="A487" s="2">
        <v>44039</v>
      </c>
      <c r="B487">
        <v>2020</v>
      </c>
      <c r="C487" t="s">
        <v>1148</v>
      </c>
      <c r="D487" t="s">
        <v>2</v>
      </c>
      <c r="E487" t="s">
        <v>1057</v>
      </c>
      <c r="F487" t="s">
        <v>416</v>
      </c>
      <c r="G487" s="1">
        <v>3619.4605554327995</v>
      </c>
      <c r="H487" s="1">
        <v>4720</v>
      </c>
      <c r="I487" t="s">
        <v>1119</v>
      </c>
      <c r="J487" t="s">
        <v>1138</v>
      </c>
      <c r="K487" t="s">
        <v>1141</v>
      </c>
    </row>
    <row r="488" spans="1:11" x14ac:dyDescent="0.4">
      <c r="A488" s="2">
        <v>44040</v>
      </c>
      <c r="B488">
        <v>2020</v>
      </c>
      <c r="C488" t="s">
        <v>1148</v>
      </c>
      <c r="D488" t="s">
        <v>1155</v>
      </c>
      <c r="E488" t="s">
        <v>883</v>
      </c>
      <c r="F488" t="s">
        <v>4</v>
      </c>
      <c r="G488" s="1">
        <v>449.95740000000001</v>
      </c>
      <c r="H488" s="1">
        <v>9127.92</v>
      </c>
      <c r="I488" t="s">
        <v>1164</v>
      </c>
      <c r="J488" t="s">
        <v>1132</v>
      </c>
      <c r="K488" t="s">
        <v>1140</v>
      </c>
    </row>
    <row r="489" spans="1:11" x14ac:dyDescent="0.4">
      <c r="A489" s="2">
        <v>44045</v>
      </c>
      <c r="B489">
        <v>2020</v>
      </c>
      <c r="C489" t="s">
        <v>1148</v>
      </c>
      <c r="D489" t="s">
        <v>1155</v>
      </c>
      <c r="E489" t="s">
        <v>1014</v>
      </c>
      <c r="F489" t="s">
        <v>404</v>
      </c>
      <c r="G489" s="1">
        <v>3398.439005451</v>
      </c>
      <c r="H489" s="1">
        <v>5762.96</v>
      </c>
      <c r="I489" t="s">
        <v>1119</v>
      </c>
      <c r="J489" t="s">
        <v>1131</v>
      </c>
      <c r="K489" t="s">
        <v>1140</v>
      </c>
    </row>
    <row r="490" spans="1:11" x14ac:dyDescent="0.4">
      <c r="A490" s="2">
        <v>44050</v>
      </c>
      <c r="B490">
        <v>2020</v>
      </c>
      <c r="C490" t="s">
        <v>1148</v>
      </c>
      <c r="D490" t="s">
        <v>1155</v>
      </c>
      <c r="E490" t="s">
        <v>474</v>
      </c>
      <c r="F490" t="s">
        <v>404</v>
      </c>
      <c r="G490" s="1">
        <v>3776.0433393899998</v>
      </c>
      <c r="H490">
        <v>7028</v>
      </c>
      <c r="I490" t="s">
        <v>1119</v>
      </c>
      <c r="J490" t="s">
        <v>1131</v>
      </c>
      <c r="K490" t="s">
        <v>1141</v>
      </c>
    </row>
    <row r="491" spans="1:11" x14ac:dyDescent="0.4">
      <c r="A491" s="2">
        <v>44051</v>
      </c>
      <c r="B491">
        <v>2020</v>
      </c>
      <c r="C491" t="s">
        <v>1148</v>
      </c>
      <c r="D491" t="s">
        <v>1155</v>
      </c>
      <c r="E491" t="s">
        <v>979</v>
      </c>
      <c r="F491" t="s">
        <v>404</v>
      </c>
      <c r="G491" s="1">
        <v>11067.870845244001</v>
      </c>
      <c r="H491" s="1">
        <v>4033.76</v>
      </c>
      <c r="I491" t="s">
        <v>1164</v>
      </c>
      <c r="J491" t="s">
        <v>1138</v>
      </c>
      <c r="K491" t="s">
        <v>1142</v>
      </c>
    </row>
    <row r="492" spans="1:11" x14ac:dyDescent="0.4">
      <c r="A492" s="2">
        <v>44051</v>
      </c>
      <c r="B492">
        <v>2020</v>
      </c>
      <c r="C492" t="s">
        <v>1148</v>
      </c>
      <c r="D492" t="s">
        <v>2</v>
      </c>
      <c r="E492" t="s">
        <v>772</v>
      </c>
      <c r="F492" t="s">
        <v>4</v>
      </c>
      <c r="G492" s="1">
        <v>12268.0427</v>
      </c>
      <c r="H492" s="1">
        <v>8760</v>
      </c>
      <c r="I492" t="s">
        <v>1119</v>
      </c>
      <c r="J492" t="s">
        <v>1130</v>
      </c>
      <c r="K492" t="s">
        <v>1142</v>
      </c>
    </row>
    <row r="493" spans="1:11" x14ac:dyDescent="0.4">
      <c r="A493" s="2">
        <v>44052</v>
      </c>
      <c r="B493">
        <v>2020</v>
      </c>
      <c r="C493" t="s">
        <v>1148</v>
      </c>
      <c r="D493" t="s">
        <v>2</v>
      </c>
      <c r="E493" t="s">
        <v>740</v>
      </c>
      <c r="F493" t="s">
        <v>17</v>
      </c>
      <c r="G493" s="1">
        <v>3927.1632</v>
      </c>
      <c r="H493" s="1">
        <v>663.96</v>
      </c>
      <c r="I493" t="s">
        <v>1164</v>
      </c>
      <c r="J493" t="s">
        <v>1131</v>
      </c>
      <c r="K493" t="s">
        <v>1140</v>
      </c>
    </row>
    <row r="494" spans="1:11" x14ac:dyDescent="0.4">
      <c r="A494" s="2">
        <v>44052</v>
      </c>
      <c r="B494">
        <v>2020</v>
      </c>
      <c r="C494" t="s">
        <v>1148</v>
      </c>
      <c r="D494" t="s">
        <v>51</v>
      </c>
      <c r="E494" t="s">
        <v>869</v>
      </c>
      <c r="F494" t="s">
        <v>4</v>
      </c>
      <c r="G494" s="1">
        <v>3120.9794000000002</v>
      </c>
      <c r="H494" s="1">
        <v>8695.83</v>
      </c>
      <c r="I494" t="s">
        <v>1164</v>
      </c>
      <c r="J494" t="s">
        <v>1130</v>
      </c>
      <c r="K494" t="s">
        <v>1141</v>
      </c>
    </row>
    <row r="495" spans="1:11" x14ac:dyDescent="0.4">
      <c r="A495" s="2">
        <v>44053</v>
      </c>
      <c r="B495">
        <v>2020</v>
      </c>
      <c r="C495" t="s">
        <v>1148</v>
      </c>
      <c r="D495" t="s">
        <v>1155</v>
      </c>
      <c r="E495" t="s">
        <v>899</v>
      </c>
      <c r="F495" t="s">
        <v>17</v>
      </c>
      <c r="G495" s="1">
        <v>10453.1414</v>
      </c>
      <c r="H495" s="1">
        <v>6633</v>
      </c>
      <c r="I495" t="s">
        <v>1119</v>
      </c>
      <c r="J495" t="s">
        <v>1134</v>
      </c>
      <c r="K495" t="s">
        <v>1140</v>
      </c>
    </row>
    <row r="496" spans="1:11" x14ac:dyDescent="0.4">
      <c r="A496" s="2">
        <v>44057</v>
      </c>
      <c r="B496">
        <v>2020</v>
      </c>
      <c r="C496" t="s">
        <v>1148</v>
      </c>
      <c r="D496" t="s">
        <v>18</v>
      </c>
      <c r="E496" t="s">
        <v>149</v>
      </c>
      <c r="F496" t="s">
        <v>17</v>
      </c>
      <c r="G496" s="1">
        <v>5672.02</v>
      </c>
      <c r="H496">
        <v>795</v>
      </c>
      <c r="I496" t="s">
        <v>1119</v>
      </c>
      <c r="J496" t="s">
        <v>1130</v>
      </c>
      <c r="K496" t="s">
        <v>1140</v>
      </c>
    </row>
    <row r="497" spans="1:11" x14ac:dyDescent="0.4">
      <c r="A497" s="2">
        <v>44063</v>
      </c>
      <c r="B497">
        <v>2020</v>
      </c>
      <c r="C497" t="s">
        <v>1148</v>
      </c>
      <c r="D497" t="s">
        <v>18</v>
      </c>
      <c r="E497" t="s">
        <v>1045</v>
      </c>
      <c r="F497" t="s">
        <v>416</v>
      </c>
      <c r="G497" s="1">
        <v>12.148389313200001</v>
      </c>
      <c r="H497" s="1">
        <v>2346.25</v>
      </c>
      <c r="I497" t="s">
        <v>1119</v>
      </c>
      <c r="J497" t="s">
        <v>1129</v>
      </c>
      <c r="K497" t="s">
        <v>1141</v>
      </c>
    </row>
    <row r="498" spans="1:11" x14ac:dyDescent="0.4">
      <c r="A498" s="2">
        <v>44066</v>
      </c>
      <c r="B498">
        <v>2020</v>
      </c>
      <c r="C498" t="s">
        <v>1148</v>
      </c>
      <c r="D498" t="s">
        <v>18</v>
      </c>
      <c r="E498" t="s">
        <v>380</v>
      </c>
      <c r="F498" t="s">
        <v>8</v>
      </c>
      <c r="G498" s="1">
        <v>266.08</v>
      </c>
      <c r="H498">
        <v>2919</v>
      </c>
      <c r="I498" t="s">
        <v>1119</v>
      </c>
      <c r="J498" t="s">
        <v>1134</v>
      </c>
      <c r="K498" t="s">
        <v>1141</v>
      </c>
    </row>
    <row r="499" spans="1:11" x14ac:dyDescent="0.4">
      <c r="A499" s="2">
        <v>44066</v>
      </c>
      <c r="B499">
        <v>2020</v>
      </c>
      <c r="C499" t="s">
        <v>1148</v>
      </c>
      <c r="D499" t="s">
        <v>18</v>
      </c>
      <c r="E499" t="s">
        <v>894</v>
      </c>
      <c r="F499" t="s">
        <v>10</v>
      </c>
      <c r="G499" s="1">
        <v>305.59359999999998</v>
      </c>
      <c r="H499" s="1">
        <v>829.4</v>
      </c>
      <c r="I499" t="s">
        <v>1119</v>
      </c>
      <c r="J499" t="s">
        <v>1131</v>
      </c>
      <c r="K499" t="s">
        <v>1140</v>
      </c>
    </row>
    <row r="500" spans="1:11" x14ac:dyDescent="0.4">
      <c r="A500" s="2">
        <v>44067</v>
      </c>
      <c r="B500">
        <v>2020</v>
      </c>
      <c r="C500" t="s">
        <v>1148</v>
      </c>
      <c r="D500" t="s">
        <v>18</v>
      </c>
      <c r="E500" t="s">
        <v>799</v>
      </c>
      <c r="F500" t="s">
        <v>17</v>
      </c>
      <c r="G500" s="1">
        <v>383.71780000000001</v>
      </c>
      <c r="H500" s="1">
        <v>2010.41</v>
      </c>
      <c r="I500" t="s">
        <v>1119</v>
      </c>
      <c r="J500" t="s">
        <v>1136</v>
      </c>
      <c r="K500" t="s">
        <v>1140</v>
      </c>
    </row>
    <row r="501" spans="1:11" x14ac:dyDescent="0.4">
      <c r="A501" s="2">
        <v>44071</v>
      </c>
      <c r="B501">
        <v>2020</v>
      </c>
      <c r="C501" t="s">
        <v>1148</v>
      </c>
      <c r="D501" t="s">
        <v>2</v>
      </c>
      <c r="E501" t="s">
        <v>1053</v>
      </c>
      <c r="F501" t="s">
        <v>398</v>
      </c>
      <c r="G501" s="1">
        <v>2455.2638693872</v>
      </c>
      <c r="H501" s="1">
        <v>5467.41</v>
      </c>
      <c r="I501" t="s">
        <v>1164</v>
      </c>
      <c r="J501" t="s">
        <v>1138</v>
      </c>
      <c r="K501" t="s">
        <v>1141</v>
      </c>
    </row>
    <row r="502" spans="1:11" x14ac:dyDescent="0.4">
      <c r="A502" s="2">
        <v>44080</v>
      </c>
      <c r="B502">
        <v>2020</v>
      </c>
      <c r="C502" t="s">
        <v>1148</v>
      </c>
      <c r="D502" t="s">
        <v>18</v>
      </c>
      <c r="E502" t="s">
        <v>712</v>
      </c>
      <c r="F502" t="s">
        <v>4</v>
      </c>
      <c r="G502" s="1">
        <v>3827.2175000000002</v>
      </c>
      <c r="H502" s="1">
        <v>4977.24</v>
      </c>
      <c r="I502" t="s">
        <v>1119</v>
      </c>
      <c r="J502" t="s">
        <v>1121</v>
      </c>
      <c r="K502" t="s">
        <v>1142</v>
      </c>
    </row>
    <row r="503" spans="1:11" x14ac:dyDescent="0.4">
      <c r="A503" s="2">
        <v>44081</v>
      </c>
      <c r="B503">
        <v>2020</v>
      </c>
      <c r="C503" t="s">
        <v>1148</v>
      </c>
      <c r="D503" t="s">
        <v>18</v>
      </c>
      <c r="E503" t="s">
        <v>107</v>
      </c>
      <c r="F503" t="s">
        <v>10</v>
      </c>
      <c r="G503" s="1">
        <v>1864.61</v>
      </c>
      <c r="H503">
        <v>1357</v>
      </c>
      <c r="I503" t="s">
        <v>1119</v>
      </c>
      <c r="J503" t="s">
        <v>1121</v>
      </c>
      <c r="K503" t="s">
        <v>1142</v>
      </c>
    </row>
    <row r="504" spans="1:11" x14ac:dyDescent="0.4">
      <c r="A504" s="2">
        <v>44081</v>
      </c>
      <c r="B504">
        <v>2020</v>
      </c>
      <c r="C504" t="s">
        <v>1148</v>
      </c>
      <c r="D504" t="s">
        <v>24</v>
      </c>
      <c r="E504" t="s">
        <v>689</v>
      </c>
      <c r="F504" t="s">
        <v>4</v>
      </c>
      <c r="G504" s="1">
        <v>4686.2970000000005</v>
      </c>
      <c r="H504" s="1">
        <v>471.12</v>
      </c>
      <c r="I504" t="s">
        <v>1119</v>
      </c>
      <c r="J504" t="s">
        <v>1132</v>
      </c>
      <c r="K504" t="s">
        <v>1140</v>
      </c>
    </row>
    <row r="505" spans="1:11" x14ac:dyDescent="0.4">
      <c r="A505" s="2">
        <v>44082</v>
      </c>
      <c r="B505">
        <v>2020</v>
      </c>
      <c r="C505" t="s">
        <v>1148</v>
      </c>
      <c r="D505" t="s">
        <v>18</v>
      </c>
      <c r="E505" t="s">
        <v>95</v>
      </c>
      <c r="F505" t="s">
        <v>4</v>
      </c>
      <c r="G505" s="1">
        <v>233.55</v>
      </c>
      <c r="H505">
        <v>7670</v>
      </c>
      <c r="I505" t="s">
        <v>1119</v>
      </c>
      <c r="J505" t="s">
        <v>1134</v>
      </c>
      <c r="K505" t="s">
        <v>1140</v>
      </c>
    </row>
    <row r="506" spans="1:11" x14ac:dyDescent="0.4">
      <c r="A506" s="2">
        <v>44083</v>
      </c>
      <c r="B506">
        <v>2020</v>
      </c>
      <c r="C506" t="s">
        <v>1148</v>
      </c>
      <c r="D506" t="s">
        <v>1155</v>
      </c>
      <c r="E506" t="s">
        <v>1013</v>
      </c>
      <c r="F506" t="s">
        <v>398</v>
      </c>
      <c r="G506" s="1">
        <v>140.64755080619997</v>
      </c>
      <c r="H506" s="1">
        <v>3829.68</v>
      </c>
      <c r="I506" t="s">
        <v>1119</v>
      </c>
      <c r="J506" t="s">
        <v>1134</v>
      </c>
      <c r="K506" t="s">
        <v>1140</v>
      </c>
    </row>
    <row r="507" spans="1:11" x14ac:dyDescent="0.4">
      <c r="A507" s="2">
        <v>44085</v>
      </c>
      <c r="B507">
        <v>2020</v>
      </c>
      <c r="C507" t="s">
        <v>1148</v>
      </c>
      <c r="D507" t="s">
        <v>18</v>
      </c>
      <c r="E507" t="s">
        <v>574</v>
      </c>
      <c r="F507" t="s">
        <v>10</v>
      </c>
      <c r="G507" s="1">
        <v>9069.1919999999991</v>
      </c>
      <c r="H507" s="1">
        <v>4431.3599999999997</v>
      </c>
      <c r="I507" t="s">
        <v>1119</v>
      </c>
      <c r="J507" t="s">
        <v>1137</v>
      </c>
      <c r="K507" t="s">
        <v>1140</v>
      </c>
    </row>
    <row r="508" spans="1:11" x14ac:dyDescent="0.4">
      <c r="A508" s="2">
        <v>44086</v>
      </c>
      <c r="B508">
        <v>2020</v>
      </c>
      <c r="C508" t="s">
        <v>1148</v>
      </c>
      <c r="D508" t="s">
        <v>24</v>
      </c>
      <c r="E508" t="s">
        <v>475</v>
      </c>
      <c r="F508" t="s">
        <v>398</v>
      </c>
      <c r="G508" s="1">
        <v>2632.1995295000002</v>
      </c>
      <c r="H508">
        <v>7762</v>
      </c>
      <c r="I508" t="s">
        <v>1119</v>
      </c>
      <c r="J508" t="s">
        <v>1131</v>
      </c>
      <c r="K508" t="s">
        <v>1140</v>
      </c>
    </row>
    <row r="509" spans="1:11" x14ac:dyDescent="0.4">
      <c r="A509" s="2">
        <v>44087</v>
      </c>
      <c r="B509">
        <v>2020</v>
      </c>
      <c r="C509" t="s">
        <v>1148</v>
      </c>
      <c r="D509" t="s">
        <v>18</v>
      </c>
      <c r="E509" t="s">
        <v>594</v>
      </c>
      <c r="F509" t="s">
        <v>17</v>
      </c>
      <c r="G509" s="1">
        <v>4661.7963</v>
      </c>
      <c r="H509" s="1">
        <v>7237.62</v>
      </c>
      <c r="I509" t="s">
        <v>1119</v>
      </c>
      <c r="J509" t="s">
        <v>1137</v>
      </c>
      <c r="K509" t="s">
        <v>1140</v>
      </c>
    </row>
    <row r="510" spans="1:11" x14ac:dyDescent="0.4">
      <c r="A510" s="2">
        <v>44087</v>
      </c>
      <c r="B510">
        <v>2020</v>
      </c>
      <c r="C510" t="s">
        <v>1148</v>
      </c>
      <c r="D510" t="s">
        <v>18</v>
      </c>
      <c r="E510" t="s">
        <v>145</v>
      </c>
      <c r="F510" t="s">
        <v>8</v>
      </c>
      <c r="G510" s="1">
        <v>5814.74</v>
      </c>
      <c r="H510">
        <v>4442</v>
      </c>
      <c r="I510" t="s">
        <v>1164</v>
      </c>
      <c r="J510" t="s">
        <v>1121</v>
      </c>
      <c r="K510" t="s">
        <v>1142</v>
      </c>
    </row>
    <row r="511" spans="1:11" x14ac:dyDescent="0.4">
      <c r="A511" s="2">
        <v>44088</v>
      </c>
      <c r="B511">
        <v>2020</v>
      </c>
      <c r="C511" t="s">
        <v>1148</v>
      </c>
      <c r="D511" t="s">
        <v>2</v>
      </c>
      <c r="E511" t="s">
        <v>1031</v>
      </c>
      <c r="F511" t="s">
        <v>416</v>
      </c>
      <c r="G511" s="1">
        <v>10898.292342729401</v>
      </c>
      <c r="H511" s="1">
        <v>11580.28</v>
      </c>
      <c r="I511" t="s">
        <v>1119</v>
      </c>
      <c r="J511" t="s">
        <v>1130</v>
      </c>
      <c r="K511" t="s">
        <v>1143</v>
      </c>
    </row>
    <row r="512" spans="1:11" x14ac:dyDescent="0.4">
      <c r="A512" s="2">
        <v>44091</v>
      </c>
      <c r="B512">
        <v>2020</v>
      </c>
      <c r="C512" t="s">
        <v>1148</v>
      </c>
      <c r="D512" t="s">
        <v>24</v>
      </c>
      <c r="E512" t="s">
        <v>226</v>
      </c>
      <c r="F512" t="s">
        <v>8</v>
      </c>
      <c r="G512" s="1">
        <v>9257.33</v>
      </c>
      <c r="H512">
        <v>2829</v>
      </c>
      <c r="I512" t="s">
        <v>1119</v>
      </c>
      <c r="J512" t="s">
        <v>1130</v>
      </c>
      <c r="K512" t="s">
        <v>1141</v>
      </c>
    </row>
    <row r="513" spans="1:11" x14ac:dyDescent="0.4">
      <c r="A513" s="2">
        <v>44092</v>
      </c>
      <c r="B513">
        <v>2020</v>
      </c>
      <c r="C513" t="s">
        <v>1148</v>
      </c>
      <c r="D513" t="s">
        <v>24</v>
      </c>
      <c r="E513" t="s">
        <v>357</v>
      </c>
      <c r="F513" t="s">
        <v>4</v>
      </c>
      <c r="G513" s="1">
        <v>112.8</v>
      </c>
      <c r="H513">
        <v>3137</v>
      </c>
      <c r="I513" t="s">
        <v>1119</v>
      </c>
      <c r="J513" t="s">
        <v>1134</v>
      </c>
      <c r="K513" t="s">
        <v>1142</v>
      </c>
    </row>
    <row r="514" spans="1:11" x14ac:dyDescent="0.4">
      <c r="A514" s="2">
        <v>44093</v>
      </c>
      <c r="B514">
        <v>2020</v>
      </c>
      <c r="C514" t="s">
        <v>1148</v>
      </c>
      <c r="D514" t="s">
        <v>18</v>
      </c>
      <c r="E514" t="s">
        <v>1097</v>
      </c>
      <c r="F514" t="s">
        <v>17</v>
      </c>
      <c r="G514" s="1">
        <v>3372.507243</v>
      </c>
      <c r="H514" s="1">
        <v>3767.6352000000002</v>
      </c>
      <c r="I514" t="s">
        <v>1119</v>
      </c>
      <c r="J514" t="s">
        <v>1135</v>
      </c>
      <c r="K514" t="s">
        <v>1142</v>
      </c>
    </row>
    <row r="515" spans="1:11" x14ac:dyDescent="0.4">
      <c r="A515" s="2">
        <v>44097</v>
      </c>
      <c r="B515">
        <v>2020</v>
      </c>
      <c r="C515" t="s">
        <v>1148</v>
      </c>
      <c r="D515" t="s">
        <v>24</v>
      </c>
      <c r="E515" t="s">
        <v>873</v>
      </c>
      <c r="F515" t="s">
        <v>17</v>
      </c>
      <c r="G515" s="1">
        <v>10532.887199999999</v>
      </c>
      <c r="H515" s="1">
        <v>5658.1</v>
      </c>
      <c r="I515" t="s">
        <v>1119</v>
      </c>
      <c r="J515" t="s">
        <v>1134</v>
      </c>
      <c r="K515" t="s">
        <v>1142</v>
      </c>
    </row>
    <row r="516" spans="1:11" x14ac:dyDescent="0.4">
      <c r="A516" s="2">
        <v>44097</v>
      </c>
      <c r="B516">
        <v>2020</v>
      </c>
      <c r="C516" t="s">
        <v>1148</v>
      </c>
      <c r="D516" t="s">
        <v>18</v>
      </c>
      <c r="E516" t="s">
        <v>707</v>
      </c>
      <c r="F516" t="s">
        <v>8</v>
      </c>
      <c r="G516" s="1">
        <v>5246.9143999999997</v>
      </c>
      <c r="H516" s="1">
        <v>938.7</v>
      </c>
      <c r="I516" t="s">
        <v>1119</v>
      </c>
      <c r="J516" t="s">
        <v>1131</v>
      </c>
      <c r="K516" t="s">
        <v>1142</v>
      </c>
    </row>
    <row r="517" spans="1:11" x14ac:dyDescent="0.4">
      <c r="A517" s="2">
        <v>44098</v>
      </c>
      <c r="B517">
        <v>2020</v>
      </c>
      <c r="C517" t="s">
        <v>1148</v>
      </c>
      <c r="D517" t="s">
        <v>18</v>
      </c>
      <c r="E517" t="s">
        <v>282</v>
      </c>
      <c r="F517" t="s">
        <v>8</v>
      </c>
      <c r="G517" s="1">
        <v>6527.19</v>
      </c>
      <c r="H517">
        <v>6091</v>
      </c>
      <c r="I517" t="s">
        <v>1119</v>
      </c>
      <c r="J517" t="s">
        <v>1126</v>
      </c>
      <c r="K517" t="s">
        <v>1141</v>
      </c>
    </row>
    <row r="518" spans="1:11" x14ac:dyDescent="0.4">
      <c r="A518" s="2">
        <v>44100</v>
      </c>
      <c r="B518">
        <v>2020</v>
      </c>
      <c r="C518" t="s">
        <v>1148</v>
      </c>
      <c r="D518" t="s">
        <v>18</v>
      </c>
      <c r="E518" t="s">
        <v>834</v>
      </c>
      <c r="F518" t="s">
        <v>17</v>
      </c>
      <c r="G518" s="1">
        <v>88.329899999999995</v>
      </c>
      <c r="H518" s="1">
        <v>2440.6799999999998</v>
      </c>
      <c r="I518" t="s">
        <v>1119</v>
      </c>
      <c r="J518" t="s">
        <v>1126</v>
      </c>
      <c r="K518" t="s">
        <v>1141</v>
      </c>
    </row>
    <row r="519" spans="1:11" x14ac:dyDescent="0.4">
      <c r="A519" s="2">
        <v>44100</v>
      </c>
      <c r="B519">
        <v>2020</v>
      </c>
      <c r="C519" t="s">
        <v>1148</v>
      </c>
      <c r="D519" t="s">
        <v>1155</v>
      </c>
      <c r="E519" t="s">
        <v>272</v>
      </c>
      <c r="F519" t="s">
        <v>10</v>
      </c>
      <c r="G519" s="1">
        <v>94.73</v>
      </c>
      <c r="H519">
        <v>6413</v>
      </c>
      <c r="I519" t="s">
        <v>1164</v>
      </c>
      <c r="J519" t="s">
        <v>1134</v>
      </c>
      <c r="K519" t="s">
        <v>1140</v>
      </c>
    </row>
    <row r="520" spans="1:11" x14ac:dyDescent="0.4">
      <c r="A520" s="2">
        <v>44100</v>
      </c>
      <c r="B520">
        <v>2020</v>
      </c>
      <c r="C520" t="s">
        <v>1148</v>
      </c>
      <c r="D520" t="s">
        <v>18</v>
      </c>
      <c r="E520" t="s">
        <v>571</v>
      </c>
      <c r="F520" t="s">
        <v>4</v>
      </c>
      <c r="G520" s="1">
        <v>8229.0780000000013</v>
      </c>
      <c r="H520" s="1">
        <v>5760</v>
      </c>
      <c r="I520" t="s">
        <v>1119</v>
      </c>
      <c r="J520" t="s">
        <v>1133</v>
      </c>
      <c r="K520" t="s">
        <v>1141</v>
      </c>
    </row>
    <row r="521" spans="1:11" x14ac:dyDescent="0.4">
      <c r="A521" s="2">
        <v>44101</v>
      </c>
      <c r="B521">
        <v>2020</v>
      </c>
      <c r="C521" t="s">
        <v>1148</v>
      </c>
      <c r="D521" t="s">
        <v>2</v>
      </c>
      <c r="E521" t="s">
        <v>540</v>
      </c>
      <c r="F521" t="s">
        <v>406</v>
      </c>
      <c r="G521" s="1">
        <v>4933.6236891899998</v>
      </c>
      <c r="H521">
        <v>6231</v>
      </c>
      <c r="I521" t="s">
        <v>1119</v>
      </c>
      <c r="J521" t="s">
        <v>1132</v>
      </c>
      <c r="K521" t="s">
        <v>1141</v>
      </c>
    </row>
    <row r="522" spans="1:11" x14ac:dyDescent="0.4">
      <c r="A522" s="2">
        <v>44101</v>
      </c>
      <c r="B522">
        <v>2020</v>
      </c>
      <c r="C522" t="s">
        <v>1148</v>
      </c>
      <c r="D522" t="s">
        <v>18</v>
      </c>
      <c r="E522" t="s">
        <v>258</v>
      </c>
      <c r="F522" t="s">
        <v>10</v>
      </c>
      <c r="G522" s="1">
        <v>9585.9699999999993</v>
      </c>
      <c r="H522">
        <v>5804</v>
      </c>
      <c r="I522" t="s">
        <v>1164</v>
      </c>
      <c r="J522" t="s">
        <v>1130</v>
      </c>
      <c r="K522" t="s">
        <v>1143</v>
      </c>
    </row>
    <row r="523" spans="1:11" x14ac:dyDescent="0.4">
      <c r="A523" s="2">
        <v>44102</v>
      </c>
      <c r="B523">
        <v>2020</v>
      </c>
      <c r="C523" t="s">
        <v>1148</v>
      </c>
      <c r="D523" t="s">
        <v>18</v>
      </c>
      <c r="E523" t="s">
        <v>625</v>
      </c>
      <c r="F523" t="s">
        <v>17</v>
      </c>
      <c r="G523" s="1">
        <v>14137.14</v>
      </c>
      <c r="H523" s="1">
        <v>5472.81</v>
      </c>
      <c r="I523" t="s">
        <v>1164</v>
      </c>
      <c r="J523" t="s">
        <v>1130</v>
      </c>
      <c r="K523" t="s">
        <v>1142</v>
      </c>
    </row>
    <row r="524" spans="1:11" x14ac:dyDescent="0.4">
      <c r="A524" s="2">
        <v>44110</v>
      </c>
      <c r="B524">
        <v>2020</v>
      </c>
      <c r="C524" t="s">
        <v>1149</v>
      </c>
      <c r="D524" t="s">
        <v>2</v>
      </c>
      <c r="E524" t="s">
        <v>693</v>
      </c>
      <c r="F524" t="s">
        <v>4</v>
      </c>
      <c r="G524" s="1">
        <v>1767.9823999999999</v>
      </c>
      <c r="H524" s="1">
        <v>3608.8</v>
      </c>
      <c r="I524" t="s">
        <v>1119</v>
      </c>
      <c r="J524" t="s">
        <v>1137</v>
      </c>
      <c r="K524" t="s">
        <v>1140</v>
      </c>
    </row>
    <row r="525" spans="1:11" x14ac:dyDescent="0.4">
      <c r="A525" s="2">
        <v>44115</v>
      </c>
      <c r="B525">
        <v>2020</v>
      </c>
      <c r="C525" t="s">
        <v>1149</v>
      </c>
      <c r="D525" t="s">
        <v>18</v>
      </c>
      <c r="E525" t="s">
        <v>820</v>
      </c>
      <c r="F525" t="s">
        <v>17</v>
      </c>
      <c r="G525" s="1">
        <v>2237.0816</v>
      </c>
      <c r="H525" s="1">
        <v>6308.28</v>
      </c>
      <c r="I525" t="s">
        <v>1164</v>
      </c>
      <c r="J525" t="s">
        <v>1130</v>
      </c>
      <c r="K525" t="s">
        <v>1142</v>
      </c>
    </row>
    <row r="526" spans="1:11" x14ac:dyDescent="0.4">
      <c r="A526" s="2">
        <v>44115</v>
      </c>
      <c r="B526">
        <v>2020</v>
      </c>
      <c r="C526" t="s">
        <v>1149</v>
      </c>
      <c r="D526" t="s">
        <v>18</v>
      </c>
      <c r="E526" t="s">
        <v>48</v>
      </c>
      <c r="F526" t="s">
        <v>17</v>
      </c>
      <c r="G526" s="1">
        <v>8178.59</v>
      </c>
      <c r="H526">
        <v>6186</v>
      </c>
      <c r="I526" t="s">
        <v>1119</v>
      </c>
      <c r="J526" t="s">
        <v>1131</v>
      </c>
      <c r="K526" t="s">
        <v>1140</v>
      </c>
    </row>
    <row r="527" spans="1:11" x14ac:dyDescent="0.4">
      <c r="A527" s="2">
        <v>44118</v>
      </c>
      <c r="B527">
        <v>2020</v>
      </c>
      <c r="C527" t="s">
        <v>1149</v>
      </c>
      <c r="D527" t="s">
        <v>51</v>
      </c>
      <c r="E527" t="s">
        <v>503</v>
      </c>
      <c r="F527" t="s">
        <v>398</v>
      </c>
      <c r="G527" s="1">
        <v>7802.6740939300007</v>
      </c>
      <c r="H527">
        <v>542</v>
      </c>
      <c r="I527" t="s">
        <v>1119</v>
      </c>
      <c r="J527" t="s">
        <v>1133</v>
      </c>
      <c r="K527" t="s">
        <v>1142</v>
      </c>
    </row>
    <row r="528" spans="1:11" x14ac:dyDescent="0.4">
      <c r="A528" s="2">
        <v>44120</v>
      </c>
      <c r="B528">
        <v>2020</v>
      </c>
      <c r="C528" t="s">
        <v>1149</v>
      </c>
      <c r="D528" t="s">
        <v>24</v>
      </c>
      <c r="E528" t="s">
        <v>1023</v>
      </c>
      <c r="F528" t="s">
        <v>401</v>
      </c>
      <c r="G528" s="1">
        <v>7070.8435578203989</v>
      </c>
      <c r="H528" s="1">
        <v>1459.48</v>
      </c>
      <c r="I528" t="s">
        <v>1119</v>
      </c>
      <c r="J528" t="s">
        <v>1126</v>
      </c>
      <c r="K528" t="s">
        <v>1142</v>
      </c>
    </row>
    <row r="529" spans="1:11" x14ac:dyDescent="0.4">
      <c r="A529" s="2">
        <v>44122</v>
      </c>
      <c r="B529">
        <v>2020</v>
      </c>
      <c r="C529" t="s">
        <v>1149</v>
      </c>
      <c r="D529" t="s">
        <v>18</v>
      </c>
      <c r="E529" t="s">
        <v>473</v>
      </c>
      <c r="F529" t="s">
        <v>398</v>
      </c>
      <c r="G529" s="1">
        <v>115.28487770999999</v>
      </c>
      <c r="H529">
        <v>7092</v>
      </c>
      <c r="I529" t="s">
        <v>1119</v>
      </c>
      <c r="J529" t="s">
        <v>1133</v>
      </c>
      <c r="K529" t="s">
        <v>1142</v>
      </c>
    </row>
    <row r="530" spans="1:11" x14ac:dyDescent="0.4">
      <c r="A530" s="2">
        <v>44123</v>
      </c>
      <c r="B530">
        <v>2020</v>
      </c>
      <c r="C530" t="s">
        <v>1149</v>
      </c>
      <c r="D530" t="s">
        <v>24</v>
      </c>
      <c r="E530" t="s">
        <v>131</v>
      </c>
      <c r="F530" t="s">
        <v>4</v>
      </c>
      <c r="G530" s="1">
        <v>240.89</v>
      </c>
      <c r="H530">
        <v>9474</v>
      </c>
      <c r="I530" t="s">
        <v>1164</v>
      </c>
      <c r="J530" t="s">
        <v>1134</v>
      </c>
      <c r="K530" t="s">
        <v>1143</v>
      </c>
    </row>
    <row r="531" spans="1:11" x14ac:dyDescent="0.4">
      <c r="A531" s="2">
        <v>44124</v>
      </c>
      <c r="B531">
        <v>2020</v>
      </c>
      <c r="C531" t="s">
        <v>1149</v>
      </c>
      <c r="D531" t="s">
        <v>24</v>
      </c>
      <c r="E531" t="s">
        <v>507</v>
      </c>
      <c r="F531" t="s">
        <v>406</v>
      </c>
      <c r="G531" s="1">
        <v>198.31877700000001</v>
      </c>
      <c r="H531">
        <v>2820</v>
      </c>
      <c r="I531" t="s">
        <v>1119</v>
      </c>
      <c r="J531" t="s">
        <v>1136</v>
      </c>
      <c r="K531" t="s">
        <v>1140</v>
      </c>
    </row>
    <row r="532" spans="1:11" x14ac:dyDescent="0.4">
      <c r="A532" s="2">
        <v>44124</v>
      </c>
      <c r="B532">
        <v>2020</v>
      </c>
      <c r="C532" t="s">
        <v>1149</v>
      </c>
      <c r="D532" t="s">
        <v>51</v>
      </c>
      <c r="E532" t="s">
        <v>688</v>
      </c>
      <c r="F532" t="s">
        <v>4</v>
      </c>
      <c r="G532" s="1">
        <v>2907.7991000000002</v>
      </c>
      <c r="H532" s="1">
        <v>5965.25</v>
      </c>
      <c r="I532" t="s">
        <v>1164</v>
      </c>
      <c r="J532" t="s">
        <v>1134</v>
      </c>
      <c r="K532" t="s">
        <v>1143</v>
      </c>
    </row>
    <row r="533" spans="1:11" x14ac:dyDescent="0.4">
      <c r="A533" s="2">
        <v>44124</v>
      </c>
      <c r="B533">
        <v>2020</v>
      </c>
      <c r="C533" t="s">
        <v>1149</v>
      </c>
      <c r="D533" t="s">
        <v>51</v>
      </c>
      <c r="E533" t="s">
        <v>35</v>
      </c>
      <c r="F533" t="s">
        <v>17</v>
      </c>
      <c r="G533" s="1">
        <v>1587.18</v>
      </c>
      <c r="H533">
        <v>5667</v>
      </c>
      <c r="I533" t="s">
        <v>1119</v>
      </c>
      <c r="J533" t="s">
        <v>1126</v>
      </c>
      <c r="K533" t="s">
        <v>1142</v>
      </c>
    </row>
    <row r="534" spans="1:11" x14ac:dyDescent="0.4">
      <c r="A534" s="2">
        <v>44126</v>
      </c>
      <c r="B534">
        <v>2020</v>
      </c>
      <c r="C534" t="s">
        <v>1149</v>
      </c>
      <c r="D534" t="s">
        <v>2</v>
      </c>
      <c r="E534" t="s">
        <v>601</v>
      </c>
      <c r="F534" t="s">
        <v>4</v>
      </c>
      <c r="G534" s="1">
        <v>5123.9358000000002</v>
      </c>
      <c r="H534" s="1">
        <v>1155</v>
      </c>
      <c r="I534" t="s">
        <v>1119</v>
      </c>
      <c r="J534" t="s">
        <v>1127</v>
      </c>
      <c r="K534" t="s">
        <v>1140</v>
      </c>
    </row>
    <row r="535" spans="1:11" x14ac:dyDescent="0.4">
      <c r="A535" s="2">
        <v>44126</v>
      </c>
      <c r="B535">
        <v>2020</v>
      </c>
      <c r="C535" t="s">
        <v>1149</v>
      </c>
      <c r="D535" t="s">
        <v>2</v>
      </c>
      <c r="E535" t="s">
        <v>452</v>
      </c>
      <c r="F535" t="s">
        <v>398</v>
      </c>
      <c r="G535" s="1">
        <v>8693.078956360001</v>
      </c>
      <c r="H535">
        <v>1041</v>
      </c>
      <c r="I535" t="s">
        <v>1119</v>
      </c>
      <c r="J535" t="s">
        <v>1134</v>
      </c>
      <c r="K535" t="s">
        <v>1141</v>
      </c>
    </row>
    <row r="536" spans="1:11" x14ac:dyDescent="0.4">
      <c r="A536" s="2">
        <v>44127</v>
      </c>
      <c r="B536">
        <v>2020</v>
      </c>
      <c r="C536" t="s">
        <v>1149</v>
      </c>
      <c r="D536" t="s">
        <v>2</v>
      </c>
      <c r="E536" t="s">
        <v>915</v>
      </c>
      <c r="F536" t="s">
        <v>17</v>
      </c>
      <c r="G536" s="1">
        <v>2445.3459999999995</v>
      </c>
      <c r="H536" s="1">
        <v>4565.99</v>
      </c>
      <c r="I536" t="s">
        <v>1119</v>
      </c>
      <c r="J536" t="s">
        <v>1138</v>
      </c>
      <c r="K536" t="s">
        <v>1142</v>
      </c>
    </row>
    <row r="537" spans="1:11" x14ac:dyDescent="0.4">
      <c r="A537" s="2">
        <v>44127</v>
      </c>
      <c r="B537">
        <v>2020</v>
      </c>
      <c r="C537" t="s">
        <v>1149</v>
      </c>
      <c r="D537" t="s">
        <v>18</v>
      </c>
      <c r="E537" t="s">
        <v>972</v>
      </c>
      <c r="F537" t="s">
        <v>416</v>
      </c>
      <c r="G537" s="1">
        <v>10860.885618546601</v>
      </c>
      <c r="H537" s="1">
        <v>1754.06</v>
      </c>
      <c r="I537" t="s">
        <v>1119</v>
      </c>
      <c r="J537" t="s">
        <v>1133</v>
      </c>
      <c r="K537" t="s">
        <v>1142</v>
      </c>
    </row>
    <row r="538" spans="1:11" x14ac:dyDescent="0.4">
      <c r="A538" s="2">
        <v>44127</v>
      </c>
      <c r="B538">
        <v>2020</v>
      </c>
      <c r="C538" t="s">
        <v>1149</v>
      </c>
      <c r="D538" t="s">
        <v>18</v>
      </c>
      <c r="E538" t="s">
        <v>842</v>
      </c>
      <c r="F538" t="s">
        <v>17</v>
      </c>
      <c r="G538" s="1">
        <v>3340.9148</v>
      </c>
      <c r="H538" s="1">
        <v>4515.4799999999996</v>
      </c>
      <c r="I538" t="s">
        <v>1119</v>
      </c>
      <c r="J538" t="s">
        <v>1126</v>
      </c>
      <c r="K538" t="s">
        <v>1141</v>
      </c>
    </row>
    <row r="539" spans="1:11" x14ac:dyDescent="0.4">
      <c r="A539" s="2">
        <v>44128</v>
      </c>
      <c r="B539">
        <v>2020</v>
      </c>
      <c r="C539" t="s">
        <v>1149</v>
      </c>
      <c r="D539" t="s">
        <v>2</v>
      </c>
      <c r="E539" t="s">
        <v>919</v>
      </c>
      <c r="F539" t="s">
        <v>17</v>
      </c>
      <c r="G539" s="1">
        <v>8473.2049999999999</v>
      </c>
      <c r="H539" s="1">
        <v>7414.11</v>
      </c>
      <c r="I539" t="s">
        <v>1119</v>
      </c>
      <c r="J539" t="s">
        <v>1126</v>
      </c>
      <c r="K539" t="s">
        <v>1143</v>
      </c>
    </row>
    <row r="540" spans="1:11" x14ac:dyDescent="0.4">
      <c r="A540" s="2">
        <v>44128</v>
      </c>
      <c r="B540">
        <v>2020</v>
      </c>
      <c r="C540" t="s">
        <v>1149</v>
      </c>
      <c r="D540" t="s">
        <v>24</v>
      </c>
      <c r="E540" t="s">
        <v>981</v>
      </c>
      <c r="F540" t="s">
        <v>401</v>
      </c>
      <c r="G540" s="1">
        <v>4565.4028711638002</v>
      </c>
      <c r="H540" s="1">
        <v>4360.66</v>
      </c>
      <c r="I540" t="s">
        <v>1119</v>
      </c>
      <c r="J540" t="s">
        <v>1130</v>
      </c>
      <c r="K540" t="s">
        <v>1142</v>
      </c>
    </row>
    <row r="541" spans="1:11" x14ac:dyDescent="0.4">
      <c r="A541" s="2">
        <v>44128</v>
      </c>
      <c r="B541">
        <v>2020</v>
      </c>
      <c r="C541" t="s">
        <v>1149</v>
      </c>
      <c r="D541" t="s">
        <v>2</v>
      </c>
      <c r="E541" t="s">
        <v>464</v>
      </c>
      <c r="F541" t="s">
        <v>406</v>
      </c>
      <c r="G541" s="1">
        <v>1327.2750885200001</v>
      </c>
      <c r="H541">
        <v>7385</v>
      </c>
      <c r="I541" t="s">
        <v>1119</v>
      </c>
      <c r="J541" t="s">
        <v>1126</v>
      </c>
      <c r="K541" t="s">
        <v>1142</v>
      </c>
    </row>
    <row r="542" spans="1:11" x14ac:dyDescent="0.4">
      <c r="A542" s="2">
        <v>44129</v>
      </c>
      <c r="B542">
        <v>2020</v>
      </c>
      <c r="C542" t="s">
        <v>1149</v>
      </c>
      <c r="D542" t="s">
        <v>2</v>
      </c>
      <c r="E542" t="s">
        <v>1052</v>
      </c>
      <c r="F542" t="s">
        <v>398</v>
      </c>
      <c r="G542" s="1">
        <v>845.34937508339999</v>
      </c>
      <c r="H542" s="1">
        <v>2314.17</v>
      </c>
      <c r="I542" t="s">
        <v>1164</v>
      </c>
      <c r="J542" t="s">
        <v>1131</v>
      </c>
      <c r="K542" t="s">
        <v>1142</v>
      </c>
    </row>
    <row r="543" spans="1:11" x14ac:dyDescent="0.4">
      <c r="A543" s="2">
        <v>44131</v>
      </c>
      <c r="B543">
        <v>2020</v>
      </c>
      <c r="C543" t="s">
        <v>1149</v>
      </c>
      <c r="D543" t="s">
        <v>24</v>
      </c>
      <c r="E543" t="s">
        <v>895</v>
      </c>
      <c r="F543" t="s">
        <v>4</v>
      </c>
      <c r="G543" s="1">
        <v>8334.9351000000006</v>
      </c>
      <c r="H543" s="1">
        <v>1381.16</v>
      </c>
      <c r="I543" t="s">
        <v>1164</v>
      </c>
      <c r="J543" t="s">
        <v>1135</v>
      </c>
      <c r="K543" t="s">
        <v>1141</v>
      </c>
    </row>
    <row r="544" spans="1:11" x14ac:dyDescent="0.4">
      <c r="A544" s="2">
        <v>44136</v>
      </c>
      <c r="B544">
        <v>2020</v>
      </c>
      <c r="C544" t="s">
        <v>1149</v>
      </c>
      <c r="D544" t="s">
        <v>18</v>
      </c>
      <c r="E544" t="s">
        <v>600</v>
      </c>
      <c r="F544" t="s">
        <v>17</v>
      </c>
      <c r="G544" s="1">
        <v>2041.3668</v>
      </c>
      <c r="H544" s="1">
        <v>1436.94</v>
      </c>
      <c r="I544" t="s">
        <v>1119</v>
      </c>
      <c r="J544" t="s">
        <v>1129</v>
      </c>
      <c r="K544" t="s">
        <v>1140</v>
      </c>
    </row>
    <row r="545" spans="1:11" x14ac:dyDescent="0.4">
      <c r="A545" s="2">
        <v>44137</v>
      </c>
      <c r="B545">
        <v>2020</v>
      </c>
      <c r="C545" t="s">
        <v>1149</v>
      </c>
      <c r="D545" t="s">
        <v>24</v>
      </c>
      <c r="E545" t="s">
        <v>362</v>
      </c>
      <c r="F545" t="s">
        <v>8</v>
      </c>
      <c r="G545" s="1">
        <v>7581.02</v>
      </c>
      <c r="H545">
        <v>8281</v>
      </c>
      <c r="I545" t="s">
        <v>1119</v>
      </c>
      <c r="J545" t="s">
        <v>1136</v>
      </c>
      <c r="K545" t="s">
        <v>1143</v>
      </c>
    </row>
    <row r="546" spans="1:11" x14ac:dyDescent="0.4">
      <c r="A546" s="2">
        <v>44137</v>
      </c>
      <c r="B546">
        <v>2020</v>
      </c>
      <c r="C546" t="s">
        <v>1149</v>
      </c>
      <c r="D546" t="s">
        <v>18</v>
      </c>
      <c r="E546" t="s">
        <v>659</v>
      </c>
      <c r="F546" t="s">
        <v>17</v>
      </c>
      <c r="G546" s="1">
        <v>820.30409999999983</v>
      </c>
      <c r="H546" s="1">
        <v>4005.98</v>
      </c>
      <c r="I546" t="s">
        <v>1164</v>
      </c>
      <c r="J546" t="s">
        <v>1131</v>
      </c>
      <c r="K546" t="s">
        <v>1140</v>
      </c>
    </row>
    <row r="547" spans="1:11" x14ac:dyDescent="0.4">
      <c r="A547" s="2">
        <v>44139</v>
      </c>
      <c r="B547">
        <v>2020</v>
      </c>
      <c r="C547" t="s">
        <v>1149</v>
      </c>
      <c r="D547" t="s">
        <v>2</v>
      </c>
      <c r="E547" t="s">
        <v>1071</v>
      </c>
      <c r="F547" t="s">
        <v>398</v>
      </c>
      <c r="G547" s="1">
        <v>1075.7326979571001</v>
      </c>
      <c r="H547" s="1">
        <v>7843.44</v>
      </c>
      <c r="I547" t="s">
        <v>1119</v>
      </c>
      <c r="J547" t="s">
        <v>1134</v>
      </c>
      <c r="K547" t="s">
        <v>1140</v>
      </c>
    </row>
    <row r="548" spans="1:11" x14ac:dyDescent="0.4">
      <c r="A548" s="2">
        <v>44139</v>
      </c>
      <c r="B548">
        <v>2020</v>
      </c>
      <c r="C548" t="s">
        <v>1149</v>
      </c>
      <c r="D548" t="s">
        <v>18</v>
      </c>
      <c r="E548" t="s">
        <v>808</v>
      </c>
      <c r="F548" t="s">
        <v>4</v>
      </c>
      <c r="G548" s="1">
        <v>2904.3559999999998</v>
      </c>
      <c r="H548" s="1">
        <v>6674.91</v>
      </c>
      <c r="I548" t="s">
        <v>1119</v>
      </c>
      <c r="J548" t="s">
        <v>1132</v>
      </c>
      <c r="K548" t="s">
        <v>1142</v>
      </c>
    </row>
    <row r="549" spans="1:11" x14ac:dyDescent="0.4">
      <c r="A549" s="2">
        <v>44141</v>
      </c>
      <c r="B549">
        <v>2020</v>
      </c>
      <c r="C549" t="s">
        <v>1149</v>
      </c>
      <c r="D549" t="s">
        <v>24</v>
      </c>
      <c r="E549" t="s">
        <v>1048</v>
      </c>
      <c r="F549" t="s">
        <v>401</v>
      </c>
      <c r="G549" s="1">
        <v>3398.6039162767997</v>
      </c>
      <c r="H549" s="1">
        <v>2723.23</v>
      </c>
      <c r="I549" t="s">
        <v>1164</v>
      </c>
      <c r="J549" t="s">
        <v>1137</v>
      </c>
      <c r="K549" t="s">
        <v>1142</v>
      </c>
    </row>
    <row r="550" spans="1:11" x14ac:dyDescent="0.4">
      <c r="A550" s="2">
        <v>44143</v>
      </c>
      <c r="B550">
        <v>2020</v>
      </c>
      <c r="C550" t="s">
        <v>1149</v>
      </c>
      <c r="D550" t="s">
        <v>1155</v>
      </c>
      <c r="E550" t="s">
        <v>819</v>
      </c>
      <c r="F550" t="s">
        <v>17</v>
      </c>
      <c r="G550" s="1">
        <v>23.387999999999998</v>
      </c>
      <c r="H550" s="1">
        <v>6210.96</v>
      </c>
      <c r="I550" t="s">
        <v>1119</v>
      </c>
      <c r="J550" t="s">
        <v>1134</v>
      </c>
      <c r="K550" t="s">
        <v>1142</v>
      </c>
    </row>
    <row r="551" spans="1:11" x14ac:dyDescent="0.4">
      <c r="A551" s="2">
        <v>44144</v>
      </c>
      <c r="B551">
        <v>2020</v>
      </c>
      <c r="C551" t="s">
        <v>1149</v>
      </c>
      <c r="D551" t="s">
        <v>1155</v>
      </c>
      <c r="E551" t="s">
        <v>504</v>
      </c>
      <c r="F551" t="s">
        <v>401</v>
      </c>
      <c r="G551" s="1">
        <v>6659.1076071400003</v>
      </c>
      <c r="H551">
        <v>7799</v>
      </c>
      <c r="I551" t="s">
        <v>1164</v>
      </c>
      <c r="J551" t="s">
        <v>1138</v>
      </c>
      <c r="K551" t="s">
        <v>1140</v>
      </c>
    </row>
    <row r="552" spans="1:11" x14ac:dyDescent="0.4">
      <c r="A552" s="2">
        <v>44145</v>
      </c>
      <c r="B552">
        <v>2020</v>
      </c>
      <c r="C552" t="s">
        <v>1149</v>
      </c>
      <c r="D552" t="s">
        <v>18</v>
      </c>
      <c r="E552" t="s">
        <v>966</v>
      </c>
      <c r="F552" t="s">
        <v>398</v>
      </c>
      <c r="G552" s="1">
        <v>5543.1839795085007</v>
      </c>
      <c r="H552" s="1">
        <v>2531.36</v>
      </c>
      <c r="I552" t="s">
        <v>1164</v>
      </c>
      <c r="J552" t="s">
        <v>1133</v>
      </c>
      <c r="K552" t="s">
        <v>1142</v>
      </c>
    </row>
    <row r="553" spans="1:11" x14ac:dyDescent="0.4">
      <c r="A553" s="2">
        <v>44146</v>
      </c>
      <c r="B553">
        <v>2020</v>
      </c>
      <c r="C553" t="s">
        <v>1149</v>
      </c>
      <c r="D553" t="s">
        <v>1155</v>
      </c>
      <c r="E553" t="s">
        <v>1112</v>
      </c>
      <c r="F553" t="s">
        <v>17</v>
      </c>
      <c r="G553" s="1">
        <v>3242.7079920000001</v>
      </c>
      <c r="H553" s="1">
        <v>10288.3081</v>
      </c>
      <c r="I553" t="s">
        <v>1119</v>
      </c>
      <c r="J553" t="s">
        <v>1130</v>
      </c>
      <c r="K553" t="s">
        <v>1141</v>
      </c>
    </row>
    <row r="554" spans="1:11" x14ac:dyDescent="0.4">
      <c r="A554" s="2">
        <v>44147</v>
      </c>
      <c r="B554">
        <v>2020</v>
      </c>
      <c r="C554" t="s">
        <v>1149</v>
      </c>
      <c r="D554" t="s">
        <v>18</v>
      </c>
      <c r="E554" t="s">
        <v>933</v>
      </c>
      <c r="F554" t="s">
        <v>8</v>
      </c>
      <c r="G554" s="1">
        <v>7810.7616000000007</v>
      </c>
      <c r="H554" s="1">
        <v>5177.8999999999996</v>
      </c>
      <c r="I554" t="s">
        <v>1119</v>
      </c>
      <c r="J554" t="s">
        <v>1136</v>
      </c>
      <c r="K554" t="s">
        <v>1141</v>
      </c>
    </row>
    <row r="555" spans="1:11" x14ac:dyDescent="0.4">
      <c r="A555" s="2">
        <v>44147</v>
      </c>
      <c r="B555">
        <v>2020</v>
      </c>
      <c r="C555" t="s">
        <v>1149</v>
      </c>
      <c r="D555" t="s">
        <v>24</v>
      </c>
      <c r="E555" t="s">
        <v>524</v>
      </c>
      <c r="F555" t="s">
        <v>398</v>
      </c>
      <c r="G555" s="1">
        <v>4490.9865801400001</v>
      </c>
      <c r="H555">
        <v>8695</v>
      </c>
      <c r="I555" t="s">
        <v>1164</v>
      </c>
      <c r="J555" t="s">
        <v>1131</v>
      </c>
      <c r="K555" t="s">
        <v>1142</v>
      </c>
    </row>
    <row r="556" spans="1:11" x14ac:dyDescent="0.4">
      <c r="A556" s="2">
        <v>44148</v>
      </c>
      <c r="B556">
        <v>2020</v>
      </c>
      <c r="C556" t="s">
        <v>1149</v>
      </c>
      <c r="D556" t="s">
        <v>18</v>
      </c>
      <c r="E556" t="s">
        <v>617</v>
      </c>
      <c r="F556" t="s">
        <v>4</v>
      </c>
      <c r="G556" s="1">
        <v>2118.2539999999999</v>
      </c>
      <c r="H556" s="1">
        <v>2293.3000000000002</v>
      </c>
      <c r="I556" t="s">
        <v>1164</v>
      </c>
      <c r="J556" t="s">
        <v>1133</v>
      </c>
      <c r="K556" t="s">
        <v>1143</v>
      </c>
    </row>
    <row r="557" spans="1:11" x14ac:dyDescent="0.4">
      <c r="A557" s="2">
        <v>44148</v>
      </c>
      <c r="B557">
        <v>2020</v>
      </c>
      <c r="C557" t="s">
        <v>1149</v>
      </c>
      <c r="D557" t="s">
        <v>1155</v>
      </c>
      <c r="E557" t="s">
        <v>1061</v>
      </c>
      <c r="F557" t="s">
        <v>401</v>
      </c>
      <c r="G557" s="1">
        <v>10111.5721781172</v>
      </c>
      <c r="H557" s="1">
        <v>4780.74</v>
      </c>
      <c r="I557" t="s">
        <v>1119</v>
      </c>
      <c r="J557" t="s">
        <v>1134</v>
      </c>
      <c r="K557" t="s">
        <v>1140</v>
      </c>
    </row>
    <row r="558" spans="1:11" x14ac:dyDescent="0.4">
      <c r="A558" s="2">
        <v>44149</v>
      </c>
      <c r="B558">
        <v>2020</v>
      </c>
      <c r="C558" t="s">
        <v>1149</v>
      </c>
      <c r="D558" t="s">
        <v>51</v>
      </c>
      <c r="E558" t="s">
        <v>930</v>
      </c>
      <c r="F558" t="s">
        <v>17</v>
      </c>
      <c r="G558" s="1">
        <v>3297.5735000000004</v>
      </c>
      <c r="H558" s="1">
        <v>2550.6</v>
      </c>
      <c r="I558" t="s">
        <v>1119</v>
      </c>
      <c r="J558" t="s">
        <v>1134</v>
      </c>
      <c r="K558" t="s">
        <v>1142</v>
      </c>
    </row>
    <row r="559" spans="1:11" x14ac:dyDescent="0.4">
      <c r="A559" s="2">
        <v>44149</v>
      </c>
      <c r="B559">
        <v>2020</v>
      </c>
      <c r="C559" t="s">
        <v>1149</v>
      </c>
      <c r="D559" t="s">
        <v>1155</v>
      </c>
      <c r="E559" t="s">
        <v>835</v>
      </c>
      <c r="F559" t="s">
        <v>10</v>
      </c>
      <c r="G559" s="1">
        <v>78.242400000000004</v>
      </c>
      <c r="H559" s="1">
        <v>9150.26</v>
      </c>
      <c r="I559" t="s">
        <v>1119</v>
      </c>
      <c r="J559" t="s">
        <v>1135</v>
      </c>
      <c r="K559" t="s">
        <v>1140</v>
      </c>
    </row>
    <row r="560" spans="1:11" x14ac:dyDescent="0.4">
      <c r="A560" s="2">
        <v>44149</v>
      </c>
      <c r="B560">
        <v>2020</v>
      </c>
      <c r="C560" t="s">
        <v>1149</v>
      </c>
      <c r="D560" t="s">
        <v>2</v>
      </c>
      <c r="E560" t="s">
        <v>6</v>
      </c>
      <c r="F560" t="s">
        <v>4</v>
      </c>
      <c r="G560" s="1">
        <v>325.51</v>
      </c>
      <c r="H560">
        <v>9292</v>
      </c>
      <c r="I560" t="s">
        <v>1164</v>
      </c>
      <c r="J560" t="s">
        <v>1134</v>
      </c>
      <c r="K560" t="s">
        <v>1141</v>
      </c>
    </row>
    <row r="561" spans="1:11" x14ac:dyDescent="0.4">
      <c r="A561" s="2">
        <v>44150</v>
      </c>
      <c r="B561">
        <v>2020</v>
      </c>
      <c r="C561" t="s">
        <v>1149</v>
      </c>
      <c r="D561" t="s">
        <v>24</v>
      </c>
      <c r="E561" t="s">
        <v>868</v>
      </c>
      <c r="F561" t="s">
        <v>17</v>
      </c>
      <c r="G561" s="1">
        <v>7861.5686999999998</v>
      </c>
      <c r="H561" s="1">
        <v>9534.42</v>
      </c>
      <c r="I561" t="s">
        <v>1119</v>
      </c>
      <c r="J561" t="s">
        <v>1130</v>
      </c>
      <c r="K561" t="s">
        <v>1140</v>
      </c>
    </row>
    <row r="562" spans="1:11" x14ac:dyDescent="0.4">
      <c r="A562" s="2">
        <v>44151</v>
      </c>
      <c r="B562">
        <v>2020</v>
      </c>
      <c r="C562" t="s">
        <v>1149</v>
      </c>
      <c r="D562" t="s">
        <v>51</v>
      </c>
      <c r="E562" t="s">
        <v>440</v>
      </c>
      <c r="F562" t="s">
        <v>398</v>
      </c>
      <c r="G562" s="1">
        <v>5791.6826717299991</v>
      </c>
      <c r="H562">
        <v>9355</v>
      </c>
      <c r="I562" t="s">
        <v>1164</v>
      </c>
      <c r="J562" t="s">
        <v>1133</v>
      </c>
      <c r="K562" t="s">
        <v>1140</v>
      </c>
    </row>
    <row r="563" spans="1:11" x14ac:dyDescent="0.4">
      <c r="A563" s="2">
        <v>44159</v>
      </c>
      <c r="B563">
        <v>2020</v>
      </c>
      <c r="C563" t="s">
        <v>1149</v>
      </c>
      <c r="D563" t="s">
        <v>2</v>
      </c>
      <c r="E563" t="s">
        <v>1009</v>
      </c>
      <c r="F563" t="s">
        <v>406</v>
      </c>
      <c r="G563" s="1">
        <v>12800.572642532999</v>
      </c>
      <c r="H563" s="1">
        <v>7710.76</v>
      </c>
      <c r="I563" t="s">
        <v>1119</v>
      </c>
      <c r="J563" t="s">
        <v>1137</v>
      </c>
      <c r="K563" t="s">
        <v>1143</v>
      </c>
    </row>
    <row r="564" spans="1:11" x14ac:dyDescent="0.4">
      <c r="A564" s="2">
        <v>44159</v>
      </c>
      <c r="B564">
        <v>2020</v>
      </c>
      <c r="C564" t="s">
        <v>1149</v>
      </c>
      <c r="D564" t="s">
        <v>2</v>
      </c>
      <c r="E564" t="s">
        <v>257</v>
      </c>
      <c r="F564" t="s">
        <v>8</v>
      </c>
      <c r="G564" s="1">
        <v>487.61</v>
      </c>
      <c r="H564">
        <v>5274</v>
      </c>
      <c r="I564" t="s">
        <v>1119</v>
      </c>
      <c r="J564" t="s">
        <v>1130</v>
      </c>
      <c r="K564" t="s">
        <v>1142</v>
      </c>
    </row>
    <row r="565" spans="1:11" x14ac:dyDescent="0.4">
      <c r="A565" s="2">
        <v>44161</v>
      </c>
      <c r="B565">
        <v>2020</v>
      </c>
      <c r="C565" t="s">
        <v>1149</v>
      </c>
      <c r="D565" t="s">
        <v>2</v>
      </c>
      <c r="E565" t="s">
        <v>566</v>
      </c>
      <c r="F565" t="s">
        <v>10</v>
      </c>
      <c r="G565" s="1">
        <v>122.76</v>
      </c>
      <c r="H565" s="1">
        <v>8428.86</v>
      </c>
      <c r="I565" t="s">
        <v>1119</v>
      </c>
      <c r="J565" t="s">
        <v>1134</v>
      </c>
      <c r="K565" t="s">
        <v>1142</v>
      </c>
    </row>
    <row r="566" spans="1:11" x14ac:dyDescent="0.4">
      <c r="A566" s="2">
        <v>44170</v>
      </c>
      <c r="B566">
        <v>2020</v>
      </c>
      <c r="C566" t="s">
        <v>1149</v>
      </c>
      <c r="D566" t="s">
        <v>1155</v>
      </c>
      <c r="E566" t="s">
        <v>445</v>
      </c>
      <c r="F566" t="s">
        <v>416</v>
      </c>
      <c r="G566" s="1">
        <v>7466.2304681999995</v>
      </c>
      <c r="H566">
        <v>5334</v>
      </c>
      <c r="I566" t="s">
        <v>1164</v>
      </c>
      <c r="J566" t="s">
        <v>1132</v>
      </c>
      <c r="K566" t="s">
        <v>1142</v>
      </c>
    </row>
    <row r="567" spans="1:11" x14ac:dyDescent="0.4">
      <c r="A567" s="2">
        <v>44171</v>
      </c>
      <c r="B567">
        <v>2020</v>
      </c>
      <c r="C567" t="s">
        <v>1149</v>
      </c>
      <c r="D567" t="s">
        <v>2</v>
      </c>
      <c r="E567" t="s">
        <v>583</v>
      </c>
      <c r="F567" t="s">
        <v>8</v>
      </c>
      <c r="G567" s="1">
        <v>6137.2919999999995</v>
      </c>
      <c r="H567" s="1">
        <v>4121.8</v>
      </c>
      <c r="I567" t="s">
        <v>1164</v>
      </c>
      <c r="J567" t="s">
        <v>1135</v>
      </c>
      <c r="K567" t="s">
        <v>1142</v>
      </c>
    </row>
    <row r="568" spans="1:11" x14ac:dyDescent="0.4">
      <c r="A568" s="2">
        <v>44172</v>
      </c>
      <c r="B568">
        <v>2020</v>
      </c>
      <c r="C568" t="s">
        <v>1149</v>
      </c>
      <c r="D568" t="s">
        <v>51</v>
      </c>
      <c r="E568" t="s">
        <v>621</v>
      </c>
      <c r="F568" t="s">
        <v>10</v>
      </c>
      <c r="G568" s="1">
        <v>1889.7632000000001</v>
      </c>
      <c r="H568" s="1">
        <v>3793.2</v>
      </c>
      <c r="I568" t="s">
        <v>1119</v>
      </c>
      <c r="J568" t="s">
        <v>1134</v>
      </c>
      <c r="K568" t="s">
        <v>1140</v>
      </c>
    </row>
    <row r="569" spans="1:11" x14ac:dyDescent="0.4">
      <c r="A569" s="2">
        <v>44172</v>
      </c>
      <c r="B569">
        <v>2020</v>
      </c>
      <c r="C569" t="s">
        <v>1149</v>
      </c>
      <c r="D569" t="s">
        <v>18</v>
      </c>
      <c r="E569" t="s">
        <v>675</v>
      </c>
      <c r="F569" t="s">
        <v>17</v>
      </c>
      <c r="G569" s="1">
        <v>141.51930000000002</v>
      </c>
      <c r="H569" s="1">
        <v>3530.9</v>
      </c>
      <c r="I569" t="s">
        <v>1119</v>
      </c>
      <c r="J569" t="s">
        <v>1123</v>
      </c>
      <c r="K569" t="s">
        <v>1143</v>
      </c>
    </row>
    <row r="570" spans="1:11" x14ac:dyDescent="0.4">
      <c r="A570" s="2">
        <v>44172</v>
      </c>
      <c r="B570">
        <v>2020</v>
      </c>
      <c r="C570" t="s">
        <v>1149</v>
      </c>
      <c r="D570" t="s">
        <v>2</v>
      </c>
      <c r="E570" t="s">
        <v>980</v>
      </c>
      <c r="F570" t="s">
        <v>398</v>
      </c>
      <c r="G570" s="1">
        <v>3706.6769099071994</v>
      </c>
      <c r="H570" s="1">
        <v>5238.8</v>
      </c>
      <c r="I570" t="s">
        <v>1119</v>
      </c>
      <c r="J570" t="s">
        <v>1138</v>
      </c>
      <c r="K570" t="s">
        <v>1141</v>
      </c>
    </row>
    <row r="571" spans="1:11" x14ac:dyDescent="0.4">
      <c r="A571" s="2">
        <v>44173</v>
      </c>
      <c r="B571">
        <v>2020</v>
      </c>
      <c r="C571" t="s">
        <v>1149</v>
      </c>
      <c r="D571" t="s">
        <v>2</v>
      </c>
      <c r="E571" t="s">
        <v>104</v>
      </c>
      <c r="F571" t="s">
        <v>17</v>
      </c>
      <c r="G571" s="1">
        <v>9274.64</v>
      </c>
      <c r="H571">
        <v>7369</v>
      </c>
      <c r="I571" t="s">
        <v>1119</v>
      </c>
      <c r="J571" t="s">
        <v>1133</v>
      </c>
      <c r="K571" t="s">
        <v>1141</v>
      </c>
    </row>
    <row r="572" spans="1:11" x14ac:dyDescent="0.4">
      <c r="A572" s="2">
        <v>44176</v>
      </c>
      <c r="B572">
        <v>2020</v>
      </c>
      <c r="C572" t="s">
        <v>1149</v>
      </c>
      <c r="D572" t="s">
        <v>1155</v>
      </c>
      <c r="E572" t="s">
        <v>449</v>
      </c>
      <c r="F572" t="s">
        <v>404</v>
      </c>
      <c r="G572" s="1">
        <v>1074.8266774200001</v>
      </c>
      <c r="H572">
        <v>3733</v>
      </c>
      <c r="I572" t="s">
        <v>1119</v>
      </c>
      <c r="J572" t="s">
        <v>1132</v>
      </c>
      <c r="K572" t="s">
        <v>1142</v>
      </c>
    </row>
    <row r="573" spans="1:11" x14ac:dyDescent="0.4">
      <c r="A573" s="2">
        <v>44177</v>
      </c>
      <c r="B573">
        <v>2020</v>
      </c>
      <c r="C573" t="s">
        <v>1149</v>
      </c>
      <c r="D573" t="s">
        <v>2</v>
      </c>
      <c r="E573" t="s">
        <v>953</v>
      </c>
      <c r="F573" t="s">
        <v>404</v>
      </c>
      <c r="G573" s="1">
        <v>6609.3938459516003</v>
      </c>
      <c r="H573" s="1">
        <v>465.12</v>
      </c>
      <c r="I573" t="s">
        <v>1119</v>
      </c>
      <c r="J573" t="s">
        <v>1137</v>
      </c>
      <c r="K573" t="s">
        <v>1141</v>
      </c>
    </row>
    <row r="574" spans="1:11" x14ac:dyDescent="0.4">
      <c r="A574" s="2">
        <v>44180</v>
      </c>
      <c r="B574">
        <v>2020</v>
      </c>
      <c r="C574" t="s">
        <v>1149</v>
      </c>
      <c r="D574" t="s">
        <v>18</v>
      </c>
      <c r="E574" t="s">
        <v>958</v>
      </c>
      <c r="F574" t="s">
        <v>406</v>
      </c>
      <c r="G574" s="1">
        <v>4284.7211004669998</v>
      </c>
      <c r="H574" s="1">
        <v>1640.49</v>
      </c>
      <c r="I574" t="s">
        <v>1119</v>
      </c>
      <c r="J574" t="s">
        <v>1137</v>
      </c>
      <c r="K574" t="s">
        <v>1142</v>
      </c>
    </row>
    <row r="575" spans="1:11" x14ac:dyDescent="0.4">
      <c r="A575" s="2">
        <v>44183</v>
      </c>
      <c r="B575">
        <v>2020</v>
      </c>
      <c r="C575" t="s">
        <v>1149</v>
      </c>
      <c r="D575" t="s">
        <v>18</v>
      </c>
      <c r="E575" t="s">
        <v>156</v>
      </c>
      <c r="F575" t="s">
        <v>4</v>
      </c>
      <c r="G575" s="1">
        <v>178.52</v>
      </c>
      <c r="H575">
        <v>9556</v>
      </c>
      <c r="I575" t="s">
        <v>1119</v>
      </c>
      <c r="J575" t="s">
        <v>1137</v>
      </c>
      <c r="K575" t="s">
        <v>1142</v>
      </c>
    </row>
    <row r="576" spans="1:11" x14ac:dyDescent="0.4">
      <c r="A576" s="2">
        <v>44187</v>
      </c>
      <c r="B576">
        <v>2020</v>
      </c>
      <c r="C576" t="s">
        <v>1149</v>
      </c>
      <c r="D576" t="s">
        <v>18</v>
      </c>
      <c r="E576" t="s">
        <v>399</v>
      </c>
      <c r="F576" t="s">
        <v>398</v>
      </c>
      <c r="G576" s="1">
        <v>8394.9177343400006</v>
      </c>
      <c r="H576">
        <v>1122</v>
      </c>
      <c r="I576" t="s">
        <v>1119</v>
      </c>
      <c r="J576" t="s">
        <v>1136</v>
      </c>
      <c r="K576" t="s">
        <v>1142</v>
      </c>
    </row>
    <row r="577" spans="1:11" x14ac:dyDescent="0.4">
      <c r="A577" s="2">
        <v>44187</v>
      </c>
      <c r="B577">
        <v>2020</v>
      </c>
      <c r="C577" t="s">
        <v>1149</v>
      </c>
      <c r="D577" t="s">
        <v>2</v>
      </c>
      <c r="E577" t="s">
        <v>602</v>
      </c>
      <c r="F577" t="s">
        <v>8</v>
      </c>
      <c r="G577" s="1">
        <v>3402.7051999999994</v>
      </c>
      <c r="H577" s="1">
        <v>3145.74</v>
      </c>
      <c r="I577" t="s">
        <v>1119</v>
      </c>
      <c r="J577" t="s">
        <v>1133</v>
      </c>
      <c r="K577" t="s">
        <v>1142</v>
      </c>
    </row>
    <row r="578" spans="1:11" x14ac:dyDescent="0.4">
      <c r="A578" s="2">
        <v>44193</v>
      </c>
      <c r="B578">
        <v>2020</v>
      </c>
      <c r="C578" t="s">
        <v>1149</v>
      </c>
      <c r="D578" t="s">
        <v>24</v>
      </c>
      <c r="E578" t="s">
        <v>903</v>
      </c>
      <c r="F578" t="s">
        <v>4</v>
      </c>
      <c r="G578" s="1">
        <v>275.88</v>
      </c>
      <c r="H578" s="1">
        <v>7407.12</v>
      </c>
      <c r="I578" t="s">
        <v>1119</v>
      </c>
      <c r="J578" t="s">
        <v>1123</v>
      </c>
      <c r="K578" t="s">
        <v>1141</v>
      </c>
    </row>
    <row r="579" spans="1:11" x14ac:dyDescent="0.4">
      <c r="A579" s="2">
        <v>44193</v>
      </c>
      <c r="B579">
        <v>2020</v>
      </c>
      <c r="C579" t="s">
        <v>1149</v>
      </c>
      <c r="D579" t="s">
        <v>1155</v>
      </c>
      <c r="E579" t="s">
        <v>1062</v>
      </c>
      <c r="F579" t="s">
        <v>401</v>
      </c>
      <c r="G579" s="1">
        <v>833.6982114576</v>
      </c>
      <c r="H579" s="1">
        <v>7212.8</v>
      </c>
      <c r="I579" t="s">
        <v>1119</v>
      </c>
      <c r="J579" t="s">
        <v>1134</v>
      </c>
      <c r="K579" t="s">
        <v>1140</v>
      </c>
    </row>
    <row r="580" spans="1:11" x14ac:dyDescent="0.4">
      <c r="A580" s="2">
        <v>44199</v>
      </c>
      <c r="B580">
        <v>2021</v>
      </c>
      <c r="C580" t="s">
        <v>1146</v>
      </c>
      <c r="D580" t="s">
        <v>2</v>
      </c>
      <c r="E580" t="s">
        <v>627</v>
      </c>
      <c r="F580" t="s">
        <v>10</v>
      </c>
      <c r="G580" s="1">
        <v>1949.5</v>
      </c>
      <c r="H580" s="1">
        <v>6357.12</v>
      </c>
      <c r="I580" t="s">
        <v>1119</v>
      </c>
      <c r="J580" t="s">
        <v>1123</v>
      </c>
      <c r="K580" t="s">
        <v>1142</v>
      </c>
    </row>
    <row r="581" spans="1:11" x14ac:dyDescent="0.4">
      <c r="A581" s="2">
        <v>44200</v>
      </c>
      <c r="B581">
        <v>2021</v>
      </c>
      <c r="C581" t="s">
        <v>1146</v>
      </c>
      <c r="D581" t="s">
        <v>51</v>
      </c>
      <c r="E581" t="s">
        <v>984</v>
      </c>
      <c r="F581" t="s">
        <v>406</v>
      </c>
      <c r="G581" s="1">
        <v>9861.9242342026009</v>
      </c>
      <c r="H581" s="1">
        <v>5225.8</v>
      </c>
      <c r="I581" t="s">
        <v>1119</v>
      </c>
      <c r="J581" t="s">
        <v>1123</v>
      </c>
      <c r="K581" t="s">
        <v>1142</v>
      </c>
    </row>
    <row r="582" spans="1:11" x14ac:dyDescent="0.4">
      <c r="A582" s="2">
        <v>44202</v>
      </c>
      <c r="B582">
        <v>2021</v>
      </c>
      <c r="C582" t="s">
        <v>1146</v>
      </c>
      <c r="D582" t="s">
        <v>51</v>
      </c>
      <c r="E582" t="s">
        <v>998</v>
      </c>
      <c r="F582" t="s">
        <v>401</v>
      </c>
      <c r="G582" s="1">
        <v>7579.569122032799</v>
      </c>
      <c r="H582" s="1">
        <v>3870.9</v>
      </c>
      <c r="I582" t="s">
        <v>1119</v>
      </c>
      <c r="J582" t="s">
        <v>1123</v>
      </c>
      <c r="K582" t="s">
        <v>1143</v>
      </c>
    </row>
    <row r="583" spans="1:11" x14ac:dyDescent="0.4">
      <c r="A583" s="2">
        <v>44204</v>
      </c>
      <c r="B583">
        <v>2021</v>
      </c>
      <c r="C583" t="s">
        <v>1146</v>
      </c>
      <c r="D583" t="s">
        <v>18</v>
      </c>
      <c r="E583" t="s">
        <v>821</v>
      </c>
      <c r="F583" t="s">
        <v>8</v>
      </c>
      <c r="G583" s="1">
        <v>665.24740000000008</v>
      </c>
      <c r="H583" s="1">
        <v>7816.32</v>
      </c>
      <c r="I583" t="s">
        <v>1119</v>
      </c>
      <c r="J583" t="s">
        <v>1132</v>
      </c>
      <c r="K583" t="s">
        <v>1140</v>
      </c>
    </row>
    <row r="584" spans="1:11" x14ac:dyDescent="0.4">
      <c r="A584" s="2">
        <v>44206</v>
      </c>
      <c r="B584">
        <v>2021</v>
      </c>
      <c r="C584" t="s">
        <v>1146</v>
      </c>
      <c r="D584" t="s">
        <v>51</v>
      </c>
      <c r="E584" t="s">
        <v>333</v>
      </c>
      <c r="F584" t="s">
        <v>10</v>
      </c>
      <c r="G584" s="1">
        <v>4182.74</v>
      </c>
      <c r="H584">
        <v>7640</v>
      </c>
      <c r="I584" t="s">
        <v>1119</v>
      </c>
      <c r="J584" t="s">
        <v>1132</v>
      </c>
      <c r="K584" t="s">
        <v>1141</v>
      </c>
    </row>
    <row r="585" spans="1:11" x14ac:dyDescent="0.4">
      <c r="A585" s="2">
        <v>44209</v>
      </c>
      <c r="B585">
        <v>2021</v>
      </c>
      <c r="C585" t="s">
        <v>1146</v>
      </c>
      <c r="D585" t="s">
        <v>24</v>
      </c>
      <c r="E585" t="s">
        <v>1021</v>
      </c>
      <c r="F585" t="s">
        <v>401</v>
      </c>
      <c r="G585" s="1">
        <v>4626.8763699582996</v>
      </c>
      <c r="H585" s="1">
        <v>6558.86</v>
      </c>
      <c r="I585" t="s">
        <v>1119</v>
      </c>
      <c r="J585" t="s">
        <v>1136</v>
      </c>
      <c r="K585" t="s">
        <v>1143</v>
      </c>
    </row>
    <row r="586" spans="1:11" x14ac:dyDescent="0.4">
      <c r="A586" s="2">
        <v>44210</v>
      </c>
      <c r="B586">
        <v>2021</v>
      </c>
      <c r="C586" t="s">
        <v>1146</v>
      </c>
      <c r="D586" t="s">
        <v>24</v>
      </c>
      <c r="E586" t="s">
        <v>1068</v>
      </c>
      <c r="F586" t="s">
        <v>401</v>
      </c>
      <c r="G586" s="1">
        <v>1616.5122763129998</v>
      </c>
      <c r="H586" s="1">
        <v>9806.58</v>
      </c>
      <c r="I586" t="s">
        <v>1164</v>
      </c>
      <c r="J586" t="s">
        <v>1131</v>
      </c>
      <c r="K586" t="s">
        <v>1141</v>
      </c>
    </row>
    <row r="587" spans="1:11" x14ac:dyDescent="0.4">
      <c r="A587" s="2">
        <v>44212</v>
      </c>
      <c r="B587">
        <v>2021</v>
      </c>
      <c r="C587" t="s">
        <v>1146</v>
      </c>
      <c r="D587" t="s">
        <v>2</v>
      </c>
      <c r="E587" t="s">
        <v>486</v>
      </c>
      <c r="F587" t="s">
        <v>401</v>
      </c>
      <c r="G587" s="1">
        <v>5424.7698287600006</v>
      </c>
      <c r="H587">
        <v>9679</v>
      </c>
      <c r="I587" t="s">
        <v>1119</v>
      </c>
      <c r="J587" t="s">
        <v>1137</v>
      </c>
      <c r="K587" t="s">
        <v>1141</v>
      </c>
    </row>
    <row r="588" spans="1:11" x14ac:dyDescent="0.4">
      <c r="A588" s="2">
        <v>44213</v>
      </c>
      <c r="B588">
        <v>2021</v>
      </c>
      <c r="C588" t="s">
        <v>1146</v>
      </c>
      <c r="D588" t="s">
        <v>18</v>
      </c>
      <c r="E588" t="s">
        <v>77</v>
      </c>
      <c r="F588" t="s">
        <v>17</v>
      </c>
      <c r="G588" s="1">
        <v>4177.2700000000004</v>
      </c>
      <c r="H588">
        <v>1963</v>
      </c>
      <c r="I588" t="s">
        <v>1164</v>
      </c>
      <c r="J588" t="s">
        <v>1134</v>
      </c>
      <c r="K588" t="s">
        <v>1141</v>
      </c>
    </row>
    <row r="589" spans="1:11" x14ac:dyDescent="0.4">
      <c r="A589" s="2">
        <v>44214</v>
      </c>
      <c r="B589">
        <v>2021</v>
      </c>
      <c r="C589" t="s">
        <v>1146</v>
      </c>
      <c r="D589" t="s">
        <v>18</v>
      </c>
      <c r="E589" t="s">
        <v>193</v>
      </c>
      <c r="F589" t="s">
        <v>8</v>
      </c>
      <c r="G589" s="1">
        <v>3882.61</v>
      </c>
      <c r="H589">
        <v>5700</v>
      </c>
      <c r="I589" t="s">
        <v>1119</v>
      </c>
      <c r="J589" t="s">
        <v>1134</v>
      </c>
      <c r="K589" t="s">
        <v>1142</v>
      </c>
    </row>
    <row r="590" spans="1:11" x14ac:dyDescent="0.4">
      <c r="A590" s="2">
        <v>44214</v>
      </c>
      <c r="B590">
        <v>2021</v>
      </c>
      <c r="C590" t="s">
        <v>1146</v>
      </c>
      <c r="D590" t="s">
        <v>51</v>
      </c>
      <c r="E590" t="s">
        <v>631</v>
      </c>
      <c r="F590" t="s">
        <v>10</v>
      </c>
      <c r="G590" s="1">
        <v>388.51200000000006</v>
      </c>
      <c r="H590" s="1">
        <v>4104.1000000000004</v>
      </c>
      <c r="I590" t="s">
        <v>1119</v>
      </c>
      <c r="J590" t="s">
        <v>1132</v>
      </c>
      <c r="K590" t="s">
        <v>1142</v>
      </c>
    </row>
    <row r="591" spans="1:11" x14ac:dyDescent="0.4">
      <c r="A591" s="2">
        <v>44220</v>
      </c>
      <c r="B591">
        <v>2021</v>
      </c>
      <c r="C591" t="s">
        <v>1146</v>
      </c>
      <c r="D591" t="s">
        <v>2</v>
      </c>
      <c r="E591" t="s">
        <v>417</v>
      </c>
      <c r="F591" t="s">
        <v>406</v>
      </c>
      <c r="G591" s="1">
        <v>8550.16567923</v>
      </c>
      <c r="H591">
        <v>3195</v>
      </c>
      <c r="I591" t="s">
        <v>1119</v>
      </c>
      <c r="J591" t="s">
        <v>1137</v>
      </c>
      <c r="K591" t="s">
        <v>1141</v>
      </c>
    </row>
    <row r="592" spans="1:11" x14ac:dyDescent="0.4">
      <c r="A592" s="2">
        <v>44224</v>
      </c>
      <c r="B592">
        <v>2021</v>
      </c>
      <c r="C592" t="s">
        <v>1146</v>
      </c>
      <c r="D592" t="s">
        <v>2</v>
      </c>
      <c r="E592" t="s">
        <v>801</v>
      </c>
      <c r="F592" t="s">
        <v>17</v>
      </c>
      <c r="G592" s="1">
        <v>200.20660000000001</v>
      </c>
      <c r="H592" s="1">
        <v>6058.36</v>
      </c>
      <c r="I592" t="s">
        <v>1119</v>
      </c>
      <c r="J592" t="s">
        <v>1130</v>
      </c>
      <c r="K592" t="s">
        <v>1142</v>
      </c>
    </row>
    <row r="593" spans="1:11" x14ac:dyDescent="0.4">
      <c r="A593" s="2">
        <v>44231</v>
      </c>
      <c r="B593">
        <v>2021</v>
      </c>
      <c r="C593" t="s">
        <v>1146</v>
      </c>
      <c r="D593" t="s">
        <v>24</v>
      </c>
      <c r="E593" t="s">
        <v>233</v>
      </c>
      <c r="F593" t="s">
        <v>10</v>
      </c>
      <c r="G593" s="1">
        <v>3616.39</v>
      </c>
      <c r="H593">
        <v>5660</v>
      </c>
      <c r="I593" t="s">
        <v>1164</v>
      </c>
      <c r="J593" t="s">
        <v>1136</v>
      </c>
      <c r="K593" t="s">
        <v>1141</v>
      </c>
    </row>
    <row r="594" spans="1:11" x14ac:dyDescent="0.4">
      <c r="A594" s="2">
        <v>44232</v>
      </c>
      <c r="B594">
        <v>2021</v>
      </c>
      <c r="C594" t="s">
        <v>1146</v>
      </c>
      <c r="D594" t="s">
        <v>18</v>
      </c>
      <c r="E594" t="s">
        <v>954</v>
      </c>
      <c r="F594" t="s">
        <v>404</v>
      </c>
      <c r="G594" s="1">
        <v>3126.8594656881005</v>
      </c>
      <c r="H594" s="1">
        <v>6639.36</v>
      </c>
      <c r="I594" t="s">
        <v>1164</v>
      </c>
      <c r="J594" t="s">
        <v>1131</v>
      </c>
      <c r="K594" t="s">
        <v>1140</v>
      </c>
    </row>
    <row r="595" spans="1:11" x14ac:dyDescent="0.4">
      <c r="A595" s="2">
        <v>44232</v>
      </c>
      <c r="B595">
        <v>2021</v>
      </c>
      <c r="C595" t="s">
        <v>1146</v>
      </c>
      <c r="D595" t="s">
        <v>2</v>
      </c>
      <c r="E595" t="s">
        <v>641</v>
      </c>
      <c r="F595" t="s">
        <v>10</v>
      </c>
      <c r="G595" s="1">
        <v>2213.9295999999999</v>
      </c>
      <c r="H595" s="1">
        <v>611.04</v>
      </c>
      <c r="I595" t="s">
        <v>1164</v>
      </c>
      <c r="J595" t="s">
        <v>1138</v>
      </c>
      <c r="K595" t="s">
        <v>1141</v>
      </c>
    </row>
    <row r="596" spans="1:11" x14ac:dyDescent="0.4">
      <c r="A596" s="2">
        <v>44233</v>
      </c>
      <c r="B596">
        <v>2021</v>
      </c>
      <c r="C596" t="s">
        <v>1146</v>
      </c>
      <c r="D596" t="s">
        <v>1155</v>
      </c>
      <c r="E596" t="s">
        <v>806</v>
      </c>
      <c r="F596" t="s">
        <v>8</v>
      </c>
      <c r="G596" s="1">
        <v>4712.0321999999996</v>
      </c>
      <c r="H596" s="1">
        <v>1585.47</v>
      </c>
      <c r="I596" t="s">
        <v>1119</v>
      </c>
      <c r="J596" t="s">
        <v>1136</v>
      </c>
      <c r="K596" t="s">
        <v>1140</v>
      </c>
    </row>
    <row r="597" spans="1:11" x14ac:dyDescent="0.4">
      <c r="A597" s="2">
        <v>44234</v>
      </c>
      <c r="B597">
        <v>2021</v>
      </c>
      <c r="C597" t="s">
        <v>1146</v>
      </c>
      <c r="D597" t="s">
        <v>18</v>
      </c>
      <c r="E597" t="s">
        <v>1088</v>
      </c>
      <c r="F597" t="s">
        <v>406</v>
      </c>
      <c r="G597" s="1">
        <v>2734.3985442503999</v>
      </c>
      <c r="H597" s="1">
        <v>3825.68</v>
      </c>
      <c r="I597" t="s">
        <v>1119</v>
      </c>
      <c r="J597" t="s">
        <v>1132</v>
      </c>
      <c r="K597" t="s">
        <v>1140</v>
      </c>
    </row>
    <row r="598" spans="1:11" x14ac:dyDescent="0.4">
      <c r="A598" s="2">
        <v>44234</v>
      </c>
      <c r="B598">
        <v>2021</v>
      </c>
      <c r="C598" t="s">
        <v>1146</v>
      </c>
      <c r="D598" t="s">
        <v>24</v>
      </c>
      <c r="E598" t="s">
        <v>1007</v>
      </c>
      <c r="F598" t="s">
        <v>416</v>
      </c>
      <c r="G598" s="1">
        <v>793.03551267479997</v>
      </c>
      <c r="H598" s="1">
        <v>5565.75</v>
      </c>
      <c r="I598" t="s">
        <v>1119</v>
      </c>
      <c r="J598" t="s">
        <v>1135</v>
      </c>
      <c r="K598" t="s">
        <v>1142</v>
      </c>
    </row>
    <row r="599" spans="1:11" x14ac:dyDescent="0.4">
      <c r="A599" s="2">
        <v>44235</v>
      </c>
      <c r="B599">
        <v>2021</v>
      </c>
      <c r="C599" t="s">
        <v>1146</v>
      </c>
      <c r="D599" t="s">
        <v>24</v>
      </c>
      <c r="E599" t="s">
        <v>902</v>
      </c>
      <c r="F599" t="s">
        <v>4</v>
      </c>
      <c r="G599" s="1">
        <v>68.808000000000007</v>
      </c>
      <c r="H599" s="1">
        <v>1819.46</v>
      </c>
      <c r="I599" t="s">
        <v>1164</v>
      </c>
      <c r="J599" t="s">
        <v>1122</v>
      </c>
      <c r="K599" t="s">
        <v>1142</v>
      </c>
    </row>
    <row r="600" spans="1:11" x14ac:dyDescent="0.4">
      <c r="A600" s="2">
        <v>44237</v>
      </c>
      <c r="B600">
        <v>2021</v>
      </c>
      <c r="C600" t="s">
        <v>1146</v>
      </c>
      <c r="D600" t="s">
        <v>18</v>
      </c>
      <c r="E600" t="s">
        <v>1099</v>
      </c>
      <c r="F600" t="s">
        <v>10</v>
      </c>
      <c r="G600" s="1">
        <v>49.048038000000005</v>
      </c>
      <c r="H600" s="1">
        <v>5405.8940000000002</v>
      </c>
      <c r="I600" t="s">
        <v>1119</v>
      </c>
      <c r="J600" t="s">
        <v>1134</v>
      </c>
      <c r="K600" t="s">
        <v>1142</v>
      </c>
    </row>
    <row r="601" spans="1:11" x14ac:dyDescent="0.4">
      <c r="A601" s="2">
        <v>44239</v>
      </c>
      <c r="B601">
        <v>2021</v>
      </c>
      <c r="C601" t="s">
        <v>1146</v>
      </c>
      <c r="D601" t="s">
        <v>18</v>
      </c>
      <c r="E601" t="s">
        <v>1022</v>
      </c>
      <c r="F601" t="s">
        <v>401</v>
      </c>
      <c r="G601" s="1">
        <v>2385.581018162</v>
      </c>
      <c r="H601" s="1">
        <v>2300.25</v>
      </c>
      <c r="I601" t="s">
        <v>1164</v>
      </c>
      <c r="J601" t="s">
        <v>1129</v>
      </c>
      <c r="K601" t="s">
        <v>1140</v>
      </c>
    </row>
    <row r="602" spans="1:11" x14ac:dyDescent="0.4">
      <c r="A602" s="2">
        <v>44240</v>
      </c>
      <c r="B602">
        <v>2021</v>
      </c>
      <c r="C602" t="s">
        <v>1146</v>
      </c>
      <c r="D602" t="s">
        <v>2</v>
      </c>
      <c r="E602" t="s">
        <v>531</v>
      </c>
      <c r="F602" t="s">
        <v>398</v>
      </c>
      <c r="G602" s="1">
        <v>1559.03289559</v>
      </c>
      <c r="H602">
        <v>5942</v>
      </c>
      <c r="I602" t="s">
        <v>1119</v>
      </c>
      <c r="J602" t="s">
        <v>1136</v>
      </c>
      <c r="K602" t="s">
        <v>1143</v>
      </c>
    </row>
    <row r="603" spans="1:11" x14ac:dyDescent="0.4">
      <c r="A603" s="2">
        <v>44241</v>
      </c>
      <c r="B603">
        <v>2021</v>
      </c>
      <c r="C603" t="s">
        <v>1146</v>
      </c>
      <c r="D603" t="s">
        <v>18</v>
      </c>
      <c r="E603" t="s">
        <v>738</v>
      </c>
      <c r="F603" t="s">
        <v>8</v>
      </c>
      <c r="G603" s="1">
        <v>3300.2185000000004</v>
      </c>
      <c r="H603" s="1">
        <v>4161</v>
      </c>
      <c r="I603" t="s">
        <v>1119</v>
      </c>
      <c r="J603" t="s">
        <v>1137</v>
      </c>
      <c r="K603" t="s">
        <v>1141</v>
      </c>
    </row>
    <row r="604" spans="1:11" x14ac:dyDescent="0.4">
      <c r="A604" s="2">
        <v>44242</v>
      </c>
      <c r="B604">
        <v>2021</v>
      </c>
      <c r="C604" t="s">
        <v>1146</v>
      </c>
      <c r="D604" t="s">
        <v>18</v>
      </c>
      <c r="E604" t="s">
        <v>232</v>
      </c>
      <c r="F604" t="s">
        <v>17</v>
      </c>
      <c r="G604" s="1">
        <v>4487.66</v>
      </c>
      <c r="H604">
        <v>1734</v>
      </c>
      <c r="I604" t="s">
        <v>1119</v>
      </c>
      <c r="J604" t="s">
        <v>1133</v>
      </c>
      <c r="K604" t="s">
        <v>1142</v>
      </c>
    </row>
    <row r="605" spans="1:11" x14ac:dyDescent="0.4">
      <c r="A605" s="2">
        <v>44242</v>
      </c>
      <c r="B605">
        <v>2021</v>
      </c>
      <c r="C605" t="s">
        <v>1146</v>
      </c>
      <c r="D605" t="s">
        <v>24</v>
      </c>
      <c r="E605" t="s">
        <v>371</v>
      </c>
      <c r="F605" t="s">
        <v>4</v>
      </c>
      <c r="G605" s="1">
        <v>320.54000000000002</v>
      </c>
      <c r="H605">
        <v>2402</v>
      </c>
      <c r="I605" t="s">
        <v>1119</v>
      </c>
      <c r="J605" t="s">
        <v>1138</v>
      </c>
      <c r="K605" t="s">
        <v>1142</v>
      </c>
    </row>
    <row r="606" spans="1:11" x14ac:dyDescent="0.4">
      <c r="A606" s="2">
        <v>44248</v>
      </c>
      <c r="B606">
        <v>2021</v>
      </c>
      <c r="C606" t="s">
        <v>1146</v>
      </c>
      <c r="D606" t="s">
        <v>18</v>
      </c>
      <c r="E606" t="s">
        <v>98</v>
      </c>
      <c r="F606" t="s">
        <v>17</v>
      </c>
      <c r="G606" s="1">
        <v>6424.81</v>
      </c>
      <c r="H606">
        <v>5267</v>
      </c>
      <c r="I606" t="s">
        <v>1164</v>
      </c>
      <c r="J606" t="s">
        <v>1125</v>
      </c>
      <c r="K606" t="s">
        <v>1140</v>
      </c>
    </row>
    <row r="607" spans="1:11" x14ac:dyDescent="0.4">
      <c r="A607" s="2">
        <v>44250</v>
      </c>
      <c r="B607">
        <v>2021</v>
      </c>
      <c r="C607" t="s">
        <v>1146</v>
      </c>
      <c r="D607" t="s">
        <v>2</v>
      </c>
      <c r="E607" t="s">
        <v>563</v>
      </c>
      <c r="F607" t="s">
        <v>10</v>
      </c>
      <c r="G607" s="1">
        <v>51.697800000000001</v>
      </c>
      <c r="H607" s="1">
        <v>3728.7</v>
      </c>
      <c r="I607" t="s">
        <v>1119</v>
      </c>
      <c r="J607" t="s">
        <v>1131</v>
      </c>
      <c r="K607" t="s">
        <v>1141</v>
      </c>
    </row>
    <row r="608" spans="1:11" x14ac:dyDescent="0.4">
      <c r="A608" s="2">
        <v>44250</v>
      </c>
      <c r="B608">
        <v>2021</v>
      </c>
      <c r="C608" t="s">
        <v>1146</v>
      </c>
      <c r="D608" t="s">
        <v>18</v>
      </c>
      <c r="E608" t="s">
        <v>443</v>
      </c>
      <c r="F608" t="s">
        <v>401</v>
      </c>
      <c r="G608" s="1">
        <v>8500.5344927400001</v>
      </c>
      <c r="H608">
        <v>1222</v>
      </c>
      <c r="I608" t="s">
        <v>1119</v>
      </c>
      <c r="J608" t="s">
        <v>1138</v>
      </c>
      <c r="K608" t="s">
        <v>1142</v>
      </c>
    </row>
    <row r="609" spans="1:11" x14ac:dyDescent="0.4">
      <c r="A609" s="2">
        <v>44250</v>
      </c>
      <c r="B609">
        <v>2021</v>
      </c>
      <c r="C609" t="s">
        <v>1146</v>
      </c>
      <c r="D609" t="s">
        <v>51</v>
      </c>
      <c r="E609" t="s">
        <v>64</v>
      </c>
      <c r="F609" t="s">
        <v>8</v>
      </c>
      <c r="G609" s="1">
        <v>23.87</v>
      </c>
      <c r="H609">
        <v>954</v>
      </c>
      <c r="I609" t="s">
        <v>1119</v>
      </c>
      <c r="J609" t="s">
        <v>1131</v>
      </c>
      <c r="K609" t="s">
        <v>1142</v>
      </c>
    </row>
    <row r="610" spans="1:11" x14ac:dyDescent="0.4">
      <c r="A610" s="2">
        <v>44251</v>
      </c>
      <c r="B610">
        <v>2021</v>
      </c>
      <c r="C610" t="s">
        <v>1146</v>
      </c>
      <c r="D610" t="s">
        <v>1155</v>
      </c>
      <c r="E610" t="s">
        <v>59</v>
      </c>
      <c r="F610" t="s">
        <v>10</v>
      </c>
      <c r="G610" s="1">
        <v>266.58999999999997</v>
      </c>
      <c r="H610">
        <v>9056</v>
      </c>
      <c r="I610" t="s">
        <v>1119</v>
      </c>
      <c r="J610" t="s">
        <v>1138</v>
      </c>
      <c r="K610" t="s">
        <v>1143</v>
      </c>
    </row>
    <row r="611" spans="1:11" x14ac:dyDescent="0.4">
      <c r="A611" s="2">
        <v>44252</v>
      </c>
      <c r="B611">
        <v>2021</v>
      </c>
      <c r="C611" t="s">
        <v>1146</v>
      </c>
      <c r="D611" t="s">
        <v>18</v>
      </c>
      <c r="E611" t="s">
        <v>1003</v>
      </c>
      <c r="F611" t="s">
        <v>404</v>
      </c>
      <c r="G611" s="1">
        <v>8778.2576473339996</v>
      </c>
      <c r="H611" s="1">
        <v>735</v>
      </c>
      <c r="I611" t="s">
        <v>1164</v>
      </c>
      <c r="J611" t="s">
        <v>1134</v>
      </c>
      <c r="K611" t="s">
        <v>1143</v>
      </c>
    </row>
    <row r="612" spans="1:11" x14ac:dyDescent="0.4">
      <c r="A612" s="2">
        <v>44253</v>
      </c>
      <c r="B612">
        <v>2021</v>
      </c>
      <c r="C612" t="s">
        <v>1146</v>
      </c>
      <c r="D612" t="s">
        <v>18</v>
      </c>
      <c r="E612" t="s">
        <v>951</v>
      </c>
      <c r="F612" t="s">
        <v>401</v>
      </c>
      <c r="G612" s="1">
        <v>8686.6631470836001</v>
      </c>
      <c r="H612" s="1">
        <v>6562.5</v>
      </c>
      <c r="I612" t="s">
        <v>1164</v>
      </c>
      <c r="J612" t="s">
        <v>1134</v>
      </c>
      <c r="K612" t="s">
        <v>1143</v>
      </c>
    </row>
    <row r="613" spans="1:11" x14ac:dyDescent="0.4">
      <c r="A613" s="2">
        <v>44257</v>
      </c>
      <c r="B613">
        <v>2021</v>
      </c>
      <c r="C613" t="s">
        <v>1146</v>
      </c>
      <c r="D613" t="s">
        <v>1155</v>
      </c>
      <c r="E613" t="s">
        <v>910</v>
      </c>
      <c r="F613" t="s">
        <v>10</v>
      </c>
      <c r="G613" s="1">
        <v>11045.1952</v>
      </c>
      <c r="H613" s="1">
        <v>1628.54</v>
      </c>
      <c r="I613" t="s">
        <v>1119</v>
      </c>
      <c r="J613" t="s">
        <v>1137</v>
      </c>
      <c r="K613" t="s">
        <v>1140</v>
      </c>
    </row>
    <row r="614" spans="1:11" x14ac:dyDescent="0.4">
      <c r="A614" s="2">
        <v>44259</v>
      </c>
      <c r="B614">
        <v>2021</v>
      </c>
      <c r="C614" t="s">
        <v>1146</v>
      </c>
      <c r="D614" t="s">
        <v>2</v>
      </c>
      <c r="E614" t="s">
        <v>114</v>
      </c>
      <c r="F614" t="s">
        <v>17</v>
      </c>
      <c r="G614" s="1">
        <v>558.03</v>
      </c>
      <c r="H614">
        <v>3058</v>
      </c>
      <c r="I614" t="s">
        <v>1164</v>
      </c>
      <c r="J614" t="s">
        <v>1137</v>
      </c>
      <c r="K614" t="s">
        <v>1140</v>
      </c>
    </row>
    <row r="615" spans="1:11" x14ac:dyDescent="0.4">
      <c r="A615" s="2">
        <v>44259</v>
      </c>
      <c r="B615">
        <v>2021</v>
      </c>
      <c r="C615" t="s">
        <v>1146</v>
      </c>
      <c r="D615" t="s">
        <v>24</v>
      </c>
      <c r="E615" t="s">
        <v>975</v>
      </c>
      <c r="F615" t="s">
        <v>398</v>
      </c>
      <c r="G615" s="1">
        <v>2306.8531845124999</v>
      </c>
      <c r="H615" s="1">
        <v>1867.92</v>
      </c>
      <c r="I615" t="s">
        <v>1119</v>
      </c>
      <c r="J615" t="s">
        <v>1131</v>
      </c>
      <c r="K615" t="s">
        <v>1140</v>
      </c>
    </row>
    <row r="616" spans="1:11" x14ac:dyDescent="0.4">
      <c r="A616" s="2">
        <v>44262</v>
      </c>
      <c r="B616">
        <v>2021</v>
      </c>
      <c r="C616" t="s">
        <v>1146</v>
      </c>
      <c r="D616" t="s">
        <v>51</v>
      </c>
      <c r="E616" t="s">
        <v>377</v>
      </c>
      <c r="F616" t="s">
        <v>17</v>
      </c>
      <c r="G616" s="1">
        <v>7303.14</v>
      </c>
      <c r="H616">
        <v>7568</v>
      </c>
      <c r="I616" t="s">
        <v>1119</v>
      </c>
      <c r="J616" t="s">
        <v>1134</v>
      </c>
      <c r="K616" t="s">
        <v>1140</v>
      </c>
    </row>
    <row r="617" spans="1:11" x14ac:dyDescent="0.4">
      <c r="A617" s="2">
        <v>44264</v>
      </c>
      <c r="B617">
        <v>2021</v>
      </c>
      <c r="C617" t="s">
        <v>1146</v>
      </c>
      <c r="D617" t="s">
        <v>2</v>
      </c>
      <c r="E617" t="s">
        <v>351</v>
      </c>
      <c r="F617" t="s">
        <v>8</v>
      </c>
      <c r="G617" s="1">
        <v>3877.83</v>
      </c>
      <c r="H617">
        <v>9208</v>
      </c>
      <c r="I617" t="s">
        <v>1119</v>
      </c>
      <c r="J617" t="s">
        <v>1132</v>
      </c>
      <c r="K617" t="s">
        <v>1143</v>
      </c>
    </row>
    <row r="618" spans="1:11" x14ac:dyDescent="0.4">
      <c r="A618" s="2">
        <v>44264</v>
      </c>
      <c r="B618">
        <v>2021</v>
      </c>
      <c r="C618" t="s">
        <v>1146</v>
      </c>
      <c r="D618" t="s">
        <v>24</v>
      </c>
      <c r="E618" t="s">
        <v>120</v>
      </c>
      <c r="F618" t="s">
        <v>17</v>
      </c>
      <c r="G618" s="1">
        <v>2452.41</v>
      </c>
      <c r="H618">
        <v>5001</v>
      </c>
      <c r="I618" t="s">
        <v>1119</v>
      </c>
      <c r="J618" t="s">
        <v>1134</v>
      </c>
      <c r="K618" t="s">
        <v>1140</v>
      </c>
    </row>
    <row r="619" spans="1:11" x14ac:dyDescent="0.4">
      <c r="A619" s="2">
        <v>44264</v>
      </c>
      <c r="B619">
        <v>2021</v>
      </c>
      <c r="C619" t="s">
        <v>1146</v>
      </c>
      <c r="D619" t="s">
        <v>18</v>
      </c>
      <c r="E619" t="s">
        <v>163</v>
      </c>
      <c r="F619" t="s">
        <v>4</v>
      </c>
      <c r="G619" s="1">
        <v>2003.33</v>
      </c>
      <c r="H619">
        <v>9590</v>
      </c>
      <c r="I619" t="s">
        <v>1119</v>
      </c>
      <c r="J619" t="s">
        <v>1134</v>
      </c>
      <c r="K619" t="s">
        <v>1140</v>
      </c>
    </row>
    <row r="620" spans="1:11" x14ac:dyDescent="0.4">
      <c r="A620" s="2">
        <v>44265</v>
      </c>
      <c r="B620">
        <v>2021</v>
      </c>
      <c r="C620" t="s">
        <v>1146</v>
      </c>
      <c r="D620" t="s">
        <v>24</v>
      </c>
      <c r="E620" t="s">
        <v>413</v>
      </c>
      <c r="F620" t="s">
        <v>404</v>
      </c>
      <c r="G620" s="1">
        <v>3860.3203280100001</v>
      </c>
      <c r="H620">
        <v>5824</v>
      </c>
      <c r="I620" t="s">
        <v>1119</v>
      </c>
      <c r="J620" t="s">
        <v>1137</v>
      </c>
      <c r="K620" t="s">
        <v>1140</v>
      </c>
    </row>
    <row r="621" spans="1:11" x14ac:dyDescent="0.4">
      <c r="A621" s="2">
        <v>44267</v>
      </c>
      <c r="B621">
        <v>2021</v>
      </c>
      <c r="C621" t="s">
        <v>1146</v>
      </c>
      <c r="D621" t="s">
        <v>2</v>
      </c>
      <c r="E621" t="s">
        <v>923</v>
      </c>
      <c r="F621" t="s">
        <v>17</v>
      </c>
      <c r="G621" s="1">
        <v>1763.4240000000002</v>
      </c>
      <c r="H621" s="1">
        <v>9571.1200000000008</v>
      </c>
      <c r="I621" t="s">
        <v>1119</v>
      </c>
      <c r="J621" t="s">
        <v>1133</v>
      </c>
      <c r="K621" t="s">
        <v>1140</v>
      </c>
    </row>
    <row r="622" spans="1:11" x14ac:dyDescent="0.4">
      <c r="A622" s="2">
        <v>44270</v>
      </c>
      <c r="B622">
        <v>2021</v>
      </c>
      <c r="C622" t="s">
        <v>1146</v>
      </c>
      <c r="D622" t="s">
        <v>51</v>
      </c>
      <c r="E622" t="s">
        <v>768</v>
      </c>
      <c r="F622" t="s">
        <v>17</v>
      </c>
      <c r="G622" s="1">
        <v>9463.68</v>
      </c>
      <c r="H622" s="1">
        <v>9937.76</v>
      </c>
      <c r="I622" t="s">
        <v>1119</v>
      </c>
      <c r="J622" t="s">
        <v>1133</v>
      </c>
      <c r="K622" t="s">
        <v>1140</v>
      </c>
    </row>
    <row r="623" spans="1:11" x14ac:dyDescent="0.4">
      <c r="A623" s="2">
        <v>44276</v>
      </c>
      <c r="B623">
        <v>2021</v>
      </c>
      <c r="C623" t="s">
        <v>1146</v>
      </c>
      <c r="D623" t="s">
        <v>2</v>
      </c>
      <c r="E623" t="s">
        <v>181</v>
      </c>
      <c r="F623" t="s">
        <v>10</v>
      </c>
      <c r="G623" s="1">
        <v>3919.78</v>
      </c>
      <c r="H623">
        <v>2470</v>
      </c>
      <c r="I623" t="s">
        <v>1164</v>
      </c>
      <c r="J623" t="s">
        <v>1133</v>
      </c>
      <c r="K623" t="s">
        <v>1140</v>
      </c>
    </row>
    <row r="624" spans="1:11" x14ac:dyDescent="0.4">
      <c r="A624" s="2">
        <v>44280</v>
      </c>
      <c r="B624">
        <v>2021</v>
      </c>
      <c r="C624" t="s">
        <v>1146</v>
      </c>
      <c r="D624" t="s">
        <v>1155</v>
      </c>
      <c r="E624" t="s">
        <v>877</v>
      </c>
      <c r="F624" t="s">
        <v>8</v>
      </c>
      <c r="G624" s="1">
        <v>3616.7739000000001</v>
      </c>
      <c r="H624" s="1">
        <v>9576.23</v>
      </c>
      <c r="I624" t="s">
        <v>1164</v>
      </c>
      <c r="J624" t="s">
        <v>1130</v>
      </c>
      <c r="K624" t="s">
        <v>1140</v>
      </c>
    </row>
    <row r="625" spans="1:11" x14ac:dyDescent="0.4">
      <c r="A625" s="2">
        <v>44282</v>
      </c>
      <c r="B625">
        <v>2021</v>
      </c>
      <c r="C625" t="s">
        <v>1146</v>
      </c>
      <c r="D625" t="s">
        <v>2</v>
      </c>
      <c r="E625" t="s">
        <v>642</v>
      </c>
      <c r="F625" t="s">
        <v>8</v>
      </c>
      <c r="G625" s="1">
        <v>7898.7912999999999</v>
      </c>
      <c r="H625" s="1">
        <v>223.2</v>
      </c>
      <c r="I625" t="s">
        <v>1119</v>
      </c>
      <c r="J625" t="s">
        <v>1136</v>
      </c>
      <c r="K625" t="s">
        <v>1141</v>
      </c>
    </row>
    <row r="626" spans="1:11" x14ac:dyDescent="0.4">
      <c r="A626" s="2">
        <v>44288</v>
      </c>
      <c r="B626">
        <v>2021</v>
      </c>
      <c r="C626" t="s">
        <v>1147</v>
      </c>
      <c r="D626" t="s">
        <v>2</v>
      </c>
      <c r="E626" t="s">
        <v>959</v>
      </c>
      <c r="F626" t="s">
        <v>398</v>
      </c>
      <c r="G626" s="1">
        <v>2320.0497777081</v>
      </c>
      <c r="H626" s="1">
        <v>9246.64</v>
      </c>
      <c r="I626" t="s">
        <v>1164</v>
      </c>
      <c r="J626" t="s">
        <v>1137</v>
      </c>
      <c r="K626" t="s">
        <v>1142</v>
      </c>
    </row>
    <row r="627" spans="1:11" x14ac:dyDescent="0.4">
      <c r="A627" s="2">
        <v>44291</v>
      </c>
      <c r="B627">
        <v>2021</v>
      </c>
      <c r="C627" t="s">
        <v>1147</v>
      </c>
      <c r="D627" t="s">
        <v>24</v>
      </c>
      <c r="E627" t="s">
        <v>922</v>
      </c>
      <c r="F627" t="s">
        <v>17</v>
      </c>
      <c r="G627" s="1">
        <v>9713.1761999999999</v>
      </c>
      <c r="H627" s="1">
        <v>6659.84</v>
      </c>
      <c r="I627" t="s">
        <v>1119</v>
      </c>
      <c r="J627" t="s">
        <v>1134</v>
      </c>
      <c r="K627" t="s">
        <v>1142</v>
      </c>
    </row>
    <row r="628" spans="1:11" x14ac:dyDescent="0.4">
      <c r="A628" s="2">
        <v>44292</v>
      </c>
      <c r="B628">
        <v>2021</v>
      </c>
      <c r="C628" t="s">
        <v>1147</v>
      </c>
      <c r="D628" t="s">
        <v>1155</v>
      </c>
      <c r="E628" t="s">
        <v>37</v>
      </c>
      <c r="F628" t="s">
        <v>8</v>
      </c>
      <c r="G628" s="1">
        <v>5845.04</v>
      </c>
      <c r="H628">
        <v>5570</v>
      </c>
      <c r="I628" t="s">
        <v>1119</v>
      </c>
      <c r="J628" t="s">
        <v>1138</v>
      </c>
      <c r="K628" t="s">
        <v>1140</v>
      </c>
    </row>
    <row r="629" spans="1:11" x14ac:dyDescent="0.4">
      <c r="A629" s="2">
        <v>44292</v>
      </c>
      <c r="B629">
        <v>2021</v>
      </c>
      <c r="C629" t="s">
        <v>1147</v>
      </c>
      <c r="D629" t="s">
        <v>24</v>
      </c>
      <c r="E629" t="s">
        <v>175</v>
      </c>
      <c r="F629" t="s">
        <v>10</v>
      </c>
      <c r="G629" s="1">
        <v>3288.75</v>
      </c>
      <c r="H629">
        <v>677</v>
      </c>
      <c r="I629" t="s">
        <v>1164</v>
      </c>
      <c r="J629" t="s">
        <v>1137</v>
      </c>
      <c r="K629" t="s">
        <v>1142</v>
      </c>
    </row>
    <row r="630" spans="1:11" x14ac:dyDescent="0.4">
      <c r="A630" s="2">
        <v>44294</v>
      </c>
      <c r="B630">
        <v>2021</v>
      </c>
      <c r="C630" t="s">
        <v>1147</v>
      </c>
      <c r="D630" t="s">
        <v>51</v>
      </c>
      <c r="E630" t="s">
        <v>764</v>
      </c>
      <c r="F630" t="s">
        <v>10</v>
      </c>
      <c r="G630" s="1">
        <v>1352.9489999999998</v>
      </c>
      <c r="H630" s="1">
        <v>8020</v>
      </c>
      <c r="I630" t="s">
        <v>1164</v>
      </c>
      <c r="J630" t="s">
        <v>1133</v>
      </c>
      <c r="K630" t="s">
        <v>1142</v>
      </c>
    </row>
    <row r="631" spans="1:11" x14ac:dyDescent="0.4">
      <c r="A631" s="2">
        <v>44300</v>
      </c>
      <c r="B631">
        <v>2021</v>
      </c>
      <c r="C631" t="s">
        <v>1147</v>
      </c>
      <c r="D631" t="s">
        <v>1155</v>
      </c>
      <c r="E631" t="s">
        <v>982</v>
      </c>
      <c r="F631" t="s">
        <v>398</v>
      </c>
      <c r="G631" s="1">
        <v>7828.7719359777002</v>
      </c>
      <c r="H631" s="1">
        <v>5470.32</v>
      </c>
      <c r="I631" t="s">
        <v>1119</v>
      </c>
      <c r="J631" t="s">
        <v>1134</v>
      </c>
      <c r="K631" t="s">
        <v>1142</v>
      </c>
    </row>
    <row r="632" spans="1:11" x14ac:dyDescent="0.4">
      <c r="A632" s="2">
        <v>44301</v>
      </c>
      <c r="B632">
        <v>2021</v>
      </c>
      <c r="C632" t="s">
        <v>1147</v>
      </c>
      <c r="D632" t="s">
        <v>51</v>
      </c>
      <c r="E632" t="s">
        <v>453</v>
      </c>
      <c r="F632" t="s">
        <v>406</v>
      </c>
      <c r="G632" s="1">
        <v>6063.4107677600005</v>
      </c>
      <c r="H632">
        <v>1410</v>
      </c>
      <c r="I632" t="s">
        <v>1119</v>
      </c>
      <c r="J632" t="s">
        <v>1134</v>
      </c>
      <c r="K632" t="s">
        <v>1143</v>
      </c>
    </row>
    <row r="633" spans="1:11" x14ac:dyDescent="0.4">
      <c r="A633" s="2">
        <v>44302</v>
      </c>
      <c r="B633">
        <v>2021</v>
      </c>
      <c r="C633" t="s">
        <v>1147</v>
      </c>
      <c r="D633" t="s">
        <v>1155</v>
      </c>
      <c r="E633" t="s">
        <v>130</v>
      </c>
      <c r="F633" t="s">
        <v>17</v>
      </c>
      <c r="G633" s="1">
        <v>108.03</v>
      </c>
      <c r="H633">
        <v>4154</v>
      </c>
      <c r="I633" t="s">
        <v>1119</v>
      </c>
      <c r="J633" t="s">
        <v>1129</v>
      </c>
      <c r="K633" t="s">
        <v>1141</v>
      </c>
    </row>
    <row r="634" spans="1:11" x14ac:dyDescent="0.4">
      <c r="A634" s="2">
        <v>44307</v>
      </c>
      <c r="B634">
        <v>2021</v>
      </c>
      <c r="C634" t="s">
        <v>1147</v>
      </c>
      <c r="D634" t="s">
        <v>51</v>
      </c>
      <c r="E634" t="s">
        <v>201</v>
      </c>
      <c r="F634" t="s">
        <v>10</v>
      </c>
      <c r="G634" s="1">
        <v>2615.67</v>
      </c>
      <c r="H634">
        <v>1096</v>
      </c>
      <c r="I634" t="s">
        <v>1119</v>
      </c>
      <c r="J634" t="s">
        <v>1134</v>
      </c>
      <c r="K634" t="s">
        <v>1140</v>
      </c>
    </row>
    <row r="635" spans="1:11" x14ac:dyDescent="0.4">
      <c r="A635" s="2">
        <v>44309</v>
      </c>
      <c r="B635">
        <v>2021</v>
      </c>
      <c r="C635" t="s">
        <v>1147</v>
      </c>
      <c r="D635" t="s">
        <v>51</v>
      </c>
      <c r="E635" t="s">
        <v>965</v>
      </c>
      <c r="F635" t="s">
        <v>406</v>
      </c>
      <c r="G635" s="1">
        <v>6406.8159389926996</v>
      </c>
      <c r="H635" s="1">
        <v>5763.96</v>
      </c>
      <c r="I635" t="s">
        <v>1119</v>
      </c>
      <c r="J635" t="s">
        <v>1135</v>
      </c>
      <c r="K635" t="s">
        <v>1142</v>
      </c>
    </row>
    <row r="636" spans="1:11" x14ac:dyDescent="0.4">
      <c r="A636" s="2">
        <v>44311</v>
      </c>
      <c r="B636">
        <v>2021</v>
      </c>
      <c r="C636" t="s">
        <v>1147</v>
      </c>
      <c r="D636" t="s">
        <v>51</v>
      </c>
      <c r="E636" t="s">
        <v>160</v>
      </c>
      <c r="F636" t="s">
        <v>8</v>
      </c>
      <c r="G636" s="1">
        <v>2272.71</v>
      </c>
      <c r="H636">
        <v>7157</v>
      </c>
      <c r="I636" t="s">
        <v>1164</v>
      </c>
      <c r="J636" t="s">
        <v>1130</v>
      </c>
      <c r="K636" t="s">
        <v>1143</v>
      </c>
    </row>
    <row r="637" spans="1:11" x14ac:dyDescent="0.4">
      <c r="A637" s="2">
        <v>44314</v>
      </c>
      <c r="B637">
        <v>2021</v>
      </c>
      <c r="C637" t="s">
        <v>1147</v>
      </c>
      <c r="D637" t="s">
        <v>24</v>
      </c>
      <c r="E637" t="s">
        <v>118</v>
      </c>
      <c r="F637" t="s">
        <v>10</v>
      </c>
      <c r="G637" s="1">
        <v>5127.09</v>
      </c>
      <c r="H637">
        <v>3110</v>
      </c>
      <c r="I637" t="s">
        <v>1119</v>
      </c>
      <c r="J637" t="s">
        <v>1134</v>
      </c>
      <c r="K637" t="s">
        <v>1141</v>
      </c>
    </row>
    <row r="638" spans="1:11" x14ac:dyDescent="0.4">
      <c r="A638" s="2">
        <v>44314</v>
      </c>
      <c r="B638">
        <v>2021</v>
      </c>
      <c r="C638" t="s">
        <v>1147</v>
      </c>
      <c r="D638" t="s">
        <v>18</v>
      </c>
      <c r="E638" t="s">
        <v>1027</v>
      </c>
      <c r="F638" t="s">
        <v>401</v>
      </c>
      <c r="G638" s="1">
        <v>1908.6379584957999</v>
      </c>
      <c r="H638" s="1">
        <v>4589.6400000000003</v>
      </c>
      <c r="I638" t="s">
        <v>1164</v>
      </c>
      <c r="J638" t="s">
        <v>1127</v>
      </c>
      <c r="K638" t="s">
        <v>1141</v>
      </c>
    </row>
    <row r="639" spans="1:11" x14ac:dyDescent="0.4">
      <c r="A639" s="2">
        <v>44317</v>
      </c>
      <c r="B639">
        <v>2021</v>
      </c>
      <c r="C639" t="s">
        <v>1147</v>
      </c>
      <c r="D639" t="s">
        <v>24</v>
      </c>
      <c r="E639" t="s">
        <v>776</v>
      </c>
      <c r="F639" t="s">
        <v>8</v>
      </c>
      <c r="G639" s="1">
        <v>8614.3732</v>
      </c>
      <c r="H639" s="1">
        <v>6674.46</v>
      </c>
      <c r="I639" t="s">
        <v>1119</v>
      </c>
      <c r="J639" t="s">
        <v>1132</v>
      </c>
      <c r="K639" t="s">
        <v>1142</v>
      </c>
    </row>
    <row r="640" spans="1:11" x14ac:dyDescent="0.4">
      <c r="A640" s="2">
        <v>44317</v>
      </c>
      <c r="B640">
        <v>2021</v>
      </c>
      <c r="C640" t="s">
        <v>1147</v>
      </c>
      <c r="D640" t="s">
        <v>24</v>
      </c>
      <c r="E640" t="s">
        <v>136</v>
      </c>
      <c r="F640" t="s">
        <v>17</v>
      </c>
      <c r="G640" s="1">
        <v>18.73</v>
      </c>
      <c r="H640">
        <v>4825</v>
      </c>
      <c r="I640" t="s">
        <v>1119</v>
      </c>
      <c r="J640" t="s">
        <v>1133</v>
      </c>
      <c r="K640" t="s">
        <v>1143</v>
      </c>
    </row>
    <row r="641" spans="1:11" x14ac:dyDescent="0.4">
      <c r="A641" s="2">
        <v>44320</v>
      </c>
      <c r="B641">
        <v>2021</v>
      </c>
      <c r="C641" t="s">
        <v>1147</v>
      </c>
      <c r="D641" t="s">
        <v>18</v>
      </c>
      <c r="E641" t="s">
        <v>987</v>
      </c>
      <c r="F641" t="s">
        <v>406</v>
      </c>
      <c r="G641" s="1">
        <v>8276.2344121694987</v>
      </c>
      <c r="H641" s="1">
        <v>2097.2800000000002</v>
      </c>
      <c r="I641" t="s">
        <v>1119</v>
      </c>
      <c r="J641" t="s">
        <v>1130</v>
      </c>
      <c r="K641" t="s">
        <v>1140</v>
      </c>
    </row>
    <row r="642" spans="1:11" x14ac:dyDescent="0.4">
      <c r="A642" s="2">
        <v>44320</v>
      </c>
      <c r="B642">
        <v>2021</v>
      </c>
      <c r="C642" t="s">
        <v>1147</v>
      </c>
      <c r="D642" t="s">
        <v>18</v>
      </c>
      <c r="E642" t="s">
        <v>844</v>
      </c>
      <c r="F642" t="s">
        <v>10</v>
      </c>
      <c r="G642" s="1">
        <v>2720.8869999999997</v>
      </c>
      <c r="H642" s="1">
        <v>2005.5</v>
      </c>
      <c r="I642" t="s">
        <v>1119</v>
      </c>
      <c r="J642" t="s">
        <v>1131</v>
      </c>
      <c r="K642" t="s">
        <v>1141</v>
      </c>
    </row>
    <row r="643" spans="1:11" x14ac:dyDescent="0.4">
      <c r="A643" s="2">
        <v>44321</v>
      </c>
      <c r="B643">
        <v>2021</v>
      </c>
      <c r="C643" t="s">
        <v>1147</v>
      </c>
      <c r="D643" t="s">
        <v>24</v>
      </c>
      <c r="E643" t="s">
        <v>791</v>
      </c>
      <c r="F643" t="s">
        <v>8</v>
      </c>
      <c r="G643" s="1">
        <v>5530.8733999999995</v>
      </c>
      <c r="H643" s="1">
        <v>3715.15</v>
      </c>
      <c r="I643" t="s">
        <v>1119</v>
      </c>
      <c r="J643" t="s">
        <v>1130</v>
      </c>
      <c r="K643" t="s">
        <v>1142</v>
      </c>
    </row>
    <row r="644" spans="1:11" x14ac:dyDescent="0.4">
      <c r="A644" s="2">
        <v>44322</v>
      </c>
      <c r="B644">
        <v>2021</v>
      </c>
      <c r="C644" t="s">
        <v>1147</v>
      </c>
      <c r="D644" t="s">
        <v>1155</v>
      </c>
      <c r="E644" t="s">
        <v>857</v>
      </c>
      <c r="F644" t="s">
        <v>4</v>
      </c>
      <c r="G644" s="1">
        <v>2956.8629999999998</v>
      </c>
      <c r="H644" s="1">
        <v>696.15</v>
      </c>
      <c r="I644" t="s">
        <v>1119</v>
      </c>
      <c r="J644" t="s">
        <v>1136</v>
      </c>
      <c r="K644" t="s">
        <v>1141</v>
      </c>
    </row>
    <row r="645" spans="1:11" x14ac:dyDescent="0.4">
      <c r="A645" s="2">
        <v>44324</v>
      </c>
      <c r="B645">
        <v>2021</v>
      </c>
      <c r="C645" t="s">
        <v>1147</v>
      </c>
      <c r="D645" t="s">
        <v>2</v>
      </c>
      <c r="E645" t="s">
        <v>490</v>
      </c>
      <c r="F645" t="s">
        <v>406</v>
      </c>
      <c r="G645" s="1">
        <v>1327.06904078</v>
      </c>
      <c r="H645">
        <v>1521</v>
      </c>
      <c r="I645" t="s">
        <v>1119</v>
      </c>
      <c r="J645" t="s">
        <v>1131</v>
      </c>
      <c r="K645" t="s">
        <v>1142</v>
      </c>
    </row>
    <row r="646" spans="1:11" x14ac:dyDescent="0.4">
      <c r="A646" s="2">
        <v>44328</v>
      </c>
      <c r="B646">
        <v>2021</v>
      </c>
      <c r="C646" t="s">
        <v>1147</v>
      </c>
      <c r="D646" t="s">
        <v>1155</v>
      </c>
      <c r="E646" t="s">
        <v>724</v>
      </c>
      <c r="F646" t="s">
        <v>8</v>
      </c>
      <c r="G646" s="1">
        <v>46.544799999999995</v>
      </c>
      <c r="H646" s="1">
        <v>1385.67</v>
      </c>
      <c r="I646" t="s">
        <v>1164</v>
      </c>
      <c r="J646" t="s">
        <v>1135</v>
      </c>
      <c r="K646" t="s">
        <v>1143</v>
      </c>
    </row>
    <row r="647" spans="1:11" x14ac:dyDescent="0.4">
      <c r="A647" s="2">
        <v>44328</v>
      </c>
      <c r="B647">
        <v>2021</v>
      </c>
      <c r="C647" t="s">
        <v>1147</v>
      </c>
      <c r="D647" t="s">
        <v>1155</v>
      </c>
      <c r="E647" t="s">
        <v>260</v>
      </c>
      <c r="F647" t="s">
        <v>17</v>
      </c>
      <c r="G647" s="1">
        <v>9359.99</v>
      </c>
      <c r="H647">
        <v>7754</v>
      </c>
      <c r="I647" t="s">
        <v>1119</v>
      </c>
      <c r="J647" t="s">
        <v>1131</v>
      </c>
      <c r="K647" t="s">
        <v>1140</v>
      </c>
    </row>
    <row r="648" spans="1:11" x14ac:dyDescent="0.4">
      <c r="A648" s="2">
        <v>44330</v>
      </c>
      <c r="B648">
        <v>2021</v>
      </c>
      <c r="C648" t="s">
        <v>1147</v>
      </c>
      <c r="D648" t="s">
        <v>51</v>
      </c>
      <c r="E648" t="s">
        <v>865</v>
      </c>
      <c r="F648" t="s">
        <v>4</v>
      </c>
      <c r="G648" s="1">
        <v>279.3</v>
      </c>
      <c r="H648" s="1">
        <v>6263.36</v>
      </c>
      <c r="I648" t="s">
        <v>1164</v>
      </c>
      <c r="J648" t="s">
        <v>1135</v>
      </c>
      <c r="K648" t="s">
        <v>1142</v>
      </c>
    </row>
    <row r="649" spans="1:11" x14ac:dyDescent="0.4">
      <c r="A649" s="2">
        <v>44331</v>
      </c>
      <c r="B649">
        <v>2021</v>
      </c>
      <c r="C649" t="s">
        <v>1147</v>
      </c>
      <c r="D649" t="s">
        <v>2</v>
      </c>
      <c r="E649" t="s">
        <v>222</v>
      </c>
      <c r="F649" t="s">
        <v>8</v>
      </c>
      <c r="G649" s="1">
        <v>9038.08</v>
      </c>
      <c r="H649">
        <v>1263</v>
      </c>
      <c r="I649" t="s">
        <v>1119</v>
      </c>
      <c r="J649" t="s">
        <v>1131</v>
      </c>
      <c r="K649" t="s">
        <v>1142</v>
      </c>
    </row>
    <row r="650" spans="1:11" x14ac:dyDescent="0.4">
      <c r="A650" s="2">
        <v>44331</v>
      </c>
      <c r="B650">
        <v>2021</v>
      </c>
      <c r="C650" t="s">
        <v>1147</v>
      </c>
      <c r="D650" t="s">
        <v>2</v>
      </c>
      <c r="E650" t="s">
        <v>678</v>
      </c>
      <c r="F650" t="s">
        <v>8</v>
      </c>
      <c r="G650" s="1">
        <v>148.92269999999999</v>
      </c>
      <c r="H650" s="1">
        <v>11011.07</v>
      </c>
      <c r="I650" t="s">
        <v>1119</v>
      </c>
      <c r="J650" t="s">
        <v>1133</v>
      </c>
      <c r="K650" t="s">
        <v>1143</v>
      </c>
    </row>
    <row r="651" spans="1:11" x14ac:dyDescent="0.4">
      <c r="A651" s="2">
        <v>44332</v>
      </c>
      <c r="B651">
        <v>2021</v>
      </c>
      <c r="C651" t="s">
        <v>1147</v>
      </c>
      <c r="D651" t="s">
        <v>24</v>
      </c>
      <c r="E651" t="s">
        <v>568</v>
      </c>
      <c r="F651" t="s">
        <v>10</v>
      </c>
      <c r="G651" s="1">
        <v>4784.4431999999997</v>
      </c>
      <c r="H651" s="1">
        <v>8690.57</v>
      </c>
      <c r="I651" t="s">
        <v>1119</v>
      </c>
      <c r="J651" t="s">
        <v>1130</v>
      </c>
      <c r="K651" t="s">
        <v>1141</v>
      </c>
    </row>
    <row r="652" spans="1:11" x14ac:dyDescent="0.4">
      <c r="A652" s="2">
        <v>44335</v>
      </c>
      <c r="B652">
        <v>2021</v>
      </c>
      <c r="C652" t="s">
        <v>1147</v>
      </c>
      <c r="D652" t="s">
        <v>24</v>
      </c>
      <c r="E652" t="s">
        <v>22</v>
      </c>
      <c r="F652" t="s">
        <v>10</v>
      </c>
      <c r="G652" s="1">
        <v>7831.34</v>
      </c>
      <c r="H652">
        <v>3532</v>
      </c>
      <c r="I652" t="s">
        <v>1119</v>
      </c>
      <c r="J652" t="s">
        <v>1133</v>
      </c>
      <c r="K652" t="s">
        <v>1142</v>
      </c>
    </row>
    <row r="653" spans="1:11" x14ac:dyDescent="0.4">
      <c r="A653" s="2">
        <v>44336</v>
      </c>
      <c r="B653">
        <v>2021</v>
      </c>
      <c r="C653" t="s">
        <v>1147</v>
      </c>
      <c r="D653" t="s">
        <v>51</v>
      </c>
      <c r="E653" t="s">
        <v>69</v>
      </c>
      <c r="F653" t="s">
        <v>17</v>
      </c>
      <c r="G653" s="1">
        <v>8086.25</v>
      </c>
      <c r="H653">
        <v>3261</v>
      </c>
      <c r="I653" t="s">
        <v>1119</v>
      </c>
      <c r="J653" t="s">
        <v>1127</v>
      </c>
      <c r="K653" t="s">
        <v>1142</v>
      </c>
    </row>
    <row r="654" spans="1:11" x14ac:dyDescent="0.4">
      <c r="A654" s="2">
        <v>44336</v>
      </c>
      <c r="B654">
        <v>2021</v>
      </c>
      <c r="C654" t="s">
        <v>1147</v>
      </c>
      <c r="D654" t="s">
        <v>1155</v>
      </c>
      <c r="E654" t="s">
        <v>96</v>
      </c>
      <c r="F654" t="s">
        <v>10</v>
      </c>
      <c r="G654" s="1">
        <v>1908.56</v>
      </c>
      <c r="H654">
        <v>456</v>
      </c>
      <c r="I654" t="s">
        <v>1119</v>
      </c>
      <c r="J654" t="s">
        <v>1134</v>
      </c>
      <c r="K654" t="s">
        <v>1142</v>
      </c>
    </row>
    <row r="655" spans="1:11" x14ac:dyDescent="0.4">
      <c r="A655" s="2">
        <v>44339</v>
      </c>
      <c r="B655">
        <v>2021</v>
      </c>
      <c r="C655" t="s">
        <v>1147</v>
      </c>
      <c r="D655" t="s">
        <v>2</v>
      </c>
      <c r="E655" t="s">
        <v>878</v>
      </c>
      <c r="F655" t="s">
        <v>10</v>
      </c>
      <c r="G655" s="1">
        <v>3346.1919999999996</v>
      </c>
      <c r="H655" s="1">
        <v>9855.6</v>
      </c>
      <c r="I655" t="s">
        <v>1164</v>
      </c>
      <c r="J655" t="s">
        <v>1137</v>
      </c>
      <c r="K655" t="s">
        <v>1143</v>
      </c>
    </row>
    <row r="656" spans="1:11" x14ac:dyDescent="0.4">
      <c r="A656" s="2">
        <v>44339</v>
      </c>
      <c r="B656">
        <v>2021</v>
      </c>
      <c r="C656" t="s">
        <v>1147</v>
      </c>
      <c r="D656" t="s">
        <v>2</v>
      </c>
      <c r="E656" t="s">
        <v>106</v>
      </c>
      <c r="F656" t="s">
        <v>17</v>
      </c>
      <c r="G656" s="1">
        <v>6538.51</v>
      </c>
      <c r="H656">
        <v>1230</v>
      </c>
      <c r="I656" t="s">
        <v>1164</v>
      </c>
      <c r="J656" t="s">
        <v>1134</v>
      </c>
      <c r="K656" t="s">
        <v>1142</v>
      </c>
    </row>
    <row r="657" spans="1:11" x14ac:dyDescent="0.4">
      <c r="A657" s="2">
        <v>44348</v>
      </c>
      <c r="B657">
        <v>2021</v>
      </c>
      <c r="C657" t="s">
        <v>1147</v>
      </c>
      <c r="D657" t="s">
        <v>51</v>
      </c>
      <c r="E657" t="s">
        <v>182</v>
      </c>
      <c r="F657" t="s">
        <v>8</v>
      </c>
      <c r="G657" s="1">
        <v>3701.54</v>
      </c>
      <c r="H657">
        <v>1823</v>
      </c>
      <c r="I657" t="s">
        <v>1119</v>
      </c>
      <c r="J657" t="s">
        <v>1133</v>
      </c>
      <c r="K657" t="s">
        <v>1140</v>
      </c>
    </row>
    <row r="658" spans="1:11" x14ac:dyDescent="0.4">
      <c r="A658" s="2">
        <v>44348</v>
      </c>
      <c r="B658">
        <v>2021</v>
      </c>
      <c r="C658" t="s">
        <v>1147</v>
      </c>
      <c r="D658" t="s">
        <v>2</v>
      </c>
      <c r="E658" t="s">
        <v>872</v>
      </c>
      <c r="F658" t="s">
        <v>8</v>
      </c>
      <c r="G658" s="1">
        <v>7592.6289999999999</v>
      </c>
      <c r="H658" s="1">
        <v>5923.79</v>
      </c>
      <c r="I658" t="s">
        <v>1119</v>
      </c>
      <c r="J658" t="s">
        <v>1134</v>
      </c>
      <c r="K658" t="s">
        <v>1140</v>
      </c>
    </row>
    <row r="659" spans="1:11" x14ac:dyDescent="0.4">
      <c r="A659" s="2">
        <v>44349</v>
      </c>
      <c r="B659">
        <v>2021</v>
      </c>
      <c r="C659" t="s">
        <v>1147</v>
      </c>
      <c r="D659" t="s">
        <v>1155</v>
      </c>
      <c r="E659" t="s">
        <v>1034</v>
      </c>
      <c r="F659" t="s">
        <v>401</v>
      </c>
      <c r="G659" s="1">
        <v>5014.8633498029994</v>
      </c>
      <c r="H659" s="1">
        <v>1765.52</v>
      </c>
      <c r="I659" t="s">
        <v>1164</v>
      </c>
      <c r="J659" t="s">
        <v>1137</v>
      </c>
      <c r="K659" t="s">
        <v>1141</v>
      </c>
    </row>
    <row r="660" spans="1:11" x14ac:dyDescent="0.4">
      <c r="A660" s="2">
        <v>44350</v>
      </c>
      <c r="B660">
        <v>2021</v>
      </c>
      <c r="C660" t="s">
        <v>1147</v>
      </c>
      <c r="D660" t="s">
        <v>51</v>
      </c>
      <c r="E660" t="s">
        <v>242</v>
      </c>
      <c r="F660" t="s">
        <v>17</v>
      </c>
      <c r="G660" s="1">
        <v>4012.05</v>
      </c>
      <c r="H660">
        <v>5246</v>
      </c>
      <c r="I660" t="s">
        <v>1164</v>
      </c>
      <c r="J660" t="s">
        <v>1137</v>
      </c>
      <c r="K660" t="s">
        <v>1143</v>
      </c>
    </row>
    <row r="661" spans="1:11" x14ac:dyDescent="0.4">
      <c r="A661" s="2">
        <v>44350</v>
      </c>
      <c r="B661">
        <v>2021</v>
      </c>
      <c r="C661" t="s">
        <v>1147</v>
      </c>
      <c r="D661" t="s">
        <v>2</v>
      </c>
      <c r="E661" t="s">
        <v>214</v>
      </c>
      <c r="F661" t="s">
        <v>8</v>
      </c>
      <c r="G661" s="1">
        <v>320.37</v>
      </c>
      <c r="H661">
        <v>5874</v>
      </c>
      <c r="I661" t="s">
        <v>1119</v>
      </c>
      <c r="J661" t="s">
        <v>1130</v>
      </c>
      <c r="K661" t="s">
        <v>1142</v>
      </c>
    </row>
    <row r="662" spans="1:11" x14ac:dyDescent="0.4">
      <c r="A662" s="2">
        <v>44352</v>
      </c>
      <c r="B662">
        <v>2021</v>
      </c>
      <c r="C662" t="s">
        <v>1147</v>
      </c>
      <c r="D662" t="s">
        <v>1155</v>
      </c>
      <c r="E662" t="s">
        <v>304</v>
      </c>
      <c r="F662" t="s">
        <v>17</v>
      </c>
      <c r="G662" s="1">
        <v>2530.29</v>
      </c>
      <c r="H662">
        <v>6249</v>
      </c>
      <c r="I662" t="s">
        <v>1164</v>
      </c>
      <c r="J662" t="s">
        <v>1131</v>
      </c>
      <c r="K662" t="s">
        <v>1140</v>
      </c>
    </row>
    <row r="663" spans="1:11" x14ac:dyDescent="0.4">
      <c r="A663" s="2">
        <v>44352</v>
      </c>
      <c r="B663">
        <v>2021</v>
      </c>
      <c r="C663" t="s">
        <v>1147</v>
      </c>
      <c r="D663" t="s">
        <v>51</v>
      </c>
      <c r="E663" t="s">
        <v>1117</v>
      </c>
      <c r="F663" t="s">
        <v>8</v>
      </c>
      <c r="G663" s="1">
        <v>1663.3403400000002</v>
      </c>
      <c r="H663" s="1">
        <v>86.548799999999986</v>
      </c>
      <c r="I663" t="s">
        <v>1164</v>
      </c>
      <c r="J663" t="s">
        <v>1130</v>
      </c>
      <c r="K663" t="s">
        <v>1142</v>
      </c>
    </row>
    <row r="664" spans="1:11" x14ac:dyDescent="0.4">
      <c r="A664" s="2">
        <v>44353</v>
      </c>
      <c r="B664">
        <v>2021</v>
      </c>
      <c r="C664" t="s">
        <v>1147</v>
      </c>
      <c r="D664" t="s">
        <v>24</v>
      </c>
      <c r="E664" t="s">
        <v>939</v>
      </c>
      <c r="F664" t="s">
        <v>4</v>
      </c>
      <c r="G664" s="1">
        <v>2054.3411999999998</v>
      </c>
      <c r="H664" s="1">
        <v>6174.5</v>
      </c>
      <c r="I664" t="s">
        <v>1164</v>
      </c>
      <c r="J664" t="s">
        <v>1133</v>
      </c>
      <c r="K664" t="s">
        <v>1143</v>
      </c>
    </row>
    <row r="665" spans="1:11" x14ac:dyDescent="0.4">
      <c r="A665" s="2">
        <v>44353</v>
      </c>
      <c r="B665">
        <v>2021</v>
      </c>
      <c r="C665" t="s">
        <v>1147</v>
      </c>
      <c r="D665" t="s">
        <v>1155</v>
      </c>
      <c r="E665" t="s">
        <v>582</v>
      </c>
      <c r="F665" t="s">
        <v>17</v>
      </c>
      <c r="G665" s="1">
        <v>889.37360000000001</v>
      </c>
      <c r="H665" s="1">
        <v>4796.55</v>
      </c>
      <c r="I665" t="s">
        <v>1119</v>
      </c>
      <c r="J665" t="s">
        <v>1130</v>
      </c>
      <c r="K665" t="s">
        <v>1141</v>
      </c>
    </row>
    <row r="666" spans="1:11" x14ac:dyDescent="0.4">
      <c r="A666" s="2">
        <v>44353</v>
      </c>
      <c r="B666">
        <v>2021</v>
      </c>
      <c r="C666" t="s">
        <v>1147</v>
      </c>
      <c r="D666" t="s">
        <v>51</v>
      </c>
      <c r="E666" t="s">
        <v>1011</v>
      </c>
      <c r="F666" t="s">
        <v>416</v>
      </c>
      <c r="G666" s="1">
        <v>3530.7926515754998</v>
      </c>
      <c r="H666" s="1">
        <v>6505.1</v>
      </c>
      <c r="I666" t="s">
        <v>1119</v>
      </c>
      <c r="J666" t="s">
        <v>1131</v>
      </c>
      <c r="K666" t="s">
        <v>1142</v>
      </c>
    </row>
    <row r="667" spans="1:11" x14ac:dyDescent="0.4">
      <c r="A667" s="2">
        <v>44354</v>
      </c>
      <c r="B667">
        <v>2021</v>
      </c>
      <c r="C667" t="s">
        <v>1147</v>
      </c>
      <c r="D667" t="s">
        <v>2</v>
      </c>
      <c r="E667" t="s">
        <v>717</v>
      </c>
      <c r="F667" t="s">
        <v>4</v>
      </c>
      <c r="G667" s="1">
        <v>4490.1625999999997</v>
      </c>
      <c r="H667" s="1">
        <v>5276.24</v>
      </c>
      <c r="I667" t="s">
        <v>1164</v>
      </c>
      <c r="J667" t="s">
        <v>1131</v>
      </c>
      <c r="K667" t="s">
        <v>1142</v>
      </c>
    </row>
    <row r="668" spans="1:11" x14ac:dyDescent="0.4">
      <c r="A668" s="2">
        <v>44354</v>
      </c>
      <c r="B668">
        <v>2021</v>
      </c>
      <c r="C668" t="s">
        <v>1147</v>
      </c>
      <c r="D668" t="s">
        <v>2</v>
      </c>
      <c r="E668" t="s">
        <v>488</v>
      </c>
      <c r="F668" t="s">
        <v>416</v>
      </c>
      <c r="G668" s="1">
        <v>6306.9426836599996</v>
      </c>
      <c r="H668">
        <v>7432</v>
      </c>
      <c r="I668" t="s">
        <v>1119</v>
      </c>
      <c r="J668" t="s">
        <v>1135</v>
      </c>
      <c r="K668" t="s">
        <v>1142</v>
      </c>
    </row>
    <row r="669" spans="1:11" x14ac:dyDescent="0.4">
      <c r="A669" s="2">
        <v>44355</v>
      </c>
      <c r="B669">
        <v>2021</v>
      </c>
      <c r="C669" t="s">
        <v>1147</v>
      </c>
      <c r="D669" t="s">
        <v>1155</v>
      </c>
      <c r="E669" t="s">
        <v>319</v>
      </c>
      <c r="F669" t="s">
        <v>4</v>
      </c>
      <c r="G669" s="1">
        <v>309.20999999999998</v>
      </c>
      <c r="H669">
        <v>2818</v>
      </c>
      <c r="I669" t="s">
        <v>1119</v>
      </c>
      <c r="J669" t="s">
        <v>1134</v>
      </c>
      <c r="K669" t="s">
        <v>1142</v>
      </c>
    </row>
    <row r="670" spans="1:11" x14ac:dyDescent="0.4">
      <c r="A670" s="2">
        <v>44358</v>
      </c>
      <c r="B670">
        <v>2021</v>
      </c>
      <c r="C670" t="s">
        <v>1147</v>
      </c>
      <c r="D670" t="s">
        <v>51</v>
      </c>
      <c r="E670" t="s">
        <v>101</v>
      </c>
      <c r="F670" t="s">
        <v>17</v>
      </c>
      <c r="G670" s="1">
        <v>2594.58</v>
      </c>
      <c r="H670">
        <v>3353</v>
      </c>
      <c r="I670" t="s">
        <v>1119</v>
      </c>
      <c r="J670" t="s">
        <v>1129</v>
      </c>
      <c r="K670" t="s">
        <v>1141</v>
      </c>
    </row>
    <row r="671" spans="1:11" x14ac:dyDescent="0.4">
      <c r="A671" s="2">
        <v>44358</v>
      </c>
      <c r="B671">
        <v>2021</v>
      </c>
      <c r="C671" t="s">
        <v>1147</v>
      </c>
      <c r="D671" t="s">
        <v>2</v>
      </c>
      <c r="E671" t="s">
        <v>220</v>
      </c>
      <c r="F671" t="s">
        <v>4</v>
      </c>
      <c r="G671" s="1">
        <v>9425.43</v>
      </c>
      <c r="H671">
        <v>2217</v>
      </c>
      <c r="I671" t="s">
        <v>1164</v>
      </c>
      <c r="J671" t="s">
        <v>1134</v>
      </c>
      <c r="K671" t="s">
        <v>1142</v>
      </c>
    </row>
    <row r="672" spans="1:11" x14ac:dyDescent="0.4">
      <c r="A672" s="2">
        <v>44359</v>
      </c>
      <c r="B672">
        <v>2021</v>
      </c>
      <c r="C672" t="s">
        <v>1147</v>
      </c>
      <c r="D672" t="s">
        <v>1155</v>
      </c>
      <c r="E672" t="s">
        <v>709</v>
      </c>
      <c r="F672" t="s">
        <v>10</v>
      </c>
      <c r="G672" s="1">
        <v>6980.375</v>
      </c>
      <c r="H672" s="1">
        <v>8261.82</v>
      </c>
      <c r="I672" t="s">
        <v>1119</v>
      </c>
      <c r="J672" t="s">
        <v>1131</v>
      </c>
      <c r="K672" t="s">
        <v>1143</v>
      </c>
    </row>
    <row r="673" spans="1:11" x14ac:dyDescent="0.4">
      <c r="A673" s="2">
        <v>44362</v>
      </c>
      <c r="B673">
        <v>2021</v>
      </c>
      <c r="C673" t="s">
        <v>1147</v>
      </c>
      <c r="D673" t="s">
        <v>24</v>
      </c>
      <c r="E673" t="s">
        <v>884</v>
      </c>
      <c r="F673" t="s">
        <v>8</v>
      </c>
      <c r="G673" s="1">
        <v>2755.4559999999997</v>
      </c>
      <c r="H673" s="1">
        <v>2868.58</v>
      </c>
      <c r="I673" t="s">
        <v>1119</v>
      </c>
      <c r="J673" t="s">
        <v>1137</v>
      </c>
      <c r="K673" t="s">
        <v>1140</v>
      </c>
    </row>
    <row r="674" spans="1:11" x14ac:dyDescent="0.4">
      <c r="A674" s="2">
        <v>44362</v>
      </c>
      <c r="B674">
        <v>2021</v>
      </c>
      <c r="C674" t="s">
        <v>1147</v>
      </c>
      <c r="D674" t="s">
        <v>24</v>
      </c>
      <c r="E674" t="s">
        <v>53</v>
      </c>
      <c r="F674" t="s">
        <v>4</v>
      </c>
      <c r="G674" s="1">
        <v>5205.1899999999996</v>
      </c>
      <c r="H674">
        <v>5270</v>
      </c>
      <c r="I674" t="s">
        <v>1164</v>
      </c>
      <c r="J674" t="s">
        <v>1130</v>
      </c>
      <c r="K674" t="s">
        <v>1141</v>
      </c>
    </row>
    <row r="675" spans="1:11" x14ac:dyDescent="0.4">
      <c r="A675" s="2">
        <v>44368</v>
      </c>
      <c r="B675">
        <v>2021</v>
      </c>
      <c r="C675" t="s">
        <v>1147</v>
      </c>
      <c r="D675" t="s">
        <v>24</v>
      </c>
      <c r="E675" t="s">
        <v>977</v>
      </c>
      <c r="F675" t="s">
        <v>406</v>
      </c>
      <c r="G675" s="1">
        <v>2088.4252218578004</v>
      </c>
      <c r="H675" s="1">
        <v>1982.68</v>
      </c>
      <c r="I675" t="s">
        <v>1119</v>
      </c>
      <c r="J675" t="s">
        <v>1133</v>
      </c>
      <c r="K675" t="s">
        <v>1142</v>
      </c>
    </row>
    <row r="676" spans="1:11" x14ac:dyDescent="0.4">
      <c r="A676" s="2">
        <v>44370</v>
      </c>
      <c r="B676">
        <v>2021</v>
      </c>
      <c r="C676" t="s">
        <v>1147</v>
      </c>
      <c r="D676" t="s">
        <v>2</v>
      </c>
      <c r="E676" t="s">
        <v>1056</v>
      </c>
      <c r="F676" t="s">
        <v>404</v>
      </c>
      <c r="G676" s="1">
        <v>11535.607879635401</v>
      </c>
      <c r="H676" s="1">
        <v>605.92999999999995</v>
      </c>
      <c r="I676" t="s">
        <v>1119</v>
      </c>
      <c r="J676" t="s">
        <v>1135</v>
      </c>
      <c r="K676" t="s">
        <v>1140</v>
      </c>
    </row>
    <row r="677" spans="1:11" x14ac:dyDescent="0.4">
      <c r="A677" s="2">
        <v>44370</v>
      </c>
      <c r="B677">
        <v>2021</v>
      </c>
      <c r="C677" t="s">
        <v>1147</v>
      </c>
      <c r="D677" t="s">
        <v>51</v>
      </c>
      <c r="E677" t="s">
        <v>124</v>
      </c>
      <c r="F677" t="s">
        <v>8</v>
      </c>
      <c r="G677" s="1">
        <v>9931.86</v>
      </c>
      <c r="H677">
        <v>1933</v>
      </c>
      <c r="I677" t="s">
        <v>1164</v>
      </c>
      <c r="J677" t="s">
        <v>1138</v>
      </c>
      <c r="K677" t="s">
        <v>1140</v>
      </c>
    </row>
    <row r="678" spans="1:11" x14ac:dyDescent="0.4">
      <c r="A678" s="2">
        <v>44370</v>
      </c>
      <c r="B678">
        <v>2021</v>
      </c>
      <c r="C678" t="s">
        <v>1147</v>
      </c>
      <c r="D678" t="s">
        <v>18</v>
      </c>
      <c r="E678" t="s">
        <v>985</v>
      </c>
      <c r="F678" t="s">
        <v>416</v>
      </c>
      <c r="G678" s="1">
        <v>10303.398046115999</v>
      </c>
      <c r="H678" s="1">
        <v>3040.38</v>
      </c>
      <c r="I678" t="s">
        <v>1164</v>
      </c>
      <c r="J678" t="s">
        <v>1134</v>
      </c>
      <c r="K678" t="s">
        <v>1142</v>
      </c>
    </row>
    <row r="679" spans="1:11" x14ac:dyDescent="0.4">
      <c r="A679" s="2">
        <v>44373</v>
      </c>
      <c r="B679">
        <v>2021</v>
      </c>
      <c r="C679" t="s">
        <v>1147</v>
      </c>
      <c r="D679" t="s">
        <v>24</v>
      </c>
      <c r="E679" t="s">
        <v>539</v>
      </c>
      <c r="F679" t="s">
        <v>416</v>
      </c>
      <c r="G679" s="1">
        <v>3464.0140462499999</v>
      </c>
      <c r="H679">
        <v>5126</v>
      </c>
      <c r="I679" t="s">
        <v>1119</v>
      </c>
      <c r="J679" t="s">
        <v>1138</v>
      </c>
      <c r="K679" t="s">
        <v>1140</v>
      </c>
    </row>
    <row r="680" spans="1:11" x14ac:dyDescent="0.4">
      <c r="A680" s="2">
        <v>44374</v>
      </c>
      <c r="B680">
        <v>2021</v>
      </c>
      <c r="C680" t="s">
        <v>1147</v>
      </c>
      <c r="D680" t="s">
        <v>2</v>
      </c>
      <c r="E680" t="s">
        <v>84</v>
      </c>
      <c r="F680" t="s">
        <v>8</v>
      </c>
      <c r="G680" s="1">
        <v>476.73</v>
      </c>
      <c r="H680">
        <v>3418</v>
      </c>
      <c r="I680" t="s">
        <v>1164</v>
      </c>
      <c r="J680" t="s">
        <v>1133</v>
      </c>
      <c r="K680" t="s">
        <v>1140</v>
      </c>
    </row>
    <row r="681" spans="1:11" x14ac:dyDescent="0.4">
      <c r="A681" s="2">
        <v>44375</v>
      </c>
      <c r="B681">
        <v>2021</v>
      </c>
      <c r="C681" t="s">
        <v>1147</v>
      </c>
      <c r="D681" t="s">
        <v>1155</v>
      </c>
      <c r="E681" t="s">
        <v>446</v>
      </c>
      <c r="F681" t="s">
        <v>404</v>
      </c>
      <c r="G681" s="1">
        <v>4191.4560100100007</v>
      </c>
      <c r="H681">
        <v>9611</v>
      </c>
      <c r="I681" t="s">
        <v>1119</v>
      </c>
      <c r="J681" t="s">
        <v>1136</v>
      </c>
      <c r="K681" t="s">
        <v>1140</v>
      </c>
    </row>
    <row r="682" spans="1:11" x14ac:dyDescent="0.4">
      <c r="A682" s="2">
        <v>44378</v>
      </c>
      <c r="B682">
        <v>2021</v>
      </c>
      <c r="C682" t="s">
        <v>1148</v>
      </c>
      <c r="D682" t="s">
        <v>18</v>
      </c>
      <c r="E682" t="s">
        <v>47</v>
      </c>
      <c r="F682" t="s">
        <v>8</v>
      </c>
      <c r="G682" s="1">
        <v>1761.37</v>
      </c>
      <c r="H682">
        <v>2565</v>
      </c>
      <c r="I682" t="s">
        <v>1119</v>
      </c>
      <c r="J682" t="s">
        <v>1137</v>
      </c>
      <c r="K682" t="s">
        <v>1140</v>
      </c>
    </row>
    <row r="683" spans="1:11" x14ac:dyDescent="0.4">
      <c r="A683" s="2">
        <v>44379</v>
      </c>
      <c r="B683">
        <v>2021</v>
      </c>
      <c r="C683" t="s">
        <v>1148</v>
      </c>
      <c r="D683" t="s">
        <v>1155</v>
      </c>
      <c r="E683" t="s">
        <v>119</v>
      </c>
      <c r="F683" t="s">
        <v>4</v>
      </c>
      <c r="G683" s="1">
        <v>1865.15</v>
      </c>
      <c r="H683">
        <v>6386</v>
      </c>
      <c r="I683" t="s">
        <v>1119</v>
      </c>
      <c r="J683" t="s">
        <v>1131</v>
      </c>
      <c r="K683" t="s">
        <v>1143</v>
      </c>
    </row>
    <row r="684" spans="1:11" x14ac:dyDescent="0.4">
      <c r="A684" s="2">
        <v>44380</v>
      </c>
      <c r="B684">
        <v>2021</v>
      </c>
      <c r="C684" t="s">
        <v>1148</v>
      </c>
      <c r="D684" t="s">
        <v>1155</v>
      </c>
      <c r="E684" t="s">
        <v>665</v>
      </c>
      <c r="F684" t="s">
        <v>17</v>
      </c>
      <c r="G684" s="1">
        <v>3114.5607</v>
      </c>
      <c r="H684" s="1">
        <v>6751.35</v>
      </c>
      <c r="I684" t="s">
        <v>1164</v>
      </c>
      <c r="J684" t="s">
        <v>1129</v>
      </c>
      <c r="K684" t="s">
        <v>1143</v>
      </c>
    </row>
    <row r="685" spans="1:11" x14ac:dyDescent="0.4">
      <c r="A685" s="2">
        <v>44380</v>
      </c>
      <c r="B685">
        <v>2021</v>
      </c>
      <c r="C685" t="s">
        <v>1148</v>
      </c>
      <c r="D685" t="s">
        <v>18</v>
      </c>
      <c r="E685" t="s">
        <v>172</v>
      </c>
      <c r="F685" t="s">
        <v>4</v>
      </c>
      <c r="G685" s="1">
        <v>5831.38</v>
      </c>
      <c r="H685">
        <v>5224</v>
      </c>
      <c r="I685" t="s">
        <v>1164</v>
      </c>
      <c r="J685" t="s">
        <v>1131</v>
      </c>
      <c r="K685" t="s">
        <v>1140</v>
      </c>
    </row>
    <row r="686" spans="1:11" x14ac:dyDescent="0.4">
      <c r="A686" s="2">
        <v>44382</v>
      </c>
      <c r="B686">
        <v>2021</v>
      </c>
      <c r="C686" t="s">
        <v>1148</v>
      </c>
      <c r="D686" t="s">
        <v>1155</v>
      </c>
      <c r="E686" t="s">
        <v>252</v>
      </c>
      <c r="F686" t="s">
        <v>17</v>
      </c>
      <c r="G686" s="1">
        <v>297.45</v>
      </c>
      <c r="H686">
        <v>3199</v>
      </c>
      <c r="I686" t="s">
        <v>1119</v>
      </c>
      <c r="J686" t="s">
        <v>1131</v>
      </c>
      <c r="K686" t="s">
        <v>1142</v>
      </c>
    </row>
    <row r="687" spans="1:11" x14ac:dyDescent="0.4">
      <c r="A687" s="2">
        <v>44382</v>
      </c>
      <c r="B687">
        <v>2021</v>
      </c>
      <c r="C687" t="s">
        <v>1148</v>
      </c>
      <c r="D687" t="s">
        <v>1155</v>
      </c>
      <c r="E687" t="s">
        <v>565</v>
      </c>
      <c r="F687" t="s">
        <v>17</v>
      </c>
      <c r="G687" s="1">
        <v>114.0044</v>
      </c>
      <c r="H687" s="1">
        <v>9225</v>
      </c>
      <c r="I687" t="s">
        <v>1119</v>
      </c>
      <c r="J687" t="s">
        <v>1132</v>
      </c>
      <c r="K687" t="s">
        <v>1142</v>
      </c>
    </row>
    <row r="688" spans="1:11" x14ac:dyDescent="0.4">
      <c r="A688" s="2">
        <v>44385</v>
      </c>
      <c r="B688">
        <v>2021</v>
      </c>
      <c r="C688" t="s">
        <v>1148</v>
      </c>
      <c r="D688" t="s">
        <v>1155</v>
      </c>
      <c r="E688" t="s">
        <v>949</v>
      </c>
      <c r="F688" t="s">
        <v>406</v>
      </c>
      <c r="G688" s="1">
        <v>5732.2268765390991</v>
      </c>
      <c r="H688" s="1">
        <v>4119.96</v>
      </c>
      <c r="I688" t="s">
        <v>1119</v>
      </c>
      <c r="J688" t="s">
        <v>1138</v>
      </c>
      <c r="K688" t="s">
        <v>1141</v>
      </c>
    </row>
    <row r="689" spans="1:11" x14ac:dyDescent="0.4">
      <c r="A689" s="2">
        <v>44387</v>
      </c>
      <c r="B689">
        <v>2021</v>
      </c>
      <c r="C689" t="s">
        <v>1148</v>
      </c>
      <c r="D689" t="s">
        <v>24</v>
      </c>
      <c r="E689" t="s">
        <v>723</v>
      </c>
      <c r="F689" t="s">
        <v>8</v>
      </c>
      <c r="G689" s="1">
        <v>124.74640000000001</v>
      </c>
      <c r="H689" s="1">
        <v>6307.86</v>
      </c>
      <c r="I689" t="s">
        <v>1119</v>
      </c>
      <c r="J689" t="s">
        <v>1137</v>
      </c>
      <c r="K689" t="s">
        <v>1142</v>
      </c>
    </row>
    <row r="690" spans="1:11" x14ac:dyDescent="0.4">
      <c r="A690" s="2">
        <v>44387</v>
      </c>
      <c r="B690">
        <v>2021</v>
      </c>
      <c r="C690" t="s">
        <v>1148</v>
      </c>
      <c r="D690" t="s">
        <v>2</v>
      </c>
      <c r="E690" t="s">
        <v>773</v>
      </c>
      <c r="F690" t="s">
        <v>10</v>
      </c>
      <c r="G690" s="1">
        <v>448.5018</v>
      </c>
      <c r="H690" s="1">
        <v>1557.74</v>
      </c>
      <c r="I690" t="s">
        <v>1119</v>
      </c>
      <c r="J690" t="s">
        <v>1137</v>
      </c>
      <c r="K690" t="s">
        <v>1141</v>
      </c>
    </row>
    <row r="691" spans="1:11" x14ac:dyDescent="0.4">
      <c r="A691" s="2">
        <v>44387</v>
      </c>
      <c r="B691">
        <v>2021</v>
      </c>
      <c r="C691" t="s">
        <v>1148</v>
      </c>
      <c r="D691" t="s">
        <v>24</v>
      </c>
      <c r="E691" t="s">
        <v>311</v>
      </c>
      <c r="F691" t="s">
        <v>4</v>
      </c>
      <c r="G691" s="1">
        <v>8327.0400000000009</v>
      </c>
      <c r="H691">
        <v>9186</v>
      </c>
      <c r="I691" t="s">
        <v>1119</v>
      </c>
      <c r="J691" t="s">
        <v>1135</v>
      </c>
      <c r="K691" t="s">
        <v>1142</v>
      </c>
    </row>
    <row r="692" spans="1:11" x14ac:dyDescent="0.4">
      <c r="A692" s="2">
        <v>44387</v>
      </c>
      <c r="B692">
        <v>2021</v>
      </c>
      <c r="C692" t="s">
        <v>1148</v>
      </c>
      <c r="D692" t="s">
        <v>1155</v>
      </c>
      <c r="E692" t="s">
        <v>1102</v>
      </c>
      <c r="F692" t="s">
        <v>8</v>
      </c>
      <c r="G692" s="1">
        <v>98.898120000000006</v>
      </c>
      <c r="H692" s="1">
        <v>4376.8725000000004</v>
      </c>
      <c r="I692" t="s">
        <v>1119</v>
      </c>
      <c r="J692" t="s">
        <v>1131</v>
      </c>
      <c r="K692" t="s">
        <v>1140</v>
      </c>
    </row>
    <row r="693" spans="1:11" x14ac:dyDescent="0.4">
      <c r="A693" s="2">
        <v>44387</v>
      </c>
      <c r="B693">
        <v>2021</v>
      </c>
      <c r="C693" t="s">
        <v>1148</v>
      </c>
      <c r="D693" t="s">
        <v>2</v>
      </c>
      <c r="E693" t="s">
        <v>382</v>
      </c>
      <c r="F693" t="s">
        <v>4</v>
      </c>
      <c r="G693" s="1">
        <v>370.63</v>
      </c>
      <c r="H693">
        <v>4749</v>
      </c>
      <c r="I693" t="s">
        <v>1119</v>
      </c>
      <c r="J693" t="s">
        <v>1138</v>
      </c>
      <c r="K693" t="s">
        <v>1140</v>
      </c>
    </row>
    <row r="694" spans="1:11" x14ac:dyDescent="0.4">
      <c r="A694" s="2">
        <v>44388</v>
      </c>
      <c r="B694">
        <v>2021</v>
      </c>
      <c r="C694" t="s">
        <v>1148</v>
      </c>
      <c r="D694" t="s">
        <v>1155</v>
      </c>
      <c r="E694" t="s">
        <v>822</v>
      </c>
      <c r="F694" t="s">
        <v>17</v>
      </c>
      <c r="G694" s="1">
        <v>5092.2858000000006</v>
      </c>
      <c r="H694" s="1">
        <v>2434.7399999999998</v>
      </c>
      <c r="I694" t="s">
        <v>1119</v>
      </c>
      <c r="J694" t="s">
        <v>1133</v>
      </c>
      <c r="K694" t="s">
        <v>1141</v>
      </c>
    </row>
    <row r="695" spans="1:11" x14ac:dyDescent="0.4">
      <c r="A695" s="2">
        <v>44390</v>
      </c>
      <c r="B695">
        <v>2021</v>
      </c>
      <c r="C695" t="s">
        <v>1148</v>
      </c>
      <c r="D695" t="s">
        <v>51</v>
      </c>
      <c r="E695" t="s">
        <v>16</v>
      </c>
      <c r="F695" t="s">
        <v>17</v>
      </c>
      <c r="G695" s="1">
        <v>77.03</v>
      </c>
      <c r="H695">
        <v>7380</v>
      </c>
      <c r="I695" t="s">
        <v>1119</v>
      </c>
      <c r="J695" t="s">
        <v>1137</v>
      </c>
      <c r="K695" t="s">
        <v>1143</v>
      </c>
    </row>
    <row r="696" spans="1:11" x14ac:dyDescent="0.4">
      <c r="A696" s="2">
        <v>44390</v>
      </c>
      <c r="B696">
        <v>2021</v>
      </c>
      <c r="C696" t="s">
        <v>1148</v>
      </c>
      <c r="D696" t="s">
        <v>1155</v>
      </c>
      <c r="E696" t="s">
        <v>21</v>
      </c>
      <c r="F696" t="s">
        <v>10</v>
      </c>
      <c r="G696" s="1">
        <v>4430.04</v>
      </c>
      <c r="H696">
        <v>7973</v>
      </c>
      <c r="I696" t="s">
        <v>1119</v>
      </c>
      <c r="J696" t="s">
        <v>1131</v>
      </c>
      <c r="K696" t="s">
        <v>1142</v>
      </c>
    </row>
    <row r="697" spans="1:11" x14ac:dyDescent="0.4">
      <c r="A697" s="2">
        <v>44390</v>
      </c>
      <c r="B697">
        <v>2021</v>
      </c>
      <c r="C697" t="s">
        <v>1148</v>
      </c>
      <c r="D697" t="s">
        <v>2</v>
      </c>
      <c r="E697" t="s">
        <v>720</v>
      </c>
      <c r="F697" t="s">
        <v>10</v>
      </c>
      <c r="G697" s="1">
        <v>4439.8125</v>
      </c>
      <c r="H697" s="1">
        <v>934.26</v>
      </c>
      <c r="I697" t="s">
        <v>1119</v>
      </c>
      <c r="J697" t="s">
        <v>1124</v>
      </c>
      <c r="K697" t="s">
        <v>1140</v>
      </c>
    </row>
    <row r="698" spans="1:11" x14ac:dyDescent="0.4">
      <c r="A698" s="2">
        <v>44391</v>
      </c>
      <c r="B698">
        <v>2021</v>
      </c>
      <c r="C698" t="s">
        <v>1148</v>
      </c>
      <c r="D698" t="s">
        <v>2</v>
      </c>
      <c r="E698" t="s">
        <v>914</v>
      </c>
      <c r="F698" t="s">
        <v>4</v>
      </c>
      <c r="G698" s="1">
        <v>4034.79</v>
      </c>
      <c r="H698" s="1">
        <v>4708.34</v>
      </c>
      <c r="I698" t="s">
        <v>1119</v>
      </c>
      <c r="J698" t="s">
        <v>1134</v>
      </c>
      <c r="K698" t="s">
        <v>1142</v>
      </c>
    </row>
    <row r="699" spans="1:11" x14ac:dyDescent="0.4">
      <c r="A699" s="2">
        <v>44392</v>
      </c>
      <c r="B699">
        <v>2021</v>
      </c>
      <c r="C699" t="s">
        <v>1148</v>
      </c>
      <c r="D699" t="s">
        <v>2</v>
      </c>
      <c r="E699" t="s">
        <v>123</v>
      </c>
      <c r="F699" t="s">
        <v>4</v>
      </c>
      <c r="G699" s="1">
        <v>654.51</v>
      </c>
      <c r="H699">
        <v>2257</v>
      </c>
      <c r="I699" t="s">
        <v>1119</v>
      </c>
      <c r="J699" t="s">
        <v>1134</v>
      </c>
      <c r="K699" t="s">
        <v>1141</v>
      </c>
    </row>
    <row r="700" spans="1:11" x14ac:dyDescent="0.4">
      <c r="A700" s="2">
        <v>44393</v>
      </c>
      <c r="B700">
        <v>2021</v>
      </c>
      <c r="C700" t="s">
        <v>1148</v>
      </c>
      <c r="D700" t="s">
        <v>1155</v>
      </c>
      <c r="E700" t="s">
        <v>603</v>
      </c>
      <c r="F700" t="s">
        <v>17</v>
      </c>
      <c r="G700" s="1">
        <v>8872.5779999999995</v>
      </c>
      <c r="H700" s="1">
        <v>562.89</v>
      </c>
      <c r="I700" t="s">
        <v>1119</v>
      </c>
      <c r="J700" t="s">
        <v>1129</v>
      </c>
      <c r="K700" t="s">
        <v>1143</v>
      </c>
    </row>
    <row r="701" spans="1:11" x14ac:dyDescent="0.4">
      <c r="A701" s="2">
        <v>44394</v>
      </c>
      <c r="B701">
        <v>2021</v>
      </c>
      <c r="C701" t="s">
        <v>1148</v>
      </c>
      <c r="D701" t="s">
        <v>1155</v>
      </c>
      <c r="E701" t="s">
        <v>544</v>
      </c>
      <c r="F701" t="s">
        <v>401</v>
      </c>
      <c r="G701" s="1">
        <v>474.41986589999999</v>
      </c>
      <c r="H701">
        <v>8777</v>
      </c>
      <c r="I701" t="s">
        <v>1119</v>
      </c>
      <c r="J701" t="s">
        <v>1130</v>
      </c>
      <c r="K701" t="s">
        <v>1141</v>
      </c>
    </row>
    <row r="702" spans="1:11" x14ac:dyDescent="0.4">
      <c r="A702" s="2">
        <v>44395</v>
      </c>
      <c r="B702">
        <v>2021</v>
      </c>
      <c r="C702" t="s">
        <v>1148</v>
      </c>
      <c r="D702" t="s">
        <v>2</v>
      </c>
      <c r="E702" t="s">
        <v>836</v>
      </c>
      <c r="F702" t="s">
        <v>17</v>
      </c>
      <c r="G702" s="1">
        <v>171.91440000000003</v>
      </c>
      <c r="H702" s="1">
        <v>2354</v>
      </c>
      <c r="I702" t="s">
        <v>1164</v>
      </c>
      <c r="J702" t="s">
        <v>1131</v>
      </c>
      <c r="K702" t="s">
        <v>1142</v>
      </c>
    </row>
    <row r="703" spans="1:11" x14ac:dyDescent="0.4">
      <c r="A703" s="2">
        <v>44395</v>
      </c>
      <c r="B703">
        <v>2021</v>
      </c>
      <c r="C703" t="s">
        <v>1148</v>
      </c>
      <c r="D703" t="s">
        <v>2</v>
      </c>
      <c r="E703" t="s">
        <v>350</v>
      </c>
      <c r="F703" t="s">
        <v>4</v>
      </c>
      <c r="G703" s="1">
        <v>6776.37</v>
      </c>
      <c r="H703">
        <v>1606</v>
      </c>
      <c r="I703" t="s">
        <v>1164</v>
      </c>
      <c r="J703" t="s">
        <v>1134</v>
      </c>
      <c r="K703" t="s">
        <v>1143</v>
      </c>
    </row>
    <row r="704" spans="1:11" x14ac:dyDescent="0.4">
      <c r="A704" s="2">
        <v>44396</v>
      </c>
      <c r="B704">
        <v>2021</v>
      </c>
      <c r="C704" t="s">
        <v>1148</v>
      </c>
      <c r="D704" t="s">
        <v>1155</v>
      </c>
      <c r="E704" t="s">
        <v>20</v>
      </c>
      <c r="F704" t="s">
        <v>17</v>
      </c>
      <c r="G704" s="1">
        <v>492.81</v>
      </c>
      <c r="H704">
        <v>704</v>
      </c>
      <c r="I704" t="s">
        <v>1119</v>
      </c>
      <c r="J704" t="s">
        <v>1130</v>
      </c>
      <c r="K704" t="s">
        <v>1140</v>
      </c>
    </row>
    <row r="705" spans="1:11" x14ac:dyDescent="0.4">
      <c r="A705" s="2">
        <v>44396</v>
      </c>
      <c r="B705">
        <v>2021</v>
      </c>
      <c r="C705" t="s">
        <v>1148</v>
      </c>
      <c r="D705" t="s">
        <v>24</v>
      </c>
      <c r="E705" t="s">
        <v>177</v>
      </c>
      <c r="F705" t="s">
        <v>4</v>
      </c>
      <c r="G705" s="1">
        <v>366.61</v>
      </c>
      <c r="H705">
        <v>3504</v>
      </c>
      <c r="I705" t="s">
        <v>1119</v>
      </c>
      <c r="J705" t="s">
        <v>1133</v>
      </c>
      <c r="K705" t="s">
        <v>1142</v>
      </c>
    </row>
    <row r="706" spans="1:11" x14ac:dyDescent="0.4">
      <c r="A706" s="2">
        <v>44398</v>
      </c>
      <c r="B706">
        <v>2021</v>
      </c>
      <c r="C706" t="s">
        <v>1148</v>
      </c>
      <c r="D706" t="s">
        <v>1155</v>
      </c>
      <c r="E706" t="s">
        <v>1032</v>
      </c>
      <c r="F706" t="s">
        <v>416</v>
      </c>
      <c r="G706" s="1">
        <v>506.69053346239997</v>
      </c>
      <c r="H706" s="1">
        <v>7412.57</v>
      </c>
      <c r="I706" t="s">
        <v>1119</v>
      </c>
      <c r="J706" t="s">
        <v>1124</v>
      </c>
      <c r="K706" t="s">
        <v>1140</v>
      </c>
    </row>
    <row r="707" spans="1:11" x14ac:dyDescent="0.4">
      <c r="A707" s="2">
        <v>44401</v>
      </c>
      <c r="B707">
        <v>2021</v>
      </c>
      <c r="C707" t="s">
        <v>1148</v>
      </c>
      <c r="D707" t="s">
        <v>1155</v>
      </c>
      <c r="E707" t="s">
        <v>31</v>
      </c>
      <c r="F707" t="s">
        <v>10</v>
      </c>
      <c r="G707" s="1">
        <v>5507.89</v>
      </c>
      <c r="H707">
        <v>9741</v>
      </c>
      <c r="I707" t="s">
        <v>1119</v>
      </c>
      <c r="J707" t="s">
        <v>1124</v>
      </c>
      <c r="K707" t="s">
        <v>1141</v>
      </c>
    </row>
    <row r="708" spans="1:11" x14ac:dyDescent="0.4">
      <c r="A708" s="2">
        <v>44402</v>
      </c>
      <c r="B708">
        <v>2021</v>
      </c>
      <c r="C708" t="s">
        <v>1148</v>
      </c>
      <c r="D708" t="s">
        <v>1155</v>
      </c>
      <c r="E708" t="s">
        <v>938</v>
      </c>
      <c r="F708" t="s">
        <v>8</v>
      </c>
      <c r="G708" s="1">
        <v>7113.9230000000007</v>
      </c>
      <c r="H708" s="1">
        <v>959</v>
      </c>
      <c r="I708" t="s">
        <v>1119</v>
      </c>
      <c r="J708" t="s">
        <v>1134</v>
      </c>
      <c r="K708" t="s">
        <v>1140</v>
      </c>
    </row>
    <row r="709" spans="1:11" x14ac:dyDescent="0.4">
      <c r="A709" s="2">
        <v>44403</v>
      </c>
      <c r="B709">
        <v>2021</v>
      </c>
      <c r="C709" t="s">
        <v>1148</v>
      </c>
      <c r="D709" t="s">
        <v>51</v>
      </c>
      <c r="E709" t="s">
        <v>162</v>
      </c>
      <c r="F709" t="s">
        <v>8</v>
      </c>
      <c r="G709" s="1">
        <v>5045.1099999999997</v>
      </c>
      <c r="H709">
        <v>745</v>
      </c>
      <c r="I709" t="s">
        <v>1119</v>
      </c>
      <c r="J709" t="s">
        <v>1131</v>
      </c>
      <c r="K709" t="s">
        <v>1141</v>
      </c>
    </row>
    <row r="710" spans="1:11" x14ac:dyDescent="0.4">
      <c r="A710" s="2">
        <v>44404</v>
      </c>
      <c r="B710">
        <v>2021</v>
      </c>
      <c r="C710" t="s">
        <v>1148</v>
      </c>
      <c r="D710" t="s">
        <v>24</v>
      </c>
      <c r="E710" t="s">
        <v>1001</v>
      </c>
      <c r="F710" t="s">
        <v>401</v>
      </c>
      <c r="G710" s="1">
        <v>7510.2404798749985</v>
      </c>
      <c r="H710" s="1">
        <v>11509.11</v>
      </c>
      <c r="I710" t="s">
        <v>1164</v>
      </c>
      <c r="J710" t="s">
        <v>1129</v>
      </c>
      <c r="K710" t="s">
        <v>1140</v>
      </c>
    </row>
    <row r="711" spans="1:11" x14ac:dyDescent="0.4">
      <c r="A711" s="2">
        <v>44405</v>
      </c>
      <c r="B711">
        <v>2021</v>
      </c>
      <c r="C711" t="s">
        <v>1148</v>
      </c>
      <c r="D711" t="s">
        <v>24</v>
      </c>
      <c r="E711" t="s">
        <v>1072</v>
      </c>
      <c r="F711" t="s">
        <v>401</v>
      </c>
      <c r="G711" s="1">
        <v>6161.2077807413998</v>
      </c>
      <c r="H711" s="1">
        <v>2063.6</v>
      </c>
      <c r="I711" t="s">
        <v>1119</v>
      </c>
      <c r="J711" t="s">
        <v>1137</v>
      </c>
      <c r="K711" t="s">
        <v>1140</v>
      </c>
    </row>
    <row r="712" spans="1:11" x14ac:dyDescent="0.4">
      <c r="A712" s="2">
        <v>44410</v>
      </c>
      <c r="B712">
        <v>2021</v>
      </c>
      <c r="C712" t="s">
        <v>1148</v>
      </c>
      <c r="D712" t="s">
        <v>1155</v>
      </c>
      <c r="E712" t="s">
        <v>191</v>
      </c>
      <c r="F712" t="s">
        <v>10</v>
      </c>
      <c r="G712" s="1">
        <v>1127.81</v>
      </c>
      <c r="H712">
        <v>569</v>
      </c>
      <c r="I712" t="s">
        <v>1119</v>
      </c>
      <c r="J712" t="s">
        <v>1135</v>
      </c>
      <c r="K712" t="s">
        <v>1140</v>
      </c>
    </row>
    <row r="713" spans="1:11" x14ac:dyDescent="0.4">
      <c r="A713" s="2">
        <v>44410</v>
      </c>
      <c r="B713">
        <v>2021</v>
      </c>
      <c r="C713" t="s">
        <v>1148</v>
      </c>
      <c r="D713" t="s">
        <v>18</v>
      </c>
      <c r="E713" t="s">
        <v>630</v>
      </c>
      <c r="F713" t="s">
        <v>10</v>
      </c>
      <c r="G713" s="1">
        <v>107.20050000000001</v>
      </c>
      <c r="H713" s="1">
        <v>4849</v>
      </c>
      <c r="I713" t="s">
        <v>1119</v>
      </c>
      <c r="J713" t="s">
        <v>1129</v>
      </c>
      <c r="K713" t="s">
        <v>1142</v>
      </c>
    </row>
    <row r="714" spans="1:11" x14ac:dyDescent="0.4">
      <c r="A714" s="2">
        <v>44412</v>
      </c>
      <c r="B714">
        <v>2021</v>
      </c>
      <c r="C714" t="s">
        <v>1148</v>
      </c>
      <c r="D714" t="s">
        <v>1155</v>
      </c>
      <c r="E714" t="s">
        <v>940</v>
      </c>
      <c r="F714" t="s">
        <v>4</v>
      </c>
      <c r="G714" s="1">
        <v>5283.0820000000003</v>
      </c>
      <c r="H714" s="1">
        <v>6151.68</v>
      </c>
      <c r="I714" t="s">
        <v>1119</v>
      </c>
      <c r="J714" t="s">
        <v>1130</v>
      </c>
      <c r="K714" t="s">
        <v>1142</v>
      </c>
    </row>
    <row r="715" spans="1:11" x14ac:dyDescent="0.4">
      <c r="A715" s="2">
        <v>44412</v>
      </c>
      <c r="B715">
        <v>2021</v>
      </c>
      <c r="C715" t="s">
        <v>1148</v>
      </c>
      <c r="D715" t="s">
        <v>18</v>
      </c>
      <c r="E715" t="s">
        <v>863</v>
      </c>
      <c r="F715" t="s">
        <v>10</v>
      </c>
      <c r="G715" s="1">
        <v>243.328</v>
      </c>
      <c r="H715" s="1">
        <v>5908.14</v>
      </c>
      <c r="I715" t="s">
        <v>1164</v>
      </c>
      <c r="J715" t="s">
        <v>1134</v>
      </c>
      <c r="K715" t="s">
        <v>1140</v>
      </c>
    </row>
    <row r="716" spans="1:11" x14ac:dyDescent="0.4">
      <c r="A716" s="2">
        <v>44413</v>
      </c>
      <c r="B716">
        <v>2021</v>
      </c>
      <c r="C716" t="s">
        <v>1148</v>
      </c>
      <c r="D716" t="s">
        <v>1155</v>
      </c>
      <c r="E716" t="s">
        <v>763</v>
      </c>
      <c r="F716" t="s">
        <v>8</v>
      </c>
      <c r="G716" s="1">
        <v>3697.6471999999999</v>
      </c>
      <c r="H716" s="1">
        <v>3060.64</v>
      </c>
      <c r="I716" t="s">
        <v>1119</v>
      </c>
      <c r="J716" t="s">
        <v>1130</v>
      </c>
      <c r="K716" t="s">
        <v>1142</v>
      </c>
    </row>
    <row r="717" spans="1:11" x14ac:dyDescent="0.4">
      <c r="A717" s="2">
        <v>44413</v>
      </c>
      <c r="B717">
        <v>2021</v>
      </c>
      <c r="C717" t="s">
        <v>1148</v>
      </c>
      <c r="D717" t="s">
        <v>51</v>
      </c>
      <c r="E717" t="s">
        <v>671</v>
      </c>
      <c r="F717" t="s">
        <v>10</v>
      </c>
      <c r="G717" s="1">
        <v>5910.7776000000003</v>
      </c>
      <c r="H717" s="1">
        <v>6832.5</v>
      </c>
      <c r="I717" t="s">
        <v>1164</v>
      </c>
      <c r="J717" t="s">
        <v>1138</v>
      </c>
      <c r="K717" t="s">
        <v>1142</v>
      </c>
    </row>
    <row r="718" spans="1:11" x14ac:dyDescent="0.4">
      <c r="A718" s="2">
        <v>44414</v>
      </c>
      <c r="B718">
        <v>2021</v>
      </c>
      <c r="C718" t="s">
        <v>1148</v>
      </c>
      <c r="D718" t="s">
        <v>51</v>
      </c>
      <c r="E718" t="s">
        <v>704</v>
      </c>
      <c r="F718" t="s">
        <v>17</v>
      </c>
      <c r="G718" s="1">
        <v>3490.7487999999994</v>
      </c>
      <c r="H718" s="1">
        <v>4349.8</v>
      </c>
      <c r="I718" t="s">
        <v>1119</v>
      </c>
      <c r="J718" t="s">
        <v>1137</v>
      </c>
      <c r="K718" t="s">
        <v>1140</v>
      </c>
    </row>
    <row r="719" spans="1:11" x14ac:dyDescent="0.4">
      <c r="A719" s="2">
        <v>44415</v>
      </c>
      <c r="B719">
        <v>2021</v>
      </c>
      <c r="C719" t="s">
        <v>1148</v>
      </c>
      <c r="D719" t="s">
        <v>1155</v>
      </c>
      <c r="E719" t="s">
        <v>1096</v>
      </c>
      <c r="F719" t="s">
        <v>17</v>
      </c>
      <c r="G719" s="1">
        <v>11438.13</v>
      </c>
      <c r="H719" s="1">
        <v>3496.87</v>
      </c>
      <c r="I719" t="s">
        <v>1164</v>
      </c>
      <c r="J719" t="s">
        <v>1134</v>
      </c>
      <c r="K719" t="s">
        <v>1140</v>
      </c>
    </row>
    <row r="720" spans="1:11" x14ac:dyDescent="0.4">
      <c r="A720" s="2">
        <v>44416</v>
      </c>
      <c r="B720">
        <v>2021</v>
      </c>
      <c r="C720" t="s">
        <v>1148</v>
      </c>
      <c r="D720" t="s">
        <v>2</v>
      </c>
      <c r="E720" t="s">
        <v>1046</v>
      </c>
      <c r="F720" t="s">
        <v>401</v>
      </c>
      <c r="G720" s="1">
        <v>4578.8745722695012</v>
      </c>
      <c r="H720" s="1">
        <v>6011.32</v>
      </c>
      <c r="I720" t="s">
        <v>1119</v>
      </c>
      <c r="J720" t="s">
        <v>1133</v>
      </c>
      <c r="K720" t="s">
        <v>1142</v>
      </c>
    </row>
    <row r="721" spans="1:11" x14ac:dyDescent="0.4">
      <c r="A721" s="2">
        <v>44416</v>
      </c>
      <c r="B721">
        <v>2021</v>
      </c>
      <c r="C721" t="s">
        <v>1148</v>
      </c>
      <c r="D721" t="s">
        <v>1155</v>
      </c>
      <c r="E721" t="s">
        <v>374</v>
      </c>
      <c r="F721" t="s">
        <v>17</v>
      </c>
      <c r="G721" s="1">
        <v>6517.85</v>
      </c>
      <c r="H721">
        <v>7489</v>
      </c>
      <c r="I721" t="s">
        <v>1164</v>
      </c>
      <c r="J721" t="s">
        <v>1134</v>
      </c>
      <c r="K721" t="s">
        <v>1140</v>
      </c>
    </row>
    <row r="722" spans="1:11" x14ac:dyDescent="0.4">
      <c r="A722" s="2">
        <v>44417</v>
      </c>
      <c r="B722">
        <v>2021</v>
      </c>
      <c r="C722" t="s">
        <v>1148</v>
      </c>
      <c r="D722" t="s">
        <v>1155</v>
      </c>
      <c r="E722" t="s">
        <v>647</v>
      </c>
      <c r="F722" t="s">
        <v>4</v>
      </c>
      <c r="G722" s="1">
        <v>5348.0285999999996</v>
      </c>
      <c r="H722" s="1">
        <v>2178.36</v>
      </c>
      <c r="I722" t="s">
        <v>1119</v>
      </c>
      <c r="J722" t="s">
        <v>1133</v>
      </c>
      <c r="K722" t="s">
        <v>1140</v>
      </c>
    </row>
    <row r="723" spans="1:11" x14ac:dyDescent="0.4">
      <c r="A723" s="2">
        <v>44419</v>
      </c>
      <c r="B723">
        <v>2021</v>
      </c>
      <c r="C723" t="s">
        <v>1148</v>
      </c>
      <c r="D723" t="s">
        <v>1155</v>
      </c>
      <c r="E723" t="s">
        <v>590</v>
      </c>
      <c r="F723" t="s">
        <v>10</v>
      </c>
      <c r="G723" s="1">
        <v>10244.8768</v>
      </c>
      <c r="H723" s="1">
        <v>5097.16</v>
      </c>
      <c r="I723" t="s">
        <v>1119</v>
      </c>
      <c r="J723" t="s">
        <v>1135</v>
      </c>
      <c r="K723" t="s">
        <v>1141</v>
      </c>
    </row>
    <row r="724" spans="1:11" x14ac:dyDescent="0.4">
      <c r="A724" s="2">
        <v>44424</v>
      </c>
      <c r="B724">
        <v>2021</v>
      </c>
      <c r="C724" t="s">
        <v>1148</v>
      </c>
      <c r="D724" t="s">
        <v>2</v>
      </c>
      <c r="E724" t="s">
        <v>15</v>
      </c>
      <c r="F724" t="s">
        <v>8</v>
      </c>
      <c r="G724" s="1">
        <v>95.83</v>
      </c>
      <c r="H724">
        <v>9294</v>
      </c>
      <c r="I724" t="s">
        <v>1119</v>
      </c>
      <c r="J724" t="s">
        <v>1137</v>
      </c>
      <c r="K724" t="s">
        <v>1142</v>
      </c>
    </row>
    <row r="725" spans="1:11" x14ac:dyDescent="0.4">
      <c r="A725" s="2">
        <v>44424</v>
      </c>
      <c r="B725">
        <v>2021</v>
      </c>
      <c r="C725" t="s">
        <v>1148</v>
      </c>
      <c r="D725" t="s">
        <v>18</v>
      </c>
      <c r="E725" t="s">
        <v>787</v>
      </c>
      <c r="F725" t="s">
        <v>17</v>
      </c>
      <c r="G725" s="1">
        <v>4974.942</v>
      </c>
      <c r="H725" s="1">
        <v>3462.36</v>
      </c>
      <c r="I725" t="s">
        <v>1164</v>
      </c>
      <c r="J725" t="s">
        <v>1134</v>
      </c>
      <c r="K725" t="s">
        <v>1142</v>
      </c>
    </row>
    <row r="726" spans="1:11" x14ac:dyDescent="0.4">
      <c r="A726" s="2">
        <v>44427</v>
      </c>
      <c r="B726">
        <v>2021</v>
      </c>
      <c r="C726" t="s">
        <v>1148</v>
      </c>
      <c r="D726" t="s">
        <v>18</v>
      </c>
      <c r="E726" t="s">
        <v>1015</v>
      </c>
      <c r="F726" t="s">
        <v>398</v>
      </c>
      <c r="G726" s="1">
        <v>1868.8616659450001</v>
      </c>
      <c r="H726" s="1">
        <v>10556.32</v>
      </c>
      <c r="I726" t="s">
        <v>1119</v>
      </c>
      <c r="J726" t="s">
        <v>1138</v>
      </c>
      <c r="K726" t="s">
        <v>1140</v>
      </c>
    </row>
    <row r="727" spans="1:11" x14ac:dyDescent="0.4">
      <c r="A727" s="2">
        <v>44429</v>
      </c>
      <c r="B727">
        <v>2021</v>
      </c>
      <c r="C727" t="s">
        <v>1148</v>
      </c>
      <c r="D727" t="s">
        <v>24</v>
      </c>
      <c r="E727" t="s">
        <v>643</v>
      </c>
      <c r="F727" t="s">
        <v>17</v>
      </c>
      <c r="G727" s="1">
        <v>5846.5771000000004</v>
      </c>
      <c r="H727" s="1">
        <v>5530.35</v>
      </c>
      <c r="I727" t="s">
        <v>1119</v>
      </c>
      <c r="J727" t="s">
        <v>1133</v>
      </c>
      <c r="K727" t="s">
        <v>1143</v>
      </c>
    </row>
    <row r="728" spans="1:11" x14ac:dyDescent="0.4">
      <c r="A728" s="2">
        <v>44430</v>
      </c>
      <c r="B728">
        <v>2021</v>
      </c>
      <c r="C728" t="s">
        <v>1148</v>
      </c>
      <c r="D728" t="s">
        <v>51</v>
      </c>
      <c r="E728" t="s">
        <v>699</v>
      </c>
      <c r="F728" t="s">
        <v>4</v>
      </c>
      <c r="G728" s="1">
        <v>4214.3900000000003</v>
      </c>
      <c r="H728" s="1">
        <v>9517</v>
      </c>
      <c r="I728" t="s">
        <v>1119</v>
      </c>
      <c r="J728" t="s">
        <v>1134</v>
      </c>
      <c r="K728" t="s">
        <v>1140</v>
      </c>
    </row>
    <row r="729" spans="1:11" x14ac:dyDescent="0.4">
      <c r="A729" s="2">
        <v>44431</v>
      </c>
      <c r="B729">
        <v>2021</v>
      </c>
      <c r="C729" t="s">
        <v>1148</v>
      </c>
      <c r="D729" t="s">
        <v>2</v>
      </c>
      <c r="E729" t="s">
        <v>286</v>
      </c>
      <c r="F729" t="s">
        <v>10</v>
      </c>
      <c r="G729" s="1">
        <v>3887.59</v>
      </c>
      <c r="H729">
        <v>2624</v>
      </c>
      <c r="I729" t="s">
        <v>1164</v>
      </c>
      <c r="J729" t="s">
        <v>1130</v>
      </c>
      <c r="K729" t="s">
        <v>1140</v>
      </c>
    </row>
    <row r="730" spans="1:11" x14ac:dyDescent="0.4">
      <c r="A730" s="2">
        <v>44431</v>
      </c>
      <c r="B730">
        <v>2021</v>
      </c>
      <c r="C730" t="s">
        <v>1148</v>
      </c>
      <c r="D730" t="s">
        <v>1155</v>
      </c>
      <c r="E730" t="s">
        <v>970</v>
      </c>
      <c r="F730" t="s">
        <v>416</v>
      </c>
      <c r="G730" s="1">
        <v>5198.7869119936004</v>
      </c>
      <c r="H730" s="1">
        <v>10437.26</v>
      </c>
      <c r="I730" t="s">
        <v>1119</v>
      </c>
      <c r="J730" t="s">
        <v>1124</v>
      </c>
      <c r="K730" t="s">
        <v>1140</v>
      </c>
    </row>
    <row r="731" spans="1:11" x14ac:dyDescent="0.4">
      <c r="A731" s="2">
        <v>44432</v>
      </c>
      <c r="B731">
        <v>2021</v>
      </c>
      <c r="C731" t="s">
        <v>1148</v>
      </c>
      <c r="D731" t="s">
        <v>2</v>
      </c>
      <c r="E731" t="s">
        <v>46</v>
      </c>
      <c r="F731" t="s">
        <v>10</v>
      </c>
      <c r="G731" s="1">
        <v>1699.74</v>
      </c>
      <c r="H731">
        <v>2647</v>
      </c>
      <c r="I731" t="s">
        <v>1119</v>
      </c>
      <c r="J731" t="s">
        <v>1134</v>
      </c>
      <c r="K731" t="s">
        <v>1142</v>
      </c>
    </row>
    <row r="732" spans="1:11" x14ac:dyDescent="0.4">
      <c r="A732" s="2">
        <v>44433</v>
      </c>
      <c r="B732">
        <v>2021</v>
      </c>
      <c r="C732" t="s">
        <v>1148</v>
      </c>
      <c r="D732" t="s">
        <v>18</v>
      </c>
      <c r="E732" t="s">
        <v>229</v>
      </c>
      <c r="F732" t="s">
        <v>17</v>
      </c>
      <c r="G732" s="1">
        <v>1686.53</v>
      </c>
      <c r="H732">
        <v>5575</v>
      </c>
      <c r="I732" t="s">
        <v>1119</v>
      </c>
      <c r="J732" t="s">
        <v>1134</v>
      </c>
      <c r="K732" t="s">
        <v>1140</v>
      </c>
    </row>
    <row r="733" spans="1:11" x14ac:dyDescent="0.4">
      <c r="A733" s="2">
        <v>44433</v>
      </c>
      <c r="B733">
        <v>2021</v>
      </c>
      <c r="C733" t="s">
        <v>1148</v>
      </c>
      <c r="D733" t="s">
        <v>1155</v>
      </c>
      <c r="E733" t="s">
        <v>931</v>
      </c>
      <c r="F733" t="s">
        <v>17</v>
      </c>
      <c r="G733" s="1">
        <v>3454.4850000000001</v>
      </c>
      <c r="H733" s="1">
        <v>8271.18</v>
      </c>
      <c r="I733" t="s">
        <v>1119</v>
      </c>
      <c r="J733" t="s">
        <v>1131</v>
      </c>
      <c r="K733" t="s">
        <v>1140</v>
      </c>
    </row>
    <row r="734" spans="1:11" x14ac:dyDescent="0.4">
      <c r="A734" s="2">
        <v>44434</v>
      </c>
      <c r="B734">
        <v>2021</v>
      </c>
      <c r="C734" t="s">
        <v>1148</v>
      </c>
      <c r="D734" t="s">
        <v>2</v>
      </c>
      <c r="E734" t="s">
        <v>458</v>
      </c>
      <c r="F734" t="s">
        <v>401</v>
      </c>
      <c r="G734" s="1">
        <v>8813.4524674799995</v>
      </c>
      <c r="H734">
        <v>4301</v>
      </c>
      <c r="I734" t="s">
        <v>1119</v>
      </c>
      <c r="J734" t="s">
        <v>1131</v>
      </c>
      <c r="K734" t="s">
        <v>1140</v>
      </c>
    </row>
    <row r="735" spans="1:11" x14ac:dyDescent="0.4">
      <c r="A735" s="2">
        <v>44436</v>
      </c>
      <c r="B735">
        <v>2021</v>
      </c>
      <c r="C735" t="s">
        <v>1148</v>
      </c>
      <c r="D735" t="s">
        <v>1155</v>
      </c>
      <c r="E735" t="s">
        <v>1055</v>
      </c>
      <c r="F735" t="s">
        <v>398</v>
      </c>
      <c r="G735" s="1">
        <v>5520.1514804939998</v>
      </c>
      <c r="H735" s="1">
        <v>11069.58</v>
      </c>
      <c r="I735" t="s">
        <v>1119</v>
      </c>
      <c r="J735" t="s">
        <v>1134</v>
      </c>
      <c r="K735" t="s">
        <v>1141</v>
      </c>
    </row>
    <row r="736" spans="1:11" x14ac:dyDescent="0.4">
      <c r="A736" s="2">
        <v>44442</v>
      </c>
      <c r="B736">
        <v>2021</v>
      </c>
      <c r="C736" t="s">
        <v>1148</v>
      </c>
      <c r="D736" t="s">
        <v>18</v>
      </c>
      <c r="E736" t="s">
        <v>471</v>
      </c>
      <c r="F736" t="s">
        <v>416</v>
      </c>
      <c r="G736" s="1">
        <v>4359.0032735499999</v>
      </c>
      <c r="H736">
        <v>9293</v>
      </c>
      <c r="I736" t="s">
        <v>1119</v>
      </c>
      <c r="J736" t="s">
        <v>1133</v>
      </c>
      <c r="K736" t="s">
        <v>1141</v>
      </c>
    </row>
    <row r="737" spans="1:11" x14ac:dyDescent="0.4">
      <c r="A737" s="2">
        <v>44443</v>
      </c>
      <c r="B737">
        <v>2021</v>
      </c>
      <c r="C737" t="s">
        <v>1148</v>
      </c>
      <c r="D737" t="s">
        <v>2</v>
      </c>
      <c r="E737" t="s">
        <v>739</v>
      </c>
      <c r="F737" t="s">
        <v>4</v>
      </c>
      <c r="G737" s="1">
        <v>4168.7415000000001</v>
      </c>
      <c r="H737" s="1">
        <v>5680.08</v>
      </c>
      <c r="I737" t="s">
        <v>1119</v>
      </c>
      <c r="J737" t="s">
        <v>1130</v>
      </c>
      <c r="K737" t="s">
        <v>1140</v>
      </c>
    </row>
    <row r="738" spans="1:11" x14ac:dyDescent="0.4">
      <c r="A738" s="2">
        <v>44445</v>
      </c>
      <c r="B738">
        <v>2021</v>
      </c>
      <c r="C738" t="s">
        <v>1148</v>
      </c>
      <c r="D738" t="s">
        <v>1155</v>
      </c>
      <c r="E738" t="s">
        <v>620</v>
      </c>
      <c r="F738" t="s">
        <v>8</v>
      </c>
      <c r="G738" s="1">
        <v>11368.851000000001</v>
      </c>
      <c r="H738" s="1">
        <v>577.85</v>
      </c>
      <c r="I738" t="s">
        <v>1164</v>
      </c>
      <c r="J738" t="s">
        <v>1137</v>
      </c>
      <c r="K738" t="s">
        <v>1142</v>
      </c>
    </row>
    <row r="739" spans="1:11" x14ac:dyDescent="0.4">
      <c r="A739" s="2">
        <v>44445</v>
      </c>
      <c r="B739">
        <v>2021</v>
      </c>
      <c r="C739" t="s">
        <v>1148</v>
      </c>
      <c r="D739" t="s">
        <v>2</v>
      </c>
      <c r="E739" t="s">
        <v>881</v>
      </c>
      <c r="F739" t="s">
        <v>10</v>
      </c>
      <c r="G739" s="1">
        <v>443.20499999999998</v>
      </c>
      <c r="H739" s="1">
        <v>1353.23</v>
      </c>
      <c r="I739" t="s">
        <v>1119</v>
      </c>
      <c r="J739" t="s">
        <v>1133</v>
      </c>
      <c r="K739" t="s">
        <v>1140</v>
      </c>
    </row>
    <row r="740" spans="1:11" x14ac:dyDescent="0.4">
      <c r="A740" s="2">
        <v>44446</v>
      </c>
      <c r="B740">
        <v>2021</v>
      </c>
      <c r="C740" t="s">
        <v>1148</v>
      </c>
      <c r="D740" t="s">
        <v>2</v>
      </c>
      <c r="E740" t="s">
        <v>948</v>
      </c>
      <c r="F740" t="s">
        <v>406</v>
      </c>
      <c r="G740" s="1">
        <v>968.28766306739999</v>
      </c>
      <c r="H740" s="1">
        <v>1444.08</v>
      </c>
      <c r="I740" t="s">
        <v>1119</v>
      </c>
      <c r="J740" t="s">
        <v>1135</v>
      </c>
      <c r="K740" t="s">
        <v>1140</v>
      </c>
    </row>
    <row r="741" spans="1:11" x14ac:dyDescent="0.4">
      <c r="A741" s="2">
        <v>44446</v>
      </c>
      <c r="B741">
        <v>2021</v>
      </c>
      <c r="C741" t="s">
        <v>1148</v>
      </c>
      <c r="D741" t="s">
        <v>2</v>
      </c>
      <c r="E741" t="s">
        <v>423</v>
      </c>
      <c r="F741" t="s">
        <v>404</v>
      </c>
      <c r="G741" s="1">
        <v>3409.3182214499998</v>
      </c>
      <c r="H741">
        <v>1018</v>
      </c>
      <c r="I741" t="s">
        <v>1164</v>
      </c>
      <c r="J741" t="s">
        <v>1129</v>
      </c>
      <c r="K741" t="s">
        <v>1142</v>
      </c>
    </row>
    <row r="742" spans="1:11" x14ac:dyDescent="0.4">
      <c r="A742" s="2">
        <v>44446</v>
      </c>
      <c r="B742">
        <v>2021</v>
      </c>
      <c r="C742" t="s">
        <v>1148</v>
      </c>
      <c r="D742" t="s">
        <v>1155</v>
      </c>
      <c r="E742" t="s">
        <v>814</v>
      </c>
      <c r="F742" t="s">
        <v>8</v>
      </c>
      <c r="G742" s="1">
        <v>41.921400000000006</v>
      </c>
      <c r="H742" s="1">
        <v>4158.38</v>
      </c>
      <c r="I742" t="s">
        <v>1119</v>
      </c>
      <c r="J742" t="s">
        <v>1131</v>
      </c>
      <c r="K742" t="s">
        <v>1140</v>
      </c>
    </row>
    <row r="743" spans="1:11" x14ac:dyDescent="0.4">
      <c r="A743" s="2">
        <v>44447</v>
      </c>
      <c r="B743">
        <v>2021</v>
      </c>
      <c r="C743" t="s">
        <v>1148</v>
      </c>
      <c r="D743" t="s">
        <v>18</v>
      </c>
      <c r="E743" t="s">
        <v>484</v>
      </c>
      <c r="F743" t="s">
        <v>404</v>
      </c>
      <c r="G743" s="1">
        <v>1091.6661218699999</v>
      </c>
      <c r="H743">
        <v>5865</v>
      </c>
      <c r="I743" t="s">
        <v>1119</v>
      </c>
      <c r="J743" t="s">
        <v>1136</v>
      </c>
      <c r="K743" t="s">
        <v>1143</v>
      </c>
    </row>
    <row r="744" spans="1:11" x14ac:dyDescent="0.4">
      <c r="A744" s="2">
        <v>44448</v>
      </c>
      <c r="B744">
        <v>2021</v>
      </c>
      <c r="C744" t="s">
        <v>1148</v>
      </c>
      <c r="D744" t="s">
        <v>2</v>
      </c>
      <c r="E744" t="s">
        <v>1020</v>
      </c>
      <c r="F744" t="s">
        <v>401</v>
      </c>
      <c r="G744" s="1">
        <v>1668.9421299782</v>
      </c>
      <c r="H744" s="1">
        <v>5215.1099999999997</v>
      </c>
      <c r="I744" t="s">
        <v>1119</v>
      </c>
      <c r="J744" t="s">
        <v>1135</v>
      </c>
      <c r="K744" t="s">
        <v>1142</v>
      </c>
    </row>
    <row r="745" spans="1:11" x14ac:dyDescent="0.4">
      <c r="A745" s="2">
        <v>44450</v>
      </c>
      <c r="B745">
        <v>2021</v>
      </c>
      <c r="C745" t="s">
        <v>1148</v>
      </c>
      <c r="D745" t="s">
        <v>51</v>
      </c>
      <c r="E745" t="s">
        <v>604</v>
      </c>
      <c r="F745" t="s">
        <v>10</v>
      </c>
      <c r="G745" s="1">
        <v>375.89189999999996</v>
      </c>
      <c r="H745" s="1">
        <v>8965.44</v>
      </c>
      <c r="I745" t="s">
        <v>1164</v>
      </c>
      <c r="J745" t="s">
        <v>1136</v>
      </c>
      <c r="K745" t="s">
        <v>1140</v>
      </c>
    </row>
    <row r="746" spans="1:11" x14ac:dyDescent="0.4">
      <c r="A746" s="2">
        <v>44451</v>
      </c>
      <c r="B746">
        <v>2021</v>
      </c>
      <c r="C746" t="s">
        <v>1148</v>
      </c>
      <c r="D746" t="s">
        <v>1155</v>
      </c>
      <c r="E746" t="s">
        <v>816</v>
      </c>
      <c r="F746" t="s">
        <v>8</v>
      </c>
      <c r="G746" s="1">
        <v>52.166400000000003</v>
      </c>
      <c r="H746" s="1">
        <v>5529.78</v>
      </c>
      <c r="I746" t="s">
        <v>1119</v>
      </c>
      <c r="J746" t="s">
        <v>1131</v>
      </c>
      <c r="K746" t="s">
        <v>1140</v>
      </c>
    </row>
    <row r="747" spans="1:11" x14ac:dyDescent="0.4">
      <c r="A747" s="2">
        <v>44452</v>
      </c>
      <c r="B747">
        <v>2021</v>
      </c>
      <c r="C747" t="s">
        <v>1148</v>
      </c>
      <c r="D747" t="s">
        <v>24</v>
      </c>
      <c r="E747" t="s">
        <v>541</v>
      </c>
      <c r="F747" t="s">
        <v>404</v>
      </c>
      <c r="G747" s="1">
        <v>5087.2367954300007</v>
      </c>
      <c r="H747">
        <v>813</v>
      </c>
      <c r="I747" t="s">
        <v>1119</v>
      </c>
      <c r="J747" t="s">
        <v>1134</v>
      </c>
      <c r="K747" t="s">
        <v>1142</v>
      </c>
    </row>
    <row r="748" spans="1:11" x14ac:dyDescent="0.4">
      <c r="A748" s="2">
        <v>44453</v>
      </c>
      <c r="B748">
        <v>2021</v>
      </c>
      <c r="C748" t="s">
        <v>1148</v>
      </c>
      <c r="D748" t="s">
        <v>18</v>
      </c>
      <c r="E748" t="s">
        <v>886</v>
      </c>
      <c r="F748" t="s">
        <v>4</v>
      </c>
      <c r="G748" s="1">
        <v>3375.66</v>
      </c>
      <c r="H748" s="1">
        <v>4050</v>
      </c>
      <c r="I748" t="s">
        <v>1119</v>
      </c>
      <c r="J748" t="s">
        <v>1136</v>
      </c>
      <c r="K748" t="s">
        <v>1142</v>
      </c>
    </row>
    <row r="749" spans="1:11" x14ac:dyDescent="0.4">
      <c r="A749" s="2">
        <v>44454</v>
      </c>
      <c r="B749">
        <v>2021</v>
      </c>
      <c r="C749" t="s">
        <v>1148</v>
      </c>
      <c r="D749" t="s">
        <v>18</v>
      </c>
      <c r="E749" t="s">
        <v>50</v>
      </c>
      <c r="F749" t="s">
        <v>4</v>
      </c>
      <c r="G749" s="1">
        <v>9731.06</v>
      </c>
      <c r="H749">
        <v>9173</v>
      </c>
      <c r="I749" t="s">
        <v>1119</v>
      </c>
      <c r="J749" t="s">
        <v>1130</v>
      </c>
      <c r="K749" t="s">
        <v>1142</v>
      </c>
    </row>
    <row r="750" spans="1:11" x14ac:dyDescent="0.4">
      <c r="A750" s="2">
        <v>44456</v>
      </c>
      <c r="B750">
        <v>2021</v>
      </c>
      <c r="C750" t="s">
        <v>1148</v>
      </c>
      <c r="D750" t="s">
        <v>1155</v>
      </c>
      <c r="E750" t="s">
        <v>737</v>
      </c>
      <c r="F750" t="s">
        <v>4</v>
      </c>
      <c r="G750" s="1">
        <v>6378.6814000000004</v>
      </c>
      <c r="H750" s="1">
        <v>3215.33</v>
      </c>
      <c r="I750" t="s">
        <v>1119</v>
      </c>
      <c r="J750" t="s">
        <v>1137</v>
      </c>
      <c r="K750" t="s">
        <v>1142</v>
      </c>
    </row>
    <row r="751" spans="1:11" x14ac:dyDescent="0.4">
      <c r="A751" s="2">
        <v>44458</v>
      </c>
      <c r="B751">
        <v>2021</v>
      </c>
      <c r="C751" t="s">
        <v>1148</v>
      </c>
      <c r="D751" t="s">
        <v>18</v>
      </c>
      <c r="E751" t="s">
        <v>431</v>
      </c>
      <c r="F751" t="s">
        <v>404</v>
      </c>
      <c r="G751" s="1">
        <v>7932.6045800500005</v>
      </c>
      <c r="H751">
        <v>1545</v>
      </c>
      <c r="I751" t="s">
        <v>1119</v>
      </c>
      <c r="J751" t="s">
        <v>1123</v>
      </c>
      <c r="K751" t="s">
        <v>1142</v>
      </c>
    </row>
    <row r="752" spans="1:11" x14ac:dyDescent="0.4">
      <c r="A752" s="2">
        <v>44459</v>
      </c>
      <c r="B752">
        <v>2021</v>
      </c>
      <c r="C752" t="s">
        <v>1148</v>
      </c>
      <c r="D752" t="s">
        <v>2</v>
      </c>
      <c r="E752" t="s">
        <v>546</v>
      </c>
      <c r="F752" t="s">
        <v>401</v>
      </c>
      <c r="G752" s="1">
        <v>4408.9547064999997</v>
      </c>
      <c r="H752">
        <v>7468</v>
      </c>
      <c r="I752" t="s">
        <v>1119</v>
      </c>
      <c r="J752" t="s">
        <v>1134</v>
      </c>
      <c r="K752" t="s">
        <v>1143</v>
      </c>
    </row>
    <row r="753" spans="1:11" x14ac:dyDescent="0.4">
      <c r="A753" s="2">
        <v>44461</v>
      </c>
      <c r="B753">
        <v>2021</v>
      </c>
      <c r="C753" t="s">
        <v>1148</v>
      </c>
      <c r="D753" t="s">
        <v>24</v>
      </c>
      <c r="E753" t="s">
        <v>901</v>
      </c>
      <c r="F753" t="s">
        <v>8</v>
      </c>
      <c r="G753" s="1">
        <v>50.660199999999996</v>
      </c>
      <c r="H753" s="1">
        <v>4682.0200000000004</v>
      </c>
      <c r="I753" t="s">
        <v>1164</v>
      </c>
      <c r="J753" t="s">
        <v>1138</v>
      </c>
      <c r="K753" t="s">
        <v>1141</v>
      </c>
    </row>
    <row r="754" spans="1:11" x14ac:dyDescent="0.4">
      <c r="A754" s="2">
        <v>44461</v>
      </c>
      <c r="B754">
        <v>2021</v>
      </c>
      <c r="C754" t="s">
        <v>1148</v>
      </c>
      <c r="D754" t="s">
        <v>18</v>
      </c>
      <c r="E754" t="s">
        <v>591</v>
      </c>
      <c r="F754" t="s">
        <v>8</v>
      </c>
      <c r="G754" s="1">
        <v>2523.3132000000001</v>
      </c>
      <c r="H754" s="1">
        <v>2278.12</v>
      </c>
      <c r="I754" t="s">
        <v>1164</v>
      </c>
      <c r="J754" t="s">
        <v>1126</v>
      </c>
      <c r="K754" t="s">
        <v>1143</v>
      </c>
    </row>
    <row r="755" spans="1:11" x14ac:dyDescent="0.4">
      <c r="A755" s="2">
        <v>44465</v>
      </c>
      <c r="B755">
        <v>2021</v>
      </c>
      <c r="C755" t="s">
        <v>1148</v>
      </c>
      <c r="D755" t="s">
        <v>1155</v>
      </c>
      <c r="E755" t="s">
        <v>390</v>
      </c>
      <c r="F755" t="s">
        <v>10</v>
      </c>
      <c r="G755" s="1">
        <v>2609.1799999999998</v>
      </c>
      <c r="H755">
        <v>1505</v>
      </c>
      <c r="I755" t="s">
        <v>1164</v>
      </c>
      <c r="J755" t="s">
        <v>1134</v>
      </c>
      <c r="K755" t="s">
        <v>1141</v>
      </c>
    </row>
    <row r="756" spans="1:11" x14ac:dyDescent="0.4">
      <c r="A756" s="2">
        <v>44465</v>
      </c>
      <c r="B756">
        <v>2021</v>
      </c>
      <c r="C756" t="s">
        <v>1148</v>
      </c>
      <c r="D756" t="s">
        <v>2</v>
      </c>
      <c r="E756" t="s">
        <v>1016</v>
      </c>
      <c r="F756" t="s">
        <v>416</v>
      </c>
      <c r="G756" s="1">
        <v>4819.6244459051995</v>
      </c>
      <c r="H756" s="1">
        <v>8885.73</v>
      </c>
      <c r="I756" t="s">
        <v>1164</v>
      </c>
      <c r="J756" t="s">
        <v>1138</v>
      </c>
      <c r="K756" t="s">
        <v>1143</v>
      </c>
    </row>
    <row r="757" spans="1:11" x14ac:dyDescent="0.4">
      <c r="A757" s="2">
        <v>44465</v>
      </c>
      <c r="B757">
        <v>2021</v>
      </c>
      <c r="C757" t="s">
        <v>1148</v>
      </c>
      <c r="D757" t="s">
        <v>1155</v>
      </c>
      <c r="E757" t="s">
        <v>54</v>
      </c>
      <c r="F757" t="s">
        <v>10</v>
      </c>
      <c r="G757" s="1">
        <v>6453.59</v>
      </c>
      <c r="H757">
        <v>8251</v>
      </c>
      <c r="I757" t="s">
        <v>1119</v>
      </c>
      <c r="J757" t="s">
        <v>1131</v>
      </c>
      <c r="K757" t="s">
        <v>1142</v>
      </c>
    </row>
    <row r="758" spans="1:11" x14ac:dyDescent="0.4">
      <c r="A758" s="2">
        <v>44467</v>
      </c>
      <c r="B758">
        <v>2021</v>
      </c>
      <c r="C758" t="s">
        <v>1148</v>
      </c>
      <c r="D758" t="s">
        <v>24</v>
      </c>
      <c r="E758" t="s">
        <v>810</v>
      </c>
      <c r="F758" t="s">
        <v>17</v>
      </c>
      <c r="G758" s="1">
        <v>2165.5059999999999</v>
      </c>
      <c r="H758" s="1">
        <v>4673.68</v>
      </c>
      <c r="I758" t="s">
        <v>1164</v>
      </c>
      <c r="J758" t="s">
        <v>1123</v>
      </c>
      <c r="K758" t="s">
        <v>1142</v>
      </c>
    </row>
    <row r="759" spans="1:11" x14ac:dyDescent="0.4">
      <c r="A759" s="2">
        <v>44474</v>
      </c>
      <c r="B759">
        <v>2021</v>
      </c>
      <c r="C759" t="s">
        <v>1149</v>
      </c>
      <c r="D759" t="s">
        <v>2</v>
      </c>
      <c r="E759" t="s">
        <v>370</v>
      </c>
      <c r="F759" t="s">
        <v>17</v>
      </c>
      <c r="G759" s="1">
        <v>2946.2</v>
      </c>
      <c r="H759">
        <v>4433</v>
      </c>
      <c r="I759" t="s">
        <v>1119</v>
      </c>
      <c r="J759" t="s">
        <v>1135</v>
      </c>
      <c r="K759" t="s">
        <v>1140</v>
      </c>
    </row>
    <row r="760" spans="1:11" x14ac:dyDescent="0.4">
      <c r="A760" s="2">
        <v>44475</v>
      </c>
      <c r="B760">
        <v>2021</v>
      </c>
      <c r="C760" t="s">
        <v>1149</v>
      </c>
      <c r="D760" t="s">
        <v>1155</v>
      </c>
      <c r="E760" t="s">
        <v>743</v>
      </c>
      <c r="F760" t="s">
        <v>17</v>
      </c>
      <c r="G760" s="1">
        <v>94.92710000000001</v>
      </c>
      <c r="H760" s="1">
        <v>12225</v>
      </c>
      <c r="I760" t="s">
        <v>1119</v>
      </c>
      <c r="J760" t="s">
        <v>1135</v>
      </c>
      <c r="K760" t="s">
        <v>1140</v>
      </c>
    </row>
    <row r="761" spans="1:11" x14ac:dyDescent="0.4">
      <c r="A761" s="2">
        <v>44478</v>
      </c>
      <c r="B761">
        <v>2021</v>
      </c>
      <c r="C761" t="s">
        <v>1149</v>
      </c>
      <c r="D761" t="s">
        <v>51</v>
      </c>
      <c r="E761" t="s">
        <v>56</v>
      </c>
      <c r="F761" t="s">
        <v>4</v>
      </c>
      <c r="G761" s="1">
        <v>9488.77</v>
      </c>
      <c r="H761">
        <v>770</v>
      </c>
      <c r="I761" t="s">
        <v>1164</v>
      </c>
      <c r="J761" t="s">
        <v>1137</v>
      </c>
      <c r="K761" t="s">
        <v>1142</v>
      </c>
    </row>
    <row r="762" spans="1:11" x14ac:dyDescent="0.4">
      <c r="A762" s="2">
        <v>44478</v>
      </c>
      <c r="B762">
        <v>2021</v>
      </c>
      <c r="C762" t="s">
        <v>1149</v>
      </c>
      <c r="D762" t="s">
        <v>1155</v>
      </c>
      <c r="E762" t="s">
        <v>782</v>
      </c>
      <c r="F762" t="s">
        <v>4</v>
      </c>
      <c r="G762" s="1">
        <v>8050.930800000001</v>
      </c>
      <c r="H762" s="1">
        <v>2191.88</v>
      </c>
      <c r="I762" t="s">
        <v>1119</v>
      </c>
      <c r="J762" t="s">
        <v>1131</v>
      </c>
      <c r="K762" t="s">
        <v>1141</v>
      </c>
    </row>
    <row r="763" spans="1:11" x14ac:dyDescent="0.4">
      <c r="A763" s="2">
        <v>44478</v>
      </c>
      <c r="B763">
        <v>2021</v>
      </c>
      <c r="C763" t="s">
        <v>1149</v>
      </c>
      <c r="D763" t="s">
        <v>1155</v>
      </c>
      <c r="E763" t="s">
        <v>1114</v>
      </c>
      <c r="F763" t="s">
        <v>17</v>
      </c>
      <c r="G763" s="1">
        <v>1236.8049200000003</v>
      </c>
      <c r="H763" s="1">
        <v>1281.0609000000002</v>
      </c>
      <c r="I763" t="s">
        <v>1119</v>
      </c>
      <c r="J763" t="s">
        <v>1137</v>
      </c>
      <c r="K763" t="s">
        <v>1143</v>
      </c>
    </row>
    <row r="764" spans="1:11" x14ac:dyDescent="0.4">
      <c r="A764" s="2">
        <v>44480</v>
      </c>
      <c r="B764">
        <v>2021</v>
      </c>
      <c r="C764" t="s">
        <v>1149</v>
      </c>
      <c r="D764" t="s">
        <v>51</v>
      </c>
      <c r="E764" t="s">
        <v>635</v>
      </c>
      <c r="F764" t="s">
        <v>17</v>
      </c>
      <c r="G764" s="1">
        <v>37.926000000000002</v>
      </c>
      <c r="H764" s="1">
        <v>5483.34</v>
      </c>
      <c r="I764" t="s">
        <v>1119</v>
      </c>
      <c r="J764" t="s">
        <v>1132</v>
      </c>
      <c r="K764" t="s">
        <v>1142</v>
      </c>
    </row>
    <row r="765" spans="1:11" x14ac:dyDescent="0.4">
      <c r="A765" s="2">
        <v>44483</v>
      </c>
      <c r="B765">
        <v>2021</v>
      </c>
      <c r="C765" t="s">
        <v>1149</v>
      </c>
      <c r="D765" t="s">
        <v>1155</v>
      </c>
      <c r="E765" t="s">
        <v>789</v>
      </c>
      <c r="F765" t="s">
        <v>17</v>
      </c>
      <c r="G765" s="1">
        <v>12362.3388</v>
      </c>
      <c r="H765" s="1">
        <v>5660.8</v>
      </c>
      <c r="I765" t="s">
        <v>1119</v>
      </c>
      <c r="J765" t="s">
        <v>1133</v>
      </c>
      <c r="K765" t="s">
        <v>1142</v>
      </c>
    </row>
    <row r="766" spans="1:11" x14ac:dyDescent="0.4">
      <c r="A766" s="2">
        <v>44486</v>
      </c>
      <c r="B766">
        <v>2021</v>
      </c>
      <c r="C766" t="s">
        <v>1149</v>
      </c>
      <c r="D766" t="s">
        <v>18</v>
      </c>
      <c r="E766" t="s">
        <v>105</v>
      </c>
      <c r="F766" t="s">
        <v>10</v>
      </c>
      <c r="G766" s="1">
        <v>1001.3</v>
      </c>
      <c r="H766">
        <v>3130</v>
      </c>
      <c r="I766" t="s">
        <v>1119</v>
      </c>
      <c r="J766" t="s">
        <v>1136</v>
      </c>
      <c r="K766" t="s">
        <v>1140</v>
      </c>
    </row>
    <row r="767" spans="1:11" x14ac:dyDescent="0.4">
      <c r="A767" s="2">
        <v>44487</v>
      </c>
      <c r="B767">
        <v>2021</v>
      </c>
      <c r="C767" t="s">
        <v>1149</v>
      </c>
      <c r="D767" t="s">
        <v>18</v>
      </c>
      <c r="E767" t="s">
        <v>747</v>
      </c>
      <c r="F767" t="s">
        <v>10</v>
      </c>
      <c r="G767" s="1">
        <v>10514.955</v>
      </c>
      <c r="H767" s="1">
        <v>13213</v>
      </c>
      <c r="I767" t="s">
        <v>1164</v>
      </c>
      <c r="J767" t="s">
        <v>1137</v>
      </c>
      <c r="K767" t="s">
        <v>1140</v>
      </c>
    </row>
    <row r="768" spans="1:11" x14ac:dyDescent="0.4">
      <c r="A768" s="2">
        <v>44488</v>
      </c>
      <c r="B768">
        <v>2021</v>
      </c>
      <c r="C768" t="s">
        <v>1149</v>
      </c>
      <c r="D768" t="s">
        <v>18</v>
      </c>
      <c r="E768" t="s">
        <v>216</v>
      </c>
      <c r="F768" t="s">
        <v>10</v>
      </c>
      <c r="G768" s="1">
        <v>320.22000000000003</v>
      </c>
      <c r="H768">
        <v>6486</v>
      </c>
      <c r="I768" t="s">
        <v>1164</v>
      </c>
      <c r="J768" t="s">
        <v>1134</v>
      </c>
      <c r="K768" t="s">
        <v>1142</v>
      </c>
    </row>
    <row r="769" spans="1:11" x14ac:dyDescent="0.4">
      <c r="A769" s="2">
        <v>44488</v>
      </c>
      <c r="B769">
        <v>2021</v>
      </c>
      <c r="C769" t="s">
        <v>1149</v>
      </c>
      <c r="D769" t="s">
        <v>2</v>
      </c>
      <c r="E769" t="s">
        <v>805</v>
      </c>
      <c r="F769" t="s">
        <v>17</v>
      </c>
      <c r="G769" s="1">
        <v>9266.3901000000005</v>
      </c>
      <c r="H769" s="1">
        <v>6513.36</v>
      </c>
      <c r="I769" t="s">
        <v>1119</v>
      </c>
      <c r="J769" t="s">
        <v>1129</v>
      </c>
      <c r="K769" t="s">
        <v>1142</v>
      </c>
    </row>
    <row r="770" spans="1:11" x14ac:dyDescent="0.4">
      <c r="A770" s="2">
        <v>44491</v>
      </c>
      <c r="B770">
        <v>2021</v>
      </c>
      <c r="C770" t="s">
        <v>1149</v>
      </c>
      <c r="D770" t="s">
        <v>1155</v>
      </c>
      <c r="E770" t="s">
        <v>557</v>
      </c>
      <c r="F770" t="s">
        <v>4</v>
      </c>
      <c r="G770" s="1">
        <v>166.01009999999999</v>
      </c>
      <c r="H770" s="1">
        <v>11150.4</v>
      </c>
      <c r="I770" t="s">
        <v>1164</v>
      </c>
      <c r="J770" t="s">
        <v>1129</v>
      </c>
      <c r="K770" t="s">
        <v>1140</v>
      </c>
    </row>
    <row r="771" spans="1:11" x14ac:dyDescent="0.4">
      <c r="A771" s="2">
        <v>44491</v>
      </c>
      <c r="B771">
        <v>2021</v>
      </c>
      <c r="C771" t="s">
        <v>1149</v>
      </c>
      <c r="D771" t="s">
        <v>51</v>
      </c>
      <c r="E771" t="s">
        <v>576</v>
      </c>
      <c r="F771" t="s">
        <v>8</v>
      </c>
      <c r="G771" s="1">
        <v>5836.0092000000004</v>
      </c>
      <c r="H771" s="1">
        <v>12459.96</v>
      </c>
      <c r="I771" t="s">
        <v>1119</v>
      </c>
      <c r="J771" t="s">
        <v>1137</v>
      </c>
      <c r="K771" t="s">
        <v>1140</v>
      </c>
    </row>
    <row r="772" spans="1:11" x14ac:dyDescent="0.4">
      <c r="A772" s="2">
        <v>44493</v>
      </c>
      <c r="B772">
        <v>2021</v>
      </c>
      <c r="C772" t="s">
        <v>1149</v>
      </c>
      <c r="D772" t="s">
        <v>2</v>
      </c>
      <c r="E772" t="s">
        <v>741</v>
      </c>
      <c r="F772" t="s">
        <v>4</v>
      </c>
      <c r="G772" s="1">
        <v>141.834</v>
      </c>
      <c r="H772" s="1">
        <v>6488.24</v>
      </c>
      <c r="I772" t="s">
        <v>1164</v>
      </c>
      <c r="J772" t="s">
        <v>1129</v>
      </c>
      <c r="K772" t="s">
        <v>1142</v>
      </c>
    </row>
    <row r="773" spans="1:11" x14ac:dyDescent="0.4">
      <c r="A773" s="2">
        <v>44494</v>
      </c>
      <c r="B773">
        <v>2021</v>
      </c>
      <c r="C773" t="s">
        <v>1149</v>
      </c>
      <c r="D773" t="s">
        <v>1155</v>
      </c>
      <c r="E773" t="s">
        <v>157</v>
      </c>
      <c r="F773" t="s">
        <v>4</v>
      </c>
      <c r="G773" s="1">
        <v>135.74</v>
      </c>
      <c r="H773">
        <v>6277</v>
      </c>
      <c r="I773" t="s">
        <v>1119</v>
      </c>
      <c r="J773" t="s">
        <v>1122</v>
      </c>
      <c r="K773" t="s">
        <v>1140</v>
      </c>
    </row>
    <row r="774" spans="1:11" x14ac:dyDescent="0.4">
      <c r="A774" s="2">
        <v>44495</v>
      </c>
      <c r="B774">
        <v>2021</v>
      </c>
      <c r="C774" t="s">
        <v>1149</v>
      </c>
      <c r="D774" t="s">
        <v>51</v>
      </c>
      <c r="E774" t="s">
        <v>108</v>
      </c>
      <c r="F774" t="s">
        <v>10</v>
      </c>
      <c r="G774" s="1">
        <v>7945.32</v>
      </c>
      <c r="H774">
        <v>644</v>
      </c>
      <c r="I774" t="s">
        <v>1119</v>
      </c>
      <c r="J774" t="s">
        <v>1123</v>
      </c>
      <c r="K774" t="s">
        <v>1143</v>
      </c>
    </row>
    <row r="775" spans="1:11" x14ac:dyDescent="0.4">
      <c r="A775" s="2">
        <v>44497</v>
      </c>
      <c r="B775">
        <v>2021</v>
      </c>
      <c r="C775" t="s">
        <v>1149</v>
      </c>
      <c r="D775" t="s">
        <v>18</v>
      </c>
      <c r="E775" t="s">
        <v>867</v>
      </c>
      <c r="F775" t="s">
        <v>8</v>
      </c>
      <c r="G775" s="1">
        <v>606.18740000000003</v>
      </c>
      <c r="H775" s="1">
        <v>5821.2</v>
      </c>
      <c r="I775" t="s">
        <v>1164</v>
      </c>
      <c r="J775" t="s">
        <v>1134</v>
      </c>
      <c r="K775" t="s">
        <v>1143</v>
      </c>
    </row>
    <row r="776" spans="1:11" x14ac:dyDescent="0.4">
      <c r="A776" s="2">
        <v>44501</v>
      </c>
      <c r="B776">
        <v>2021</v>
      </c>
      <c r="C776" t="s">
        <v>1149</v>
      </c>
      <c r="D776" t="s">
        <v>18</v>
      </c>
      <c r="E776" t="s">
        <v>1109</v>
      </c>
      <c r="F776" t="s">
        <v>10</v>
      </c>
      <c r="G776" s="1">
        <v>2367.8707919999997</v>
      </c>
      <c r="H776" s="1">
        <v>1345.2736000000002</v>
      </c>
      <c r="I776" t="s">
        <v>1119</v>
      </c>
      <c r="J776" t="s">
        <v>1137</v>
      </c>
      <c r="K776" t="s">
        <v>1142</v>
      </c>
    </row>
    <row r="777" spans="1:11" x14ac:dyDescent="0.4">
      <c r="A777" s="2">
        <v>44502</v>
      </c>
      <c r="B777">
        <v>2021</v>
      </c>
      <c r="C777" t="s">
        <v>1149</v>
      </c>
      <c r="D777" t="s">
        <v>1155</v>
      </c>
      <c r="E777" t="s">
        <v>843</v>
      </c>
      <c r="F777" t="s">
        <v>17</v>
      </c>
      <c r="G777" s="1">
        <v>3100.7685999999999</v>
      </c>
      <c r="H777" s="1">
        <v>323.19</v>
      </c>
      <c r="I777" t="s">
        <v>1164</v>
      </c>
      <c r="J777" t="s">
        <v>1137</v>
      </c>
      <c r="K777" t="s">
        <v>1140</v>
      </c>
    </row>
    <row r="778" spans="1:11" x14ac:dyDescent="0.4">
      <c r="A778" s="2">
        <v>44502</v>
      </c>
      <c r="B778">
        <v>2021</v>
      </c>
      <c r="C778" t="s">
        <v>1149</v>
      </c>
      <c r="D778" t="s">
        <v>18</v>
      </c>
      <c r="E778" t="s">
        <v>874</v>
      </c>
      <c r="F778" t="s">
        <v>4</v>
      </c>
      <c r="G778" s="1">
        <v>10378.721600000001</v>
      </c>
      <c r="H778" s="1">
        <v>4004</v>
      </c>
      <c r="I778" t="s">
        <v>1119</v>
      </c>
      <c r="J778" t="s">
        <v>1136</v>
      </c>
      <c r="K778" t="s">
        <v>1140</v>
      </c>
    </row>
    <row r="779" spans="1:11" x14ac:dyDescent="0.4">
      <c r="A779" s="2">
        <v>44502</v>
      </c>
      <c r="B779">
        <v>2021</v>
      </c>
      <c r="C779" t="s">
        <v>1149</v>
      </c>
      <c r="D779" t="s">
        <v>1155</v>
      </c>
      <c r="E779" t="s">
        <v>253</v>
      </c>
      <c r="F779" t="s">
        <v>4</v>
      </c>
      <c r="G779" s="1">
        <v>26</v>
      </c>
      <c r="H779">
        <v>1061</v>
      </c>
      <c r="I779" t="s">
        <v>1119</v>
      </c>
      <c r="J779" t="s">
        <v>1137</v>
      </c>
      <c r="K779" t="s">
        <v>1140</v>
      </c>
    </row>
    <row r="780" spans="1:11" x14ac:dyDescent="0.4">
      <c r="A780" s="2">
        <v>44505</v>
      </c>
      <c r="B780">
        <v>2021</v>
      </c>
      <c r="C780" t="s">
        <v>1149</v>
      </c>
      <c r="D780" t="s">
        <v>1155</v>
      </c>
      <c r="E780" t="s">
        <v>283</v>
      </c>
      <c r="F780" t="s">
        <v>4</v>
      </c>
      <c r="G780" s="1">
        <v>2733.45</v>
      </c>
      <c r="H780">
        <v>6876</v>
      </c>
      <c r="I780" t="s">
        <v>1119</v>
      </c>
      <c r="J780" t="s">
        <v>1126</v>
      </c>
      <c r="K780" t="s">
        <v>1142</v>
      </c>
    </row>
    <row r="781" spans="1:11" x14ac:dyDescent="0.4">
      <c r="A781" s="2">
        <v>44505</v>
      </c>
      <c r="B781">
        <v>2021</v>
      </c>
      <c r="C781" t="s">
        <v>1149</v>
      </c>
      <c r="D781" t="s">
        <v>18</v>
      </c>
      <c r="E781" t="s">
        <v>277</v>
      </c>
      <c r="F781" t="s">
        <v>17</v>
      </c>
      <c r="G781" s="1">
        <v>5196.21</v>
      </c>
      <c r="H781">
        <v>2618</v>
      </c>
      <c r="I781" t="s">
        <v>1164</v>
      </c>
      <c r="J781" t="s">
        <v>1137</v>
      </c>
      <c r="K781" t="s">
        <v>1141</v>
      </c>
    </row>
    <row r="782" spans="1:11" x14ac:dyDescent="0.4">
      <c r="A782" s="2">
        <v>44507</v>
      </c>
      <c r="B782">
        <v>2021</v>
      </c>
      <c r="C782" t="s">
        <v>1149</v>
      </c>
      <c r="D782" t="s">
        <v>2</v>
      </c>
      <c r="E782" t="s">
        <v>935</v>
      </c>
      <c r="F782" t="s">
        <v>10</v>
      </c>
      <c r="G782" s="1">
        <v>3809.4027999999998</v>
      </c>
      <c r="H782" s="1">
        <v>1640.45</v>
      </c>
      <c r="I782" t="s">
        <v>1119</v>
      </c>
      <c r="J782" t="s">
        <v>1123</v>
      </c>
      <c r="K782" t="s">
        <v>1142</v>
      </c>
    </row>
    <row r="783" spans="1:11" x14ac:dyDescent="0.4">
      <c r="A783" s="2">
        <v>44507</v>
      </c>
      <c r="B783">
        <v>2021</v>
      </c>
      <c r="C783" t="s">
        <v>1149</v>
      </c>
      <c r="D783" t="s">
        <v>1155</v>
      </c>
      <c r="E783" t="s">
        <v>845</v>
      </c>
      <c r="F783" t="s">
        <v>17</v>
      </c>
      <c r="G783" s="1">
        <v>7293.3807999999999</v>
      </c>
      <c r="H783" s="1">
        <v>2654.1</v>
      </c>
      <c r="I783" t="s">
        <v>1164</v>
      </c>
      <c r="J783" t="s">
        <v>1131</v>
      </c>
      <c r="K783" t="s">
        <v>1140</v>
      </c>
    </row>
    <row r="784" spans="1:11" x14ac:dyDescent="0.4">
      <c r="A784" s="2">
        <v>44507</v>
      </c>
      <c r="B784">
        <v>2021</v>
      </c>
      <c r="C784" t="s">
        <v>1149</v>
      </c>
      <c r="D784" t="s">
        <v>51</v>
      </c>
      <c r="E784" t="s">
        <v>498</v>
      </c>
      <c r="F784" t="s">
        <v>416</v>
      </c>
      <c r="G784" s="1">
        <v>6562.6444645000001</v>
      </c>
      <c r="H784">
        <v>5533</v>
      </c>
      <c r="I784" t="s">
        <v>1119</v>
      </c>
      <c r="J784" t="s">
        <v>1131</v>
      </c>
      <c r="K784" t="s">
        <v>1140</v>
      </c>
    </row>
    <row r="785" spans="1:11" x14ac:dyDescent="0.4">
      <c r="A785" s="2">
        <v>44510</v>
      </c>
      <c r="B785">
        <v>2021</v>
      </c>
      <c r="C785" t="s">
        <v>1149</v>
      </c>
      <c r="D785" t="s">
        <v>1155</v>
      </c>
      <c r="E785" t="s">
        <v>110</v>
      </c>
      <c r="F785" t="s">
        <v>10</v>
      </c>
      <c r="G785" s="1">
        <v>1565.59</v>
      </c>
      <c r="H785">
        <v>7072</v>
      </c>
      <c r="I785" t="s">
        <v>1119</v>
      </c>
      <c r="J785" t="s">
        <v>1127</v>
      </c>
      <c r="K785" t="s">
        <v>1143</v>
      </c>
    </row>
    <row r="786" spans="1:11" x14ac:dyDescent="0.4">
      <c r="A786" s="2">
        <v>44511</v>
      </c>
      <c r="B786">
        <v>2021</v>
      </c>
      <c r="C786" t="s">
        <v>1149</v>
      </c>
      <c r="D786" t="s">
        <v>2</v>
      </c>
      <c r="E786" t="s">
        <v>215</v>
      </c>
      <c r="F786" t="s">
        <v>8</v>
      </c>
      <c r="G786" s="1">
        <v>367.71</v>
      </c>
      <c r="H786">
        <v>7365</v>
      </c>
      <c r="I786" t="s">
        <v>1119</v>
      </c>
      <c r="J786" t="s">
        <v>1130</v>
      </c>
      <c r="K786" t="s">
        <v>1140</v>
      </c>
    </row>
    <row r="787" spans="1:11" x14ac:dyDescent="0.4">
      <c r="A787" s="2">
        <v>44511</v>
      </c>
      <c r="B787">
        <v>2021</v>
      </c>
      <c r="C787" t="s">
        <v>1149</v>
      </c>
      <c r="D787" t="s">
        <v>24</v>
      </c>
      <c r="E787" t="s">
        <v>645</v>
      </c>
      <c r="F787" t="s">
        <v>8</v>
      </c>
      <c r="G787" s="1">
        <v>4377.01</v>
      </c>
      <c r="H787" s="1">
        <v>2927.23</v>
      </c>
      <c r="I787" t="s">
        <v>1119</v>
      </c>
      <c r="J787" t="s">
        <v>1136</v>
      </c>
      <c r="K787" t="s">
        <v>1142</v>
      </c>
    </row>
    <row r="788" spans="1:11" x14ac:dyDescent="0.4">
      <c r="A788" s="2">
        <v>44514</v>
      </c>
      <c r="B788">
        <v>2021</v>
      </c>
      <c r="C788" t="s">
        <v>1149</v>
      </c>
      <c r="D788" t="s">
        <v>2</v>
      </c>
      <c r="E788" t="s">
        <v>441</v>
      </c>
      <c r="F788" t="s">
        <v>401</v>
      </c>
      <c r="G788" s="1">
        <v>8009.4787213400004</v>
      </c>
      <c r="H788">
        <v>4639</v>
      </c>
      <c r="I788" t="s">
        <v>1164</v>
      </c>
      <c r="J788" t="s">
        <v>1133</v>
      </c>
      <c r="K788" t="s">
        <v>1143</v>
      </c>
    </row>
    <row r="789" spans="1:11" x14ac:dyDescent="0.4">
      <c r="A789" s="2">
        <v>44515</v>
      </c>
      <c r="B789">
        <v>2021</v>
      </c>
      <c r="C789" t="s">
        <v>1149</v>
      </c>
      <c r="D789" t="s">
        <v>1155</v>
      </c>
      <c r="E789" t="s">
        <v>205</v>
      </c>
      <c r="F789" t="s">
        <v>17</v>
      </c>
      <c r="G789" s="1">
        <v>4179.97</v>
      </c>
      <c r="H789">
        <v>6303</v>
      </c>
      <c r="I789" t="s">
        <v>1164</v>
      </c>
      <c r="J789" t="s">
        <v>1130</v>
      </c>
      <c r="K789" t="s">
        <v>1140</v>
      </c>
    </row>
    <row r="790" spans="1:11" x14ac:dyDescent="0.4">
      <c r="A790" s="2">
        <v>44516</v>
      </c>
      <c r="B790">
        <v>2021</v>
      </c>
      <c r="C790" t="s">
        <v>1149</v>
      </c>
      <c r="D790" t="s">
        <v>2</v>
      </c>
      <c r="E790" t="s">
        <v>698</v>
      </c>
      <c r="F790" t="s">
        <v>10</v>
      </c>
      <c r="G790" s="1">
        <v>10123.7155</v>
      </c>
      <c r="H790" s="1">
        <v>2841.6</v>
      </c>
      <c r="I790" t="s">
        <v>1119</v>
      </c>
      <c r="J790" t="s">
        <v>1134</v>
      </c>
      <c r="K790" t="s">
        <v>1141</v>
      </c>
    </row>
    <row r="791" spans="1:11" x14ac:dyDescent="0.4">
      <c r="A791" s="2">
        <v>44518</v>
      </c>
      <c r="B791">
        <v>2021</v>
      </c>
      <c r="C791" t="s">
        <v>1149</v>
      </c>
      <c r="D791" t="s">
        <v>1155</v>
      </c>
      <c r="E791" t="s">
        <v>76</v>
      </c>
      <c r="F791" t="s">
        <v>10</v>
      </c>
      <c r="G791" s="1">
        <v>1817.08</v>
      </c>
      <c r="H791">
        <v>6322</v>
      </c>
      <c r="I791" t="s">
        <v>1119</v>
      </c>
      <c r="J791" t="s">
        <v>1137</v>
      </c>
      <c r="K791" t="s">
        <v>1142</v>
      </c>
    </row>
    <row r="792" spans="1:11" x14ac:dyDescent="0.4">
      <c r="A792" s="2">
        <v>44518</v>
      </c>
      <c r="B792">
        <v>2021</v>
      </c>
      <c r="C792" t="s">
        <v>1149</v>
      </c>
      <c r="D792" t="s">
        <v>2</v>
      </c>
      <c r="E792" t="s">
        <v>231</v>
      </c>
      <c r="F792" t="s">
        <v>8</v>
      </c>
      <c r="G792" s="1">
        <v>6066.46</v>
      </c>
      <c r="H792">
        <v>5174</v>
      </c>
      <c r="I792" t="s">
        <v>1119</v>
      </c>
      <c r="J792" t="s">
        <v>1130</v>
      </c>
      <c r="K792" t="s">
        <v>1142</v>
      </c>
    </row>
    <row r="793" spans="1:11" x14ac:dyDescent="0.4">
      <c r="A793" s="2">
        <v>44520</v>
      </c>
      <c r="B793">
        <v>2021</v>
      </c>
      <c r="C793" t="s">
        <v>1149</v>
      </c>
      <c r="D793" t="s">
        <v>2</v>
      </c>
      <c r="E793" t="s">
        <v>798</v>
      </c>
      <c r="F793" t="s">
        <v>4</v>
      </c>
      <c r="G793" s="1">
        <v>39</v>
      </c>
      <c r="H793" s="1">
        <v>541.11</v>
      </c>
      <c r="I793" t="s">
        <v>1119</v>
      </c>
      <c r="J793" t="s">
        <v>1135</v>
      </c>
      <c r="K793" t="s">
        <v>1142</v>
      </c>
    </row>
    <row r="794" spans="1:11" x14ac:dyDescent="0.4">
      <c r="A794" s="2">
        <v>44521</v>
      </c>
      <c r="B794">
        <v>2021</v>
      </c>
      <c r="C794" t="s">
        <v>1149</v>
      </c>
      <c r="D794" t="s">
        <v>51</v>
      </c>
      <c r="E794" t="s">
        <v>508</v>
      </c>
      <c r="F794" t="s">
        <v>401</v>
      </c>
      <c r="G794" s="1">
        <v>3034.4677823899997</v>
      </c>
      <c r="H794">
        <v>3281</v>
      </c>
      <c r="I794" t="s">
        <v>1164</v>
      </c>
      <c r="J794" t="s">
        <v>1131</v>
      </c>
      <c r="K794" t="s">
        <v>1140</v>
      </c>
    </row>
    <row r="795" spans="1:11" x14ac:dyDescent="0.4">
      <c r="A795" s="2">
        <v>44522</v>
      </c>
      <c r="B795">
        <v>2021</v>
      </c>
      <c r="C795" t="s">
        <v>1149</v>
      </c>
      <c r="D795" t="s">
        <v>18</v>
      </c>
      <c r="E795" t="s">
        <v>1030</v>
      </c>
      <c r="F795" t="s">
        <v>406</v>
      </c>
      <c r="G795" s="1">
        <v>1685.3776817905998</v>
      </c>
      <c r="H795" s="1">
        <v>973.44</v>
      </c>
      <c r="I795" t="s">
        <v>1119</v>
      </c>
      <c r="J795" t="s">
        <v>1130</v>
      </c>
      <c r="K795" t="s">
        <v>1141</v>
      </c>
    </row>
    <row r="796" spans="1:11" x14ac:dyDescent="0.4">
      <c r="A796" s="2">
        <v>44524</v>
      </c>
      <c r="B796">
        <v>2021</v>
      </c>
      <c r="C796" t="s">
        <v>1149</v>
      </c>
      <c r="D796" t="s">
        <v>1155</v>
      </c>
      <c r="E796" t="s">
        <v>460</v>
      </c>
      <c r="F796" t="s">
        <v>406</v>
      </c>
      <c r="G796" s="1">
        <v>7777.8654046299998</v>
      </c>
      <c r="H796">
        <v>3316</v>
      </c>
      <c r="I796" t="s">
        <v>1164</v>
      </c>
      <c r="J796" t="s">
        <v>1133</v>
      </c>
      <c r="K796" t="s">
        <v>1143</v>
      </c>
    </row>
    <row r="797" spans="1:11" x14ac:dyDescent="0.4">
      <c r="A797" s="2">
        <v>44525</v>
      </c>
      <c r="B797">
        <v>2021</v>
      </c>
      <c r="C797" t="s">
        <v>1149</v>
      </c>
      <c r="D797" t="s">
        <v>24</v>
      </c>
      <c r="E797" t="s">
        <v>777</v>
      </c>
      <c r="F797" t="s">
        <v>17</v>
      </c>
      <c r="G797" s="1">
        <v>4442.7833999999993</v>
      </c>
      <c r="H797" s="1">
        <v>867</v>
      </c>
      <c r="I797" t="s">
        <v>1119</v>
      </c>
      <c r="J797" t="s">
        <v>1134</v>
      </c>
      <c r="K797" t="s">
        <v>1142</v>
      </c>
    </row>
    <row r="798" spans="1:11" x14ac:dyDescent="0.4">
      <c r="A798" s="2">
        <v>44526</v>
      </c>
      <c r="B798">
        <v>2021</v>
      </c>
      <c r="C798" t="s">
        <v>1149</v>
      </c>
      <c r="D798" t="s">
        <v>1155</v>
      </c>
      <c r="E798" t="s">
        <v>762</v>
      </c>
      <c r="F798" t="s">
        <v>8</v>
      </c>
      <c r="G798" s="1">
        <v>182.24610000000001</v>
      </c>
      <c r="H798" s="1">
        <v>4431.12</v>
      </c>
      <c r="I798" t="s">
        <v>1119</v>
      </c>
      <c r="J798" t="s">
        <v>1134</v>
      </c>
      <c r="K798" t="s">
        <v>1142</v>
      </c>
    </row>
    <row r="799" spans="1:11" x14ac:dyDescent="0.4">
      <c r="A799" s="2">
        <v>44527</v>
      </c>
      <c r="B799">
        <v>2021</v>
      </c>
      <c r="C799" t="s">
        <v>1149</v>
      </c>
      <c r="D799" t="s">
        <v>24</v>
      </c>
      <c r="E799" t="s">
        <v>719</v>
      </c>
      <c r="F799" t="s">
        <v>17</v>
      </c>
      <c r="G799" s="1">
        <v>5934.6615000000002</v>
      </c>
      <c r="H799" s="1">
        <v>380.16</v>
      </c>
      <c r="I799" t="s">
        <v>1164</v>
      </c>
      <c r="J799" t="s">
        <v>1127</v>
      </c>
      <c r="K799" t="s">
        <v>1141</v>
      </c>
    </row>
    <row r="800" spans="1:11" x14ac:dyDescent="0.4">
      <c r="A800" s="2">
        <v>44532</v>
      </c>
      <c r="B800">
        <v>2021</v>
      </c>
      <c r="C800" t="s">
        <v>1149</v>
      </c>
      <c r="D800" t="s">
        <v>51</v>
      </c>
      <c r="E800" t="s">
        <v>991</v>
      </c>
      <c r="F800" t="s">
        <v>398</v>
      </c>
      <c r="G800" s="1">
        <v>888.65726864319993</v>
      </c>
      <c r="H800" s="1">
        <v>804.16</v>
      </c>
      <c r="I800" t="s">
        <v>1119</v>
      </c>
      <c r="J800" t="s">
        <v>1136</v>
      </c>
      <c r="K800" t="s">
        <v>1142</v>
      </c>
    </row>
    <row r="801" spans="1:11" x14ac:dyDescent="0.4">
      <c r="A801" s="2">
        <v>44532</v>
      </c>
      <c r="B801">
        <v>2021</v>
      </c>
      <c r="C801" t="s">
        <v>1149</v>
      </c>
      <c r="D801" t="s">
        <v>2</v>
      </c>
      <c r="E801" t="s">
        <v>414</v>
      </c>
      <c r="F801" t="s">
        <v>406</v>
      </c>
      <c r="G801" s="1">
        <v>5145.7856374599996</v>
      </c>
      <c r="H801">
        <v>9241</v>
      </c>
      <c r="I801" t="s">
        <v>1119</v>
      </c>
      <c r="J801" t="s">
        <v>1136</v>
      </c>
      <c r="K801" t="s">
        <v>1142</v>
      </c>
    </row>
    <row r="802" spans="1:11" x14ac:dyDescent="0.4">
      <c r="A802" s="2">
        <v>44534</v>
      </c>
      <c r="B802">
        <v>2021</v>
      </c>
      <c r="C802" t="s">
        <v>1149</v>
      </c>
      <c r="D802" t="s">
        <v>1155</v>
      </c>
      <c r="E802" t="s">
        <v>448</v>
      </c>
      <c r="F802" t="s">
        <v>416</v>
      </c>
      <c r="G802" s="1">
        <v>3298.0428770200001</v>
      </c>
      <c r="H802">
        <v>8394</v>
      </c>
      <c r="I802" t="s">
        <v>1119</v>
      </c>
      <c r="J802" t="s">
        <v>1134</v>
      </c>
      <c r="K802" t="s">
        <v>1142</v>
      </c>
    </row>
    <row r="803" spans="1:11" x14ac:dyDescent="0.4">
      <c r="A803" s="2">
        <v>44536</v>
      </c>
      <c r="B803">
        <v>2021</v>
      </c>
      <c r="C803" t="s">
        <v>1149</v>
      </c>
      <c r="D803" t="s">
        <v>1155</v>
      </c>
      <c r="E803" t="s">
        <v>293</v>
      </c>
      <c r="F803" t="s">
        <v>17</v>
      </c>
      <c r="G803" s="1">
        <v>8559.9599999999991</v>
      </c>
      <c r="H803">
        <v>9396</v>
      </c>
      <c r="I803" t="s">
        <v>1119</v>
      </c>
      <c r="J803" t="s">
        <v>1125</v>
      </c>
      <c r="K803" t="s">
        <v>1140</v>
      </c>
    </row>
    <row r="804" spans="1:11" x14ac:dyDescent="0.4">
      <c r="A804" s="2">
        <v>44536</v>
      </c>
      <c r="B804">
        <v>2021</v>
      </c>
      <c r="C804" t="s">
        <v>1149</v>
      </c>
      <c r="D804" t="s">
        <v>1155</v>
      </c>
      <c r="E804" t="s">
        <v>492</v>
      </c>
      <c r="F804" t="s">
        <v>416</v>
      </c>
      <c r="G804" s="1">
        <v>452.40226201999997</v>
      </c>
      <c r="H804">
        <v>9383</v>
      </c>
      <c r="I804" t="s">
        <v>1119</v>
      </c>
      <c r="J804" t="s">
        <v>1137</v>
      </c>
      <c r="K804" t="s">
        <v>1140</v>
      </c>
    </row>
    <row r="805" spans="1:11" x14ac:dyDescent="0.4">
      <c r="A805" s="2">
        <v>44537</v>
      </c>
      <c r="B805">
        <v>2021</v>
      </c>
      <c r="C805" t="s">
        <v>1149</v>
      </c>
      <c r="D805" t="s">
        <v>2</v>
      </c>
      <c r="E805" t="s">
        <v>294</v>
      </c>
      <c r="F805" t="s">
        <v>10</v>
      </c>
      <c r="G805" s="1">
        <v>9669.44</v>
      </c>
      <c r="H805">
        <v>1079</v>
      </c>
      <c r="I805" t="s">
        <v>1164</v>
      </c>
      <c r="J805" t="s">
        <v>1136</v>
      </c>
      <c r="K805" t="s">
        <v>1141</v>
      </c>
    </row>
    <row r="806" spans="1:11" x14ac:dyDescent="0.4">
      <c r="A806" s="2">
        <v>44539</v>
      </c>
      <c r="B806">
        <v>2021</v>
      </c>
      <c r="C806" t="s">
        <v>1149</v>
      </c>
      <c r="D806" t="s">
        <v>1155</v>
      </c>
      <c r="E806" t="s">
        <v>944</v>
      </c>
      <c r="F806" t="s">
        <v>398</v>
      </c>
      <c r="G806" s="1">
        <v>7742.8517056329993</v>
      </c>
      <c r="H806" s="1">
        <v>2395.06</v>
      </c>
      <c r="I806" t="s">
        <v>1119</v>
      </c>
      <c r="J806" t="s">
        <v>1127</v>
      </c>
      <c r="K806" t="s">
        <v>1142</v>
      </c>
    </row>
    <row r="807" spans="1:11" x14ac:dyDescent="0.4">
      <c r="A807" s="2">
        <v>44539</v>
      </c>
      <c r="B807">
        <v>2021</v>
      </c>
      <c r="C807" t="s">
        <v>1149</v>
      </c>
      <c r="D807" t="s">
        <v>2</v>
      </c>
      <c r="E807" t="s">
        <v>963</v>
      </c>
      <c r="F807" t="s">
        <v>404</v>
      </c>
      <c r="G807" s="1">
        <v>4773.0455100299996</v>
      </c>
      <c r="H807" s="1">
        <v>610.79999999999995</v>
      </c>
      <c r="I807" t="s">
        <v>1119</v>
      </c>
      <c r="J807" t="s">
        <v>1131</v>
      </c>
      <c r="K807" t="s">
        <v>1140</v>
      </c>
    </row>
    <row r="808" spans="1:11" x14ac:dyDescent="0.4">
      <c r="A808" s="2">
        <v>44542</v>
      </c>
      <c r="B808">
        <v>2021</v>
      </c>
      <c r="C808" t="s">
        <v>1149</v>
      </c>
      <c r="D808" t="s">
        <v>1155</v>
      </c>
      <c r="E808" t="s">
        <v>1066</v>
      </c>
      <c r="F808" t="s">
        <v>416</v>
      </c>
      <c r="G808" s="1">
        <v>2687.0953206483</v>
      </c>
      <c r="H808" s="1">
        <v>9566.8799999999992</v>
      </c>
      <c r="I808" t="s">
        <v>1164</v>
      </c>
      <c r="J808" t="s">
        <v>1127</v>
      </c>
      <c r="K808" t="s">
        <v>1141</v>
      </c>
    </row>
    <row r="809" spans="1:11" x14ac:dyDescent="0.4">
      <c r="A809" s="2">
        <v>44542</v>
      </c>
      <c r="B809">
        <v>2021</v>
      </c>
      <c r="C809" t="s">
        <v>1149</v>
      </c>
      <c r="D809" t="s">
        <v>18</v>
      </c>
      <c r="E809" t="s">
        <v>28</v>
      </c>
      <c r="F809" t="s">
        <v>10</v>
      </c>
      <c r="G809" s="1">
        <v>9160.7999999999993</v>
      </c>
      <c r="H809">
        <v>3462</v>
      </c>
      <c r="I809" t="s">
        <v>1164</v>
      </c>
      <c r="J809" t="s">
        <v>1137</v>
      </c>
      <c r="K809" t="s">
        <v>1142</v>
      </c>
    </row>
    <row r="810" spans="1:11" x14ac:dyDescent="0.4">
      <c r="A810" s="2">
        <v>44543</v>
      </c>
      <c r="B810">
        <v>2021</v>
      </c>
      <c r="C810" t="s">
        <v>1149</v>
      </c>
      <c r="D810" t="s">
        <v>1155</v>
      </c>
      <c r="E810" t="s">
        <v>823</v>
      </c>
      <c r="F810" t="s">
        <v>8</v>
      </c>
      <c r="G810" s="1">
        <v>8157.8089999999993</v>
      </c>
      <c r="H810" s="1">
        <v>5616.18</v>
      </c>
      <c r="I810" t="s">
        <v>1119</v>
      </c>
      <c r="J810" t="s">
        <v>1133</v>
      </c>
      <c r="K810" t="s">
        <v>1142</v>
      </c>
    </row>
    <row r="811" spans="1:11" x14ac:dyDescent="0.4">
      <c r="A811" s="2">
        <v>44544</v>
      </c>
      <c r="B811">
        <v>2021</v>
      </c>
      <c r="C811" t="s">
        <v>1149</v>
      </c>
      <c r="D811" t="s">
        <v>2</v>
      </c>
      <c r="E811" t="s">
        <v>412</v>
      </c>
      <c r="F811" t="s">
        <v>404</v>
      </c>
      <c r="G811" s="1">
        <v>8931.6133053400008</v>
      </c>
      <c r="H811">
        <v>342</v>
      </c>
      <c r="I811" t="s">
        <v>1119</v>
      </c>
      <c r="J811" t="s">
        <v>1134</v>
      </c>
      <c r="K811" t="s">
        <v>1141</v>
      </c>
    </row>
    <row r="812" spans="1:11" x14ac:dyDescent="0.4">
      <c r="A812" s="2">
        <v>44546</v>
      </c>
      <c r="B812">
        <v>2021</v>
      </c>
      <c r="C812" t="s">
        <v>1149</v>
      </c>
      <c r="D812" t="s">
        <v>18</v>
      </c>
      <c r="E812" t="s">
        <v>459</v>
      </c>
      <c r="F812" t="s">
        <v>416</v>
      </c>
      <c r="G812" s="1">
        <v>6753.3269172999999</v>
      </c>
      <c r="H812">
        <v>3743</v>
      </c>
      <c r="I812" t="s">
        <v>1164</v>
      </c>
      <c r="J812" t="s">
        <v>1131</v>
      </c>
      <c r="K812" t="s">
        <v>1142</v>
      </c>
    </row>
    <row r="813" spans="1:11" x14ac:dyDescent="0.4">
      <c r="A813" s="2">
        <v>44547</v>
      </c>
      <c r="B813">
        <v>2021</v>
      </c>
      <c r="C813" t="s">
        <v>1149</v>
      </c>
      <c r="D813" t="s">
        <v>2</v>
      </c>
      <c r="E813" t="s">
        <v>514</v>
      </c>
      <c r="F813" t="s">
        <v>398</v>
      </c>
      <c r="G813" s="1">
        <v>7575.2921270900006</v>
      </c>
      <c r="H813">
        <v>9207</v>
      </c>
      <c r="I813" t="s">
        <v>1164</v>
      </c>
      <c r="J813" t="s">
        <v>1138</v>
      </c>
      <c r="K813" t="s">
        <v>1141</v>
      </c>
    </row>
    <row r="814" spans="1:11" x14ac:dyDescent="0.4">
      <c r="A814" s="2">
        <v>44547</v>
      </c>
      <c r="B814">
        <v>2021</v>
      </c>
      <c r="C814" t="s">
        <v>1149</v>
      </c>
      <c r="D814" t="s">
        <v>24</v>
      </c>
      <c r="E814" t="s">
        <v>3</v>
      </c>
      <c r="F814" t="s">
        <v>4</v>
      </c>
      <c r="G814" s="1">
        <v>396.47</v>
      </c>
      <c r="H814">
        <v>8109</v>
      </c>
      <c r="I814" t="s">
        <v>1119</v>
      </c>
      <c r="J814" t="s">
        <v>1134</v>
      </c>
      <c r="K814" t="s">
        <v>1142</v>
      </c>
    </row>
    <row r="815" spans="1:11" x14ac:dyDescent="0.4">
      <c r="A815" s="2">
        <v>44553</v>
      </c>
      <c r="B815">
        <v>2021</v>
      </c>
      <c r="C815" t="s">
        <v>1149</v>
      </c>
      <c r="D815" t="s">
        <v>18</v>
      </c>
      <c r="E815" t="s">
        <v>718</v>
      </c>
      <c r="F815" t="s">
        <v>4</v>
      </c>
      <c r="G815" s="1">
        <v>1252.4358</v>
      </c>
      <c r="H815" s="1">
        <v>1604.32</v>
      </c>
      <c r="I815" t="s">
        <v>1119</v>
      </c>
      <c r="J815" t="s">
        <v>1126</v>
      </c>
      <c r="K815" t="s">
        <v>1140</v>
      </c>
    </row>
    <row r="816" spans="1:11" x14ac:dyDescent="0.4">
      <c r="A816" s="2">
        <v>44553</v>
      </c>
      <c r="B816">
        <v>2021</v>
      </c>
      <c r="C816" t="s">
        <v>1149</v>
      </c>
      <c r="D816" t="s">
        <v>1155</v>
      </c>
      <c r="E816" t="s">
        <v>586</v>
      </c>
      <c r="F816" t="s">
        <v>4</v>
      </c>
      <c r="G816" s="1">
        <v>4685.6401999999998</v>
      </c>
      <c r="H816" s="1">
        <v>583.02</v>
      </c>
      <c r="I816" t="s">
        <v>1119</v>
      </c>
      <c r="J816" t="s">
        <v>1121</v>
      </c>
      <c r="K816" t="s">
        <v>1140</v>
      </c>
    </row>
    <row r="817" spans="1:11" x14ac:dyDescent="0.4">
      <c r="A817" s="2">
        <v>44558</v>
      </c>
      <c r="B817">
        <v>2021</v>
      </c>
      <c r="C817" t="s">
        <v>1149</v>
      </c>
      <c r="D817" t="s">
        <v>24</v>
      </c>
      <c r="E817" t="s">
        <v>897</v>
      </c>
      <c r="F817" t="s">
        <v>4</v>
      </c>
      <c r="G817" s="1">
        <v>3307.3568</v>
      </c>
      <c r="H817" s="1">
        <v>8016.8</v>
      </c>
      <c r="I817" t="s">
        <v>1164</v>
      </c>
      <c r="J817" t="s">
        <v>1136</v>
      </c>
      <c r="K817" t="s">
        <v>1140</v>
      </c>
    </row>
    <row r="818" spans="1:11" x14ac:dyDescent="0.4">
      <c r="A818" s="2">
        <v>44558</v>
      </c>
      <c r="B818">
        <v>2021</v>
      </c>
      <c r="C818" t="s">
        <v>1149</v>
      </c>
      <c r="D818" t="s">
        <v>51</v>
      </c>
      <c r="E818" t="s">
        <v>463</v>
      </c>
      <c r="F818" t="s">
        <v>404</v>
      </c>
      <c r="G818" s="1">
        <v>6270.1840338100001</v>
      </c>
      <c r="H818">
        <v>980</v>
      </c>
      <c r="I818" t="s">
        <v>1119</v>
      </c>
      <c r="J818" t="s">
        <v>1138</v>
      </c>
      <c r="K818" t="s">
        <v>1142</v>
      </c>
    </row>
    <row r="819" spans="1:11" x14ac:dyDescent="0.4">
      <c r="A819" s="2">
        <v>44558</v>
      </c>
      <c r="B819">
        <v>2021</v>
      </c>
      <c r="C819" t="s">
        <v>1149</v>
      </c>
      <c r="D819" t="s">
        <v>1155</v>
      </c>
      <c r="E819" t="s">
        <v>212</v>
      </c>
      <c r="F819" t="s">
        <v>4</v>
      </c>
      <c r="G819" s="1">
        <v>83.5</v>
      </c>
      <c r="H819">
        <v>9225</v>
      </c>
      <c r="I819" t="s">
        <v>1164</v>
      </c>
      <c r="J819" t="s">
        <v>1130</v>
      </c>
      <c r="K819" t="s">
        <v>1141</v>
      </c>
    </row>
    <row r="820" spans="1:11" x14ac:dyDescent="0.4">
      <c r="A820" s="2">
        <v>44562</v>
      </c>
      <c r="B820">
        <v>2022</v>
      </c>
      <c r="C820" t="s">
        <v>1146</v>
      </c>
      <c r="D820" t="s">
        <v>2</v>
      </c>
      <c r="E820" t="s">
        <v>705</v>
      </c>
      <c r="F820" t="s">
        <v>8</v>
      </c>
      <c r="G820" s="1">
        <v>1249.9905000000001</v>
      </c>
      <c r="H820" s="1">
        <v>7586.42</v>
      </c>
      <c r="I820" t="s">
        <v>1164</v>
      </c>
      <c r="J820" t="s">
        <v>1132</v>
      </c>
      <c r="K820" t="s">
        <v>1141</v>
      </c>
    </row>
    <row r="821" spans="1:11" x14ac:dyDescent="0.4">
      <c r="A821" s="2">
        <v>44566</v>
      </c>
      <c r="B821">
        <v>2022</v>
      </c>
      <c r="C821" t="s">
        <v>1146</v>
      </c>
      <c r="D821" t="s">
        <v>1155</v>
      </c>
      <c r="E821" t="s">
        <v>66</v>
      </c>
      <c r="F821" t="s">
        <v>17</v>
      </c>
      <c r="G821" s="1">
        <v>384.34</v>
      </c>
      <c r="H821">
        <v>3913</v>
      </c>
      <c r="I821" t="s">
        <v>1119</v>
      </c>
      <c r="J821" t="s">
        <v>1136</v>
      </c>
      <c r="K821" t="s">
        <v>1142</v>
      </c>
    </row>
    <row r="822" spans="1:11" x14ac:dyDescent="0.4">
      <c r="A822" s="2">
        <v>44568</v>
      </c>
      <c r="B822">
        <v>2022</v>
      </c>
      <c r="C822" t="s">
        <v>1146</v>
      </c>
      <c r="D822" t="s">
        <v>18</v>
      </c>
      <c r="E822" t="s">
        <v>961</v>
      </c>
      <c r="F822" t="s">
        <v>401</v>
      </c>
      <c r="G822" s="1">
        <v>2543.7518164668004</v>
      </c>
      <c r="H822" s="1">
        <v>1072.72</v>
      </c>
      <c r="I822" t="s">
        <v>1119</v>
      </c>
      <c r="J822" t="s">
        <v>1131</v>
      </c>
      <c r="K822" t="s">
        <v>1142</v>
      </c>
    </row>
    <row r="823" spans="1:11" x14ac:dyDescent="0.4">
      <c r="A823" s="2">
        <v>44570</v>
      </c>
      <c r="B823">
        <v>2022</v>
      </c>
      <c r="C823" t="s">
        <v>1146</v>
      </c>
      <c r="D823" t="s">
        <v>2</v>
      </c>
      <c r="E823" t="s">
        <v>483</v>
      </c>
      <c r="F823" t="s">
        <v>401</v>
      </c>
      <c r="G823" s="1">
        <v>8519.0886238799994</v>
      </c>
      <c r="H823">
        <v>1364</v>
      </c>
      <c r="I823" t="s">
        <v>1164</v>
      </c>
      <c r="J823" t="s">
        <v>1134</v>
      </c>
      <c r="K823" t="s">
        <v>1140</v>
      </c>
    </row>
    <row r="824" spans="1:11" x14ac:dyDescent="0.4">
      <c r="A824" s="2">
        <v>44571</v>
      </c>
      <c r="B824">
        <v>2022</v>
      </c>
      <c r="C824" t="s">
        <v>1146</v>
      </c>
      <c r="D824" t="s">
        <v>18</v>
      </c>
      <c r="E824" t="s">
        <v>323</v>
      </c>
      <c r="F824" t="s">
        <v>17</v>
      </c>
      <c r="G824" s="1">
        <v>8104.71</v>
      </c>
      <c r="H824">
        <v>6486</v>
      </c>
      <c r="I824" t="s">
        <v>1164</v>
      </c>
      <c r="J824" t="s">
        <v>1133</v>
      </c>
      <c r="K824" t="s">
        <v>1142</v>
      </c>
    </row>
    <row r="825" spans="1:11" x14ac:dyDescent="0.4">
      <c r="A825" s="2">
        <v>44572</v>
      </c>
      <c r="B825">
        <v>2022</v>
      </c>
      <c r="C825" t="s">
        <v>1146</v>
      </c>
      <c r="D825" t="s">
        <v>2</v>
      </c>
      <c r="E825" t="s">
        <v>40</v>
      </c>
      <c r="F825" t="s">
        <v>4</v>
      </c>
      <c r="G825" s="1">
        <v>8078.69</v>
      </c>
      <c r="H825">
        <v>711</v>
      </c>
      <c r="I825" t="s">
        <v>1119</v>
      </c>
      <c r="J825" t="s">
        <v>1134</v>
      </c>
      <c r="K825" t="s">
        <v>1141</v>
      </c>
    </row>
    <row r="826" spans="1:11" x14ac:dyDescent="0.4">
      <c r="A826" s="2">
        <v>44583</v>
      </c>
      <c r="B826">
        <v>2022</v>
      </c>
      <c r="C826" t="s">
        <v>1146</v>
      </c>
      <c r="D826" t="s">
        <v>1155</v>
      </c>
      <c r="E826" t="s">
        <v>855</v>
      </c>
      <c r="F826" t="s">
        <v>8</v>
      </c>
      <c r="G826" s="1">
        <v>8622.6985999999979</v>
      </c>
      <c r="H826" s="1">
        <v>661.92</v>
      </c>
      <c r="I826" t="s">
        <v>1119</v>
      </c>
      <c r="J826" t="s">
        <v>1121</v>
      </c>
      <c r="K826" t="s">
        <v>1141</v>
      </c>
    </row>
    <row r="827" spans="1:11" x14ac:dyDescent="0.4">
      <c r="A827" s="2">
        <v>44584</v>
      </c>
      <c r="B827">
        <v>2022</v>
      </c>
      <c r="C827" t="s">
        <v>1146</v>
      </c>
      <c r="D827" t="s">
        <v>2</v>
      </c>
      <c r="E827" t="s">
        <v>128</v>
      </c>
      <c r="F827" t="s">
        <v>10</v>
      </c>
      <c r="G827" s="1">
        <v>337.51</v>
      </c>
      <c r="H827">
        <v>5221</v>
      </c>
      <c r="I827" t="s">
        <v>1119</v>
      </c>
      <c r="J827" t="s">
        <v>1136</v>
      </c>
      <c r="K827" t="s">
        <v>1141</v>
      </c>
    </row>
    <row r="828" spans="1:11" x14ac:dyDescent="0.4">
      <c r="A828" s="2">
        <v>44585</v>
      </c>
      <c r="B828">
        <v>2022</v>
      </c>
      <c r="C828" t="s">
        <v>1146</v>
      </c>
      <c r="D828" t="s">
        <v>18</v>
      </c>
      <c r="E828" t="s">
        <v>587</v>
      </c>
      <c r="F828" t="s">
        <v>8</v>
      </c>
      <c r="G828" s="1">
        <v>586.94219999999996</v>
      </c>
      <c r="H828" s="1">
        <v>2376</v>
      </c>
      <c r="I828" t="s">
        <v>1119</v>
      </c>
      <c r="J828" t="s">
        <v>1134</v>
      </c>
      <c r="K828" t="s">
        <v>1142</v>
      </c>
    </row>
    <row r="829" spans="1:11" x14ac:dyDescent="0.4">
      <c r="A829" s="2">
        <v>44586</v>
      </c>
      <c r="B829">
        <v>2022</v>
      </c>
      <c r="C829" t="s">
        <v>1146</v>
      </c>
      <c r="D829" t="s">
        <v>2</v>
      </c>
      <c r="E829" t="s">
        <v>295</v>
      </c>
      <c r="F829" t="s">
        <v>8</v>
      </c>
      <c r="G829" s="1">
        <v>7378.9</v>
      </c>
      <c r="H829">
        <v>8095</v>
      </c>
      <c r="I829" t="s">
        <v>1164</v>
      </c>
      <c r="J829" t="s">
        <v>1131</v>
      </c>
      <c r="K829" t="s">
        <v>1141</v>
      </c>
    </row>
    <row r="830" spans="1:11" x14ac:dyDescent="0.4">
      <c r="A830" s="2">
        <v>44587</v>
      </c>
      <c r="B830">
        <v>2022</v>
      </c>
      <c r="C830" t="s">
        <v>1146</v>
      </c>
      <c r="D830" t="s">
        <v>2</v>
      </c>
      <c r="E830" t="s">
        <v>686</v>
      </c>
      <c r="F830" t="s">
        <v>10</v>
      </c>
      <c r="G830" s="1">
        <v>5664.4665000000005</v>
      </c>
      <c r="H830" s="1">
        <v>7626</v>
      </c>
      <c r="I830" t="s">
        <v>1119</v>
      </c>
      <c r="J830" t="s">
        <v>1126</v>
      </c>
      <c r="K830" t="s">
        <v>1140</v>
      </c>
    </row>
    <row r="831" spans="1:11" x14ac:dyDescent="0.4">
      <c r="A831" s="2">
        <v>44588</v>
      </c>
      <c r="B831">
        <v>2022</v>
      </c>
      <c r="C831" t="s">
        <v>1146</v>
      </c>
      <c r="D831" t="s">
        <v>2</v>
      </c>
      <c r="E831" t="s">
        <v>522</v>
      </c>
      <c r="F831" t="s">
        <v>401</v>
      </c>
      <c r="G831" s="1">
        <v>1157.91418258</v>
      </c>
      <c r="H831">
        <v>5635</v>
      </c>
      <c r="I831" t="s">
        <v>1164</v>
      </c>
      <c r="J831" t="s">
        <v>1130</v>
      </c>
      <c r="K831" t="s">
        <v>1142</v>
      </c>
    </row>
    <row r="832" spans="1:11" x14ac:dyDescent="0.4">
      <c r="A832" s="2">
        <v>44588</v>
      </c>
      <c r="B832">
        <v>2022</v>
      </c>
      <c r="C832" t="s">
        <v>1146</v>
      </c>
      <c r="D832" t="s">
        <v>18</v>
      </c>
      <c r="E832" t="s">
        <v>976</v>
      </c>
      <c r="F832" t="s">
        <v>401</v>
      </c>
      <c r="G832" s="1">
        <v>7883.4789338992005</v>
      </c>
      <c r="H832" s="1">
        <v>5690.92</v>
      </c>
      <c r="I832" t="s">
        <v>1119</v>
      </c>
      <c r="J832" t="s">
        <v>1121</v>
      </c>
      <c r="K832" t="s">
        <v>1143</v>
      </c>
    </row>
    <row r="833" spans="1:11" x14ac:dyDescent="0.4">
      <c r="A833" s="2">
        <v>44594</v>
      </c>
      <c r="B833">
        <v>2022</v>
      </c>
      <c r="C833" t="s">
        <v>1146</v>
      </c>
      <c r="D833" t="s">
        <v>1155</v>
      </c>
      <c r="E833" t="s">
        <v>916</v>
      </c>
      <c r="F833" t="s">
        <v>4</v>
      </c>
      <c r="G833" s="1">
        <v>371.82639999999998</v>
      </c>
      <c r="H833" s="1">
        <v>2954.46</v>
      </c>
      <c r="I833" t="s">
        <v>1119</v>
      </c>
      <c r="J833" t="s">
        <v>1131</v>
      </c>
      <c r="K833" t="s">
        <v>1142</v>
      </c>
    </row>
    <row r="834" spans="1:11" x14ac:dyDescent="0.4">
      <c r="A834" s="2">
        <v>44594</v>
      </c>
      <c r="B834">
        <v>2022</v>
      </c>
      <c r="C834" t="s">
        <v>1146</v>
      </c>
      <c r="D834" t="s">
        <v>18</v>
      </c>
      <c r="E834" t="s">
        <v>369</v>
      </c>
      <c r="F834" t="s">
        <v>4</v>
      </c>
      <c r="G834" s="1">
        <v>2689.86</v>
      </c>
      <c r="H834">
        <v>5174</v>
      </c>
      <c r="I834" t="s">
        <v>1119</v>
      </c>
      <c r="J834" t="s">
        <v>1134</v>
      </c>
      <c r="K834" t="s">
        <v>1141</v>
      </c>
    </row>
    <row r="835" spans="1:11" x14ac:dyDescent="0.4">
      <c r="A835" s="2">
        <v>44595</v>
      </c>
      <c r="B835">
        <v>2022</v>
      </c>
      <c r="C835" t="s">
        <v>1146</v>
      </c>
      <c r="D835" t="s">
        <v>18</v>
      </c>
      <c r="E835" t="s">
        <v>968</v>
      </c>
      <c r="F835" t="s">
        <v>401</v>
      </c>
      <c r="G835" s="1">
        <v>4925.5223800205003</v>
      </c>
      <c r="H835" s="1">
        <v>6824.48</v>
      </c>
      <c r="I835" t="s">
        <v>1119</v>
      </c>
      <c r="J835" t="s">
        <v>1136</v>
      </c>
      <c r="K835" t="s">
        <v>1141</v>
      </c>
    </row>
    <row r="836" spans="1:11" x14ac:dyDescent="0.4">
      <c r="A836" s="2">
        <v>44595</v>
      </c>
      <c r="B836">
        <v>2022</v>
      </c>
      <c r="C836" t="s">
        <v>1146</v>
      </c>
      <c r="D836" t="s">
        <v>2</v>
      </c>
      <c r="E836" t="s">
        <v>946</v>
      </c>
      <c r="F836" t="s">
        <v>404</v>
      </c>
      <c r="G836" s="1">
        <v>3836.8078156179004</v>
      </c>
      <c r="H836" s="1">
        <v>4763.7</v>
      </c>
      <c r="I836" t="s">
        <v>1119</v>
      </c>
      <c r="J836" t="s">
        <v>1129</v>
      </c>
      <c r="K836" t="s">
        <v>1142</v>
      </c>
    </row>
    <row r="837" spans="1:11" x14ac:dyDescent="0.4">
      <c r="A837" s="2">
        <v>44596</v>
      </c>
      <c r="B837">
        <v>2022</v>
      </c>
      <c r="C837" t="s">
        <v>1146</v>
      </c>
      <c r="D837" t="s">
        <v>18</v>
      </c>
      <c r="E837" t="s">
        <v>882</v>
      </c>
      <c r="F837" t="s">
        <v>4</v>
      </c>
      <c r="G837" s="1">
        <v>83.8</v>
      </c>
      <c r="H837" s="1">
        <v>2745.05</v>
      </c>
      <c r="I837" t="s">
        <v>1164</v>
      </c>
      <c r="J837" t="s">
        <v>1133</v>
      </c>
      <c r="K837" t="s">
        <v>1140</v>
      </c>
    </row>
    <row r="838" spans="1:11" x14ac:dyDescent="0.4">
      <c r="A838" s="2">
        <v>44596</v>
      </c>
      <c r="B838">
        <v>2022</v>
      </c>
      <c r="C838" t="s">
        <v>1146</v>
      </c>
      <c r="D838" t="s">
        <v>1155</v>
      </c>
      <c r="E838" t="s">
        <v>908</v>
      </c>
      <c r="F838" t="s">
        <v>8</v>
      </c>
      <c r="G838" s="1">
        <v>1500.0083999999999</v>
      </c>
      <c r="H838" s="1">
        <v>375.1</v>
      </c>
      <c r="I838" t="s">
        <v>1119</v>
      </c>
      <c r="J838" t="s">
        <v>1136</v>
      </c>
      <c r="K838" t="s">
        <v>1142</v>
      </c>
    </row>
    <row r="839" spans="1:11" x14ac:dyDescent="0.4">
      <c r="A839" s="2">
        <v>44599</v>
      </c>
      <c r="B839">
        <v>2022</v>
      </c>
      <c r="C839" t="s">
        <v>1146</v>
      </c>
      <c r="D839" t="s">
        <v>2</v>
      </c>
      <c r="E839" t="s">
        <v>900</v>
      </c>
      <c r="F839" t="s">
        <v>17</v>
      </c>
      <c r="G839" s="1">
        <v>295.29360000000003</v>
      </c>
      <c r="H839" s="1">
        <v>3969.36</v>
      </c>
      <c r="I839" t="s">
        <v>1119</v>
      </c>
      <c r="J839" t="s">
        <v>1129</v>
      </c>
      <c r="K839" t="s">
        <v>1140</v>
      </c>
    </row>
    <row r="840" spans="1:11" x14ac:dyDescent="0.4">
      <c r="A840" s="2">
        <v>44600</v>
      </c>
      <c r="B840">
        <v>2022</v>
      </c>
      <c r="C840" t="s">
        <v>1146</v>
      </c>
      <c r="D840" t="s">
        <v>51</v>
      </c>
      <c r="E840" t="s">
        <v>454</v>
      </c>
      <c r="F840" t="s">
        <v>401</v>
      </c>
      <c r="G840" s="1">
        <v>7062.8545574199998</v>
      </c>
      <c r="H840">
        <v>5315</v>
      </c>
      <c r="I840" t="s">
        <v>1164</v>
      </c>
      <c r="J840" t="s">
        <v>1134</v>
      </c>
      <c r="K840" t="s">
        <v>1140</v>
      </c>
    </row>
    <row r="841" spans="1:11" x14ac:dyDescent="0.4">
      <c r="A841" s="2">
        <v>44602</v>
      </c>
      <c r="B841">
        <v>2022</v>
      </c>
      <c r="C841" t="s">
        <v>1146</v>
      </c>
      <c r="D841" t="s">
        <v>2</v>
      </c>
      <c r="E841" t="s">
        <v>947</v>
      </c>
      <c r="F841" t="s">
        <v>401</v>
      </c>
      <c r="G841" s="1">
        <v>7430.2121466341996</v>
      </c>
      <c r="H841" s="1">
        <v>1369.2</v>
      </c>
      <c r="I841" t="s">
        <v>1119</v>
      </c>
      <c r="J841" t="s">
        <v>1131</v>
      </c>
      <c r="K841" t="s">
        <v>1142</v>
      </c>
    </row>
    <row r="842" spans="1:11" x14ac:dyDescent="0.4">
      <c r="A842" s="2">
        <v>44604</v>
      </c>
      <c r="B842">
        <v>2022</v>
      </c>
      <c r="C842" t="s">
        <v>1146</v>
      </c>
      <c r="D842" t="s">
        <v>2</v>
      </c>
      <c r="E842" t="s">
        <v>929</v>
      </c>
      <c r="F842" t="s">
        <v>8</v>
      </c>
      <c r="G842" s="1">
        <v>290.99760000000003</v>
      </c>
      <c r="H842" s="1">
        <v>10016.719999999999</v>
      </c>
      <c r="I842" t="s">
        <v>1119</v>
      </c>
      <c r="J842" t="s">
        <v>1134</v>
      </c>
      <c r="K842" t="s">
        <v>1142</v>
      </c>
    </row>
    <row r="843" spans="1:11" x14ac:dyDescent="0.4">
      <c r="A843" s="2">
        <v>44610</v>
      </c>
      <c r="B843">
        <v>2022</v>
      </c>
      <c r="C843" t="s">
        <v>1146</v>
      </c>
      <c r="D843" t="s">
        <v>51</v>
      </c>
      <c r="E843" t="s">
        <v>1010</v>
      </c>
      <c r="F843" t="s">
        <v>398</v>
      </c>
      <c r="G843" s="1">
        <v>1867.6690099079999</v>
      </c>
      <c r="H843" s="1">
        <v>7503.42</v>
      </c>
      <c r="I843" t="s">
        <v>1119</v>
      </c>
      <c r="J843" t="s">
        <v>1137</v>
      </c>
      <c r="K843" t="s">
        <v>1140</v>
      </c>
    </row>
    <row r="844" spans="1:11" x14ac:dyDescent="0.4">
      <c r="A844" s="2">
        <v>44611</v>
      </c>
      <c r="B844">
        <v>2022</v>
      </c>
      <c r="C844" t="s">
        <v>1146</v>
      </c>
      <c r="D844" t="s">
        <v>1155</v>
      </c>
      <c r="E844" t="s">
        <v>672</v>
      </c>
      <c r="F844" t="s">
        <v>4</v>
      </c>
      <c r="G844" s="1">
        <v>3762.0609000000004</v>
      </c>
      <c r="H844" s="1">
        <v>7041.7</v>
      </c>
      <c r="I844" t="s">
        <v>1164</v>
      </c>
      <c r="J844" t="s">
        <v>1121</v>
      </c>
      <c r="K844" t="s">
        <v>1142</v>
      </c>
    </row>
    <row r="845" spans="1:11" x14ac:dyDescent="0.4">
      <c r="A845" s="2">
        <v>44614</v>
      </c>
      <c r="B845">
        <v>2022</v>
      </c>
      <c r="C845" t="s">
        <v>1146</v>
      </c>
      <c r="D845" t="s">
        <v>1155</v>
      </c>
      <c r="E845" t="s">
        <v>70</v>
      </c>
      <c r="F845" t="s">
        <v>10</v>
      </c>
      <c r="G845" s="1">
        <v>1344.8</v>
      </c>
      <c r="H845">
        <v>4977</v>
      </c>
      <c r="I845" t="s">
        <v>1119</v>
      </c>
      <c r="J845" t="s">
        <v>1134</v>
      </c>
      <c r="K845" t="s">
        <v>1142</v>
      </c>
    </row>
    <row r="846" spans="1:11" x14ac:dyDescent="0.4">
      <c r="A846" s="2">
        <v>44614</v>
      </c>
      <c r="B846">
        <v>2022</v>
      </c>
      <c r="C846" t="s">
        <v>1146</v>
      </c>
      <c r="D846" t="s">
        <v>18</v>
      </c>
      <c r="E846" t="s">
        <v>313</v>
      </c>
      <c r="F846" t="s">
        <v>17</v>
      </c>
      <c r="G846" s="1">
        <v>3423.33</v>
      </c>
      <c r="H846">
        <v>6604</v>
      </c>
      <c r="I846" t="s">
        <v>1164</v>
      </c>
      <c r="J846" t="s">
        <v>1138</v>
      </c>
      <c r="K846" t="s">
        <v>1140</v>
      </c>
    </row>
    <row r="847" spans="1:11" x14ac:dyDescent="0.4">
      <c r="A847" s="2">
        <v>44617</v>
      </c>
      <c r="B847">
        <v>2022</v>
      </c>
      <c r="C847" t="s">
        <v>1146</v>
      </c>
      <c r="D847" t="s">
        <v>18</v>
      </c>
      <c r="E847" t="s">
        <v>967</v>
      </c>
      <c r="F847" t="s">
        <v>406</v>
      </c>
      <c r="G847" s="1">
        <v>8313.3624072120001</v>
      </c>
      <c r="H847" s="1">
        <v>5497.2</v>
      </c>
      <c r="I847" t="s">
        <v>1119</v>
      </c>
      <c r="J847" t="s">
        <v>1133</v>
      </c>
      <c r="K847" t="s">
        <v>1141</v>
      </c>
    </row>
    <row r="848" spans="1:11" x14ac:dyDescent="0.4">
      <c r="A848" s="2">
        <v>44622</v>
      </c>
      <c r="B848">
        <v>2022</v>
      </c>
      <c r="C848" t="s">
        <v>1146</v>
      </c>
      <c r="D848" t="s">
        <v>1155</v>
      </c>
      <c r="E848" t="s">
        <v>141</v>
      </c>
      <c r="F848" t="s">
        <v>10</v>
      </c>
      <c r="G848" s="1">
        <v>7356.45</v>
      </c>
      <c r="H848">
        <v>5084</v>
      </c>
      <c r="I848" t="s">
        <v>1164</v>
      </c>
      <c r="J848" t="s">
        <v>1137</v>
      </c>
      <c r="K848" t="s">
        <v>1142</v>
      </c>
    </row>
    <row r="849" spans="1:11" x14ac:dyDescent="0.4">
      <c r="A849" s="2">
        <v>44623</v>
      </c>
      <c r="B849">
        <v>2022</v>
      </c>
      <c r="C849" t="s">
        <v>1146</v>
      </c>
      <c r="D849" t="s">
        <v>1155</v>
      </c>
      <c r="E849" t="s">
        <v>973</v>
      </c>
      <c r="F849" t="s">
        <v>398</v>
      </c>
      <c r="G849" s="1">
        <v>2328.5159917740002</v>
      </c>
      <c r="H849" s="1">
        <v>2581.11</v>
      </c>
      <c r="I849" t="s">
        <v>1119</v>
      </c>
      <c r="J849" t="s">
        <v>1131</v>
      </c>
      <c r="K849" t="s">
        <v>1143</v>
      </c>
    </row>
    <row r="850" spans="1:11" x14ac:dyDescent="0.4">
      <c r="A850" s="2">
        <v>44624</v>
      </c>
      <c r="B850">
        <v>2022</v>
      </c>
      <c r="C850" t="s">
        <v>1146</v>
      </c>
      <c r="D850" t="s">
        <v>2</v>
      </c>
      <c r="E850" t="s">
        <v>468</v>
      </c>
      <c r="F850" t="s">
        <v>398</v>
      </c>
      <c r="G850" s="1">
        <v>7966.9846692199999</v>
      </c>
      <c r="H850">
        <v>1892</v>
      </c>
      <c r="I850" t="s">
        <v>1164</v>
      </c>
      <c r="J850" t="s">
        <v>1129</v>
      </c>
      <c r="K850" t="s">
        <v>1143</v>
      </c>
    </row>
    <row r="851" spans="1:11" x14ac:dyDescent="0.4">
      <c r="A851" s="2">
        <v>44626</v>
      </c>
      <c r="B851">
        <v>2022</v>
      </c>
      <c r="C851" t="s">
        <v>1146</v>
      </c>
      <c r="D851" t="s">
        <v>18</v>
      </c>
      <c r="E851" t="s">
        <v>593</v>
      </c>
      <c r="F851" t="s">
        <v>8</v>
      </c>
      <c r="G851" s="1">
        <v>1215.3453</v>
      </c>
      <c r="H851" s="1">
        <v>3360.15</v>
      </c>
      <c r="I851" t="s">
        <v>1119</v>
      </c>
      <c r="J851" t="s">
        <v>1138</v>
      </c>
      <c r="K851" t="s">
        <v>1142</v>
      </c>
    </row>
    <row r="852" spans="1:11" x14ac:dyDescent="0.4">
      <c r="A852" s="2">
        <v>44627</v>
      </c>
      <c r="B852">
        <v>2022</v>
      </c>
      <c r="C852" t="s">
        <v>1146</v>
      </c>
      <c r="D852" t="s">
        <v>2</v>
      </c>
      <c r="E852" t="s">
        <v>920</v>
      </c>
      <c r="F852" t="s">
        <v>10</v>
      </c>
      <c r="G852" s="1">
        <v>4160.2110999999995</v>
      </c>
      <c r="H852" s="1">
        <v>5343.92</v>
      </c>
      <c r="I852" t="s">
        <v>1164</v>
      </c>
      <c r="J852" t="s">
        <v>1130</v>
      </c>
      <c r="K852" t="s">
        <v>1141</v>
      </c>
    </row>
    <row r="853" spans="1:11" x14ac:dyDescent="0.4">
      <c r="A853" s="2">
        <v>44629</v>
      </c>
      <c r="B853">
        <v>2022</v>
      </c>
      <c r="C853" t="s">
        <v>1146</v>
      </c>
      <c r="D853" t="s">
        <v>18</v>
      </c>
      <c r="E853" t="s">
        <v>199</v>
      </c>
      <c r="F853" t="s">
        <v>4</v>
      </c>
      <c r="G853" s="1">
        <v>394.97</v>
      </c>
      <c r="H853">
        <v>3503</v>
      </c>
      <c r="I853" t="s">
        <v>1119</v>
      </c>
      <c r="J853" t="s">
        <v>1136</v>
      </c>
      <c r="K853" t="s">
        <v>1142</v>
      </c>
    </row>
    <row r="854" spans="1:11" x14ac:dyDescent="0.4">
      <c r="A854" s="2">
        <v>44632</v>
      </c>
      <c r="B854">
        <v>2022</v>
      </c>
      <c r="C854" t="s">
        <v>1146</v>
      </c>
      <c r="D854" t="s">
        <v>18</v>
      </c>
      <c r="E854" t="s">
        <v>306</v>
      </c>
      <c r="F854" t="s">
        <v>4</v>
      </c>
      <c r="G854" s="1">
        <v>2595.94</v>
      </c>
      <c r="H854">
        <v>8296</v>
      </c>
      <c r="I854" t="s">
        <v>1119</v>
      </c>
      <c r="J854" t="s">
        <v>1131</v>
      </c>
      <c r="K854" t="s">
        <v>1142</v>
      </c>
    </row>
    <row r="855" spans="1:11" x14ac:dyDescent="0.4">
      <c r="A855" s="2">
        <v>44641</v>
      </c>
      <c r="B855">
        <v>2022</v>
      </c>
      <c r="C855" t="s">
        <v>1146</v>
      </c>
      <c r="D855" t="s">
        <v>1155</v>
      </c>
      <c r="E855" t="s">
        <v>262</v>
      </c>
      <c r="F855" t="s">
        <v>10</v>
      </c>
      <c r="G855" s="1">
        <v>4408.8100000000004</v>
      </c>
      <c r="H855">
        <v>1881</v>
      </c>
      <c r="I855" t="s">
        <v>1119</v>
      </c>
      <c r="J855" t="s">
        <v>1133</v>
      </c>
      <c r="K855" t="s">
        <v>1140</v>
      </c>
    </row>
    <row r="856" spans="1:11" x14ac:dyDescent="0.4">
      <c r="A856" s="2">
        <v>44641</v>
      </c>
      <c r="B856">
        <v>2022</v>
      </c>
      <c r="C856" t="s">
        <v>1146</v>
      </c>
      <c r="D856" t="s">
        <v>1155</v>
      </c>
      <c r="E856" t="s">
        <v>783</v>
      </c>
      <c r="F856" t="s">
        <v>10</v>
      </c>
      <c r="G856" s="1">
        <v>5446.4</v>
      </c>
      <c r="H856" s="1">
        <v>10280.16</v>
      </c>
      <c r="I856" t="s">
        <v>1119</v>
      </c>
      <c r="J856" t="s">
        <v>1130</v>
      </c>
      <c r="K856" t="s">
        <v>1143</v>
      </c>
    </row>
    <row r="857" spans="1:11" x14ac:dyDescent="0.4">
      <c r="A857" s="2">
        <v>44652</v>
      </c>
      <c r="B857">
        <v>2022</v>
      </c>
      <c r="C857" t="s">
        <v>1147</v>
      </c>
      <c r="D857" t="s">
        <v>2</v>
      </c>
      <c r="E857" t="s">
        <v>391</v>
      </c>
      <c r="F857" t="s">
        <v>4</v>
      </c>
      <c r="G857" s="1">
        <v>2208</v>
      </c>
      <c r="H857">
        <v>7227</v>
      </c>
      <c r="I857" t="s">
        <v>1119</v>
      </c>
      <c r="J857" t="s">
        <v>1134</v>
      </c>
      <c r="K857" t="s">
        <v>1143</v>
      </c>
    </row>
    <row r="858" spans="1:11" x14ac:dyDescent="0.4">
      <c r="A858" s="2">
        <v>44653</v>
      </c>
      <c r="B858">
        <v>2022</v>
      </c>
      <c r="C858" t="s">
        <v>1147</v>
      </c>
      <c r="D858" t="s">
        <v>2</v>
      </c>
      <c r="E858" t="s">
        <v>366</v>
      </c>
      <c r="F858" t="s">
        <v>10</v>
      </c>
      <c r="G858" s="1">
        <v>9527.67</v>
      </c>
      <c r="H858">
        <v>9854</v>
      </c>
      <c r="I858" t="s">
        <v>1119</v>
      </c>
      <c r="J858" t="s">
        <v>1131</v>
      </c>
      <c r="K858" t="s">
        <v>1140</v>
      </c>
    </row>
    <row r="859" spans="1:11" x14ac:dyDescent="0.4">
      <c r="A859" s="2">
        <v>44653</v>
      </c>
      <c r="B859">
        <v>2022</v>
      </c>
      <c r="C859" t="s">
        <v>1147</v>
      </c>
      <c r="D859" t="s">
        <v>18</v>
      </c>
      <c r="E859" t="s">
        <v>292</v>
      </c>
      <c r="F859" t="s">
        <v>10</v>
      </c>
      <c r="G859" s="1">
        <v>393.59</v>
      </c>
      <c r="H859">
        <v>9942</v>
      </c>
      <c r="I859" t="s">
        <v>1164</v>
      </c>
      <c r="J859" t="s">
        <v>1129</v>
      </c>
      <c r="K859" t="s">
        <v>1142</v>
      </c>
    </row>
    <row r="860" spans="1:11" x14ac:dyDescent="0.4">
      <c r="A860" s="2">
        <v>44653</v>
      </c>
      <c r="B860">
        <v>2022</v>
      </c>
      <c r="C860" t="s">
        <v>1147</v>
      </c>
      <c r="D860" t="s">
        <v>24</v>
      </c>
      <c r="E860" t="s">
        <v>1116</v>
      </c>
      <c r="F860" t="s">
        <v>10</v>
      </c>
      <c r="G860" s="1">
        <v>6017.2118020000007</v>
      </c>
      <c r="H860" s="1">
        <v>1284.7103999999999</v>
      </c>
      <c r="I860" t="s">
        <v>1164</v>
      </c>
      <c r="J860" t="s">
        <v>1134</v>
      </c>
      <c r="K860" t="s">
        <v>1141</v>
      </c>
    </row>
    <row r="861" spans="1:11" x14ac:dyDescent="0.4">
      <c r="A861" s="2">
        <v>44653</v>
      </c>
      <c r="B861">
        <v>2022</v>
      </c>
      <c r="C861" t="s">
        <v>1147</v>
      </c>
      <c r="D861" t="s">
        <v>1155</v>
      </c>
      <c r="E861" t="s">
        <v>912</v>
      </c>
      <c r="F861" t="s">
        <v>10</v>
      </c>
      <c r="G861" s="1">
        <v>10348.472599999999</v>
      </c>
      <c r="H861" s="1">
        <v>4406.22</v>
      </c>
      <c r="I861" t="s">
        <v>1119</v>
      </c>
      <c r="J861" t="s">
        <v>1121</v>
      </c>
      <c r="K861" t="s">
        <v>1140</v>
      </c>
    </row>
    <row r="862" spans="1:11" x14ac:dyDescent="0.4">
      <c r="A862" s="2">
        <v>44654</v>
      </c>
      <c r="B862">
        <v>2022</v>
      </c>
      <c r="C862" t="s">
        <v>1147</v>
      </c>
      <c r="D862" t="s">
        <v>18</v>
      </c>
      <c r="E862" t="s">
        <v>1017</v>
      </c>
      <c r="F862" t="s">
        <v>406</v>
      </c>
      <c r="G862" s="1">
        <v>6165.9685003375007</v>
      </c>
      <c r="H862" s="1">
        <v>8911.35</v>
      </c>
      <c r="I862" t="s">
        <v>1119</v>
      </c>
      <c r="J862" t="s">
        <v>1133</v>
      </c>
      <c r="K862" t="s">
        <v>1140</v>
      </c>
    </row>
    <row r="863" spans="1:11" x14ac:dyDescent="0.4">
      <c r="A863" s="2">
        <v>44655</v>
      </c>
      <c r="B863">
        <v>2022</v>
      </c>
      <c r="C863" t="s">
        <v>1147</v>
      </c>
      <c r="D863" t="s">
        <v>1155</v>
      </c>
      <c r="E863" t="s">
        <v>1093</v>
      </c>
      <c r="F863" t="s">
        <v>398</v>
      </c>
      <c r="G863" s="1">
        <v>4785.1204371944996</v>
      </c>
      <c r="H863" s="1">
        <v>8520.9599999999991</v>
      </c>
      <c r="I863" t="s">
        <v>1119</v>
      </c>
      <c r="J863" t="s">
        <v>1136</v>
      </c>
      <c r="K863" t="s">
        <v>1142</v>
      </c>
    </row>
    <row r="864" spans="1:11" x14ac:dyDescent="0.4">
      <c r="A864" s="2">
        <v>44656</v>
      </c>
      <c r="B864">
        <v>2022</v>
      </c>
      <c r="C864" t="s">
        <v>1147</v>
      </c>
      <c r="D864" t="s">
        <v>1155</v>
      </c>
      <c r="E864" t="s">
        <v>913</v>
      </c>
      <c r="F864" t="s">
        <v>4</v>
      </c>
      <c r="G864" s="1">
        <v>2942.0117999999998</v>
      </c>
      <c r="H864" s="1">
        <v>7325.5</v>
      </c>
      <c r="I864" t="s">
        <v>1119</v>
      </c>
      <c r="J864" t="s">
        <v>1121</v>
      </c>
      <c r="K864" t="s">
        <v>1142</v>
      </c>
    </row>
    <row r="865" spans="1:11" x14ac:dyDescent="0.4">
      <c r="A865" s="2">
        <v>44657</v>
      </c>
      <c r="B865">
        <v>2022</v>
      </c>
      <c r="C865" t="s">
        <v>1147</v>
      </c>
      <c r="D865" t="s">
        <v>18</v>
      </c>
      <c r="E865" t="s">
        <v>638</v>
      </c>
      <c r="F865" t="s">
        <v>10</v>
      </c>
      <c r="G865" s="1">
        <v>431.464</v>
      </c>
      <c r="H865" s="1">
        <v>1952.1</v>
      </c>
      <c r="I865" t="s">
        <v>1119</v>
      </c>
      <c r="J865" t="s">
        <v>1129</v>
      </c>
      <c r="K865" t="s">
        <v>1140</v>
      </c>
    </row>
    <row r="866" spans="1:11" x14ac:dyDescent="0.4">
      <c r="A866" s="2">
        <v>44664</v>
      </c>
      <c r="B866">
        <v>2022</v>
      </c>
      <c r="C866" t="s">
        <v>1147</v>
      </c>
      <c r="D866" t="s">
        <v>24</v>
      </c>
      <c r="E866" t="s">
        <v>434</v>
      </c>
      <c r="F866" t="s">
        <v>416</v>
      </c>
      <c r="G866" s="1">
        <v>434.59789798000003</v>
      </c>
      <c r="H866">
        <v>2591</v>
      </c>
      <c r="I866" t="s">
        <v>1119</v>
      </c>
      <c r="J866" t="s">
        <v>1133</v>
      </c>
      <c r="K866" t="s">
        <v>1142</v>
      </c>
    </row>
    <row r="867" spans="1:11" x14ac:dyDescent="0.4">
      <c r="A867" s="2">
        <v>44664</v>
      </c>
      <c r="B867">
        <v>2022</v>
      </c>
      <c r="C867" t="s">
        <v>1147</v>
      </c>
      <c r="D867" t="s">
        <v>2</v>
      </c>
      <c r="E867" t="s">
        <v>907</v>
      </c>
      <c r="F867" t="s">
        <v>8</v>
      </c>
      <c r="G867" s="1">
        <v>7581.02</v>
      </c>
      <c r="H867" s="1">
        <v>11759.02</v>
      </c>
      <c r="I867" t="s">
        <v>1119</v>
      </c>
      <c r="J867" t="s">
        <v>1137</v>
      </c>
      <c r="K867" t="s">
        <v>1142</v>
      </c>
    </row>
    <row r="868" spans="1:11" x14ac:dyDescent="0.4">
      <c r="A868" s="2">
        <v>44667</v>
      </c>
      <c r="B868">
        <v>2022</v>
      </c>
      <c r="C868" t="s">
        <v>1147</v>
      </c>
      <c r="D868" t="s">
        <v>24</v>
      </c>
      <c r="E868" t="s">
        <v>731</v>
      </c>
      <c r="F868" t="s">
        <v>8</v>
      </c>
      <c r="G868" s="1">
        <v>1988.9360000000001</v>
      </c>
      <c r="H868" s="1">
        <v>8132.96</v>
      </c>
      <c r="I868" t="s">
        <v>1119</v>
      </c>
      <c r="J868" t="s">
        <v>1129</v>
      </c>
      <c r="K868" t="s">
        <v>1141</v>
      </c>
    </row>
    <row r="869" spans="1:11" x14ac:dyDescent="0.4">
      <c r="A869" s="2">
        <v>44667</v>
      </c>
      <c r="B869">
        <v>2022</v>
      </c>
      <c r="C869" t="s">
        <v>1147</v>
      </c>
      <c r="D869" t="s">
        <v>1155</v>
      </c>
      <c r="E869" t="s">
        <v>279</v>
      </c>
      <c r="F869" t="s">
        <v>4</v>
      </c>
      <c r="G869" s="1">
        <v>6128.03</v>
      </c>
      <c r="H869">
        <v>1576</v>
      </c>
      <c r="I869" t="s">
        <v>1119</v>
      </c>
      <c r="J869" t="s">
        <v>1138</v>
      </c>
      <c r="K869" t="s">
        <v>1141</v>
      </c>
    </row>
    <row r="870" spans="1:11" x14ac:dyDescent="0.4">
      <c r="A870" s="2">
        <v>44667</v>
      </c>
      <c r="B870">
        <v>2022</v>
      </c>
      <c r="C870" t="s">
        <v>1147</v>
      </c>
      <c r="D870" t="s">
        <v>51</v>
      </c>
      <c r="E870" t="s">
        <v>598</v>
      </c>
      <c r="F870" t="s">
        <v>4</v>
      </c>
      <c r="G870" s="1">
        <v>6558.5393999999997</v>
      </c>
      <c r="H870" s="1">
        <v>3636.3</v>
      </c>
      <c r="I870" t="s">
        <v>1119</v>
      </c>
      <c r="J870" t="s">
        <v>1134</v>
      </c>
      <c r="K870" t="s">
        <v>1140</v>
      </c>
    </row>
    <row r="871" spans="1:11" x14ac:dyDescent="0.4">
      <c r="A871" s="2">
        <v>44669</v>
      </c>
      <c r="B871">
        <v>2022</v>
      </c>
      <c r="C871" t="s">
        <v>1147</v>
      </c>
      <c r="D871" t="s">
        <v>2</v>
      </c>
      <c r="E871" t="s">
        <v>218</v>
      </c>
      <c r="F871" t="s">
        <v>8</v>
      </c>
      <c r="G871" s="1">
        <v>3555.43</v>
      </c>
      <c r="H871">
        <v>4136</v>
      </c>
      <c r="I871" t="s">
        <v>1119</v>
      </c>
      <c r="J871" t="s">
        <v>1135</v>
      </c>
      <c r="K871" t="s">
        <v>1140</v>
      </c>
    </row>
    <row r="872" spans="1:11" x14ac:dyDescent="0.4">
      <c r="A872" s="2">
        <v>44674</v>
      </c>
      <c r="B872">
        <v>2022</v>
      </c>
      <c r="C872" t="s">
        <v>1147</v>
      </c>
      <c r="D872" t="s">
        <v>1155</v>
      </c>
      <c r="E872" t="s">
        <v>633</v>
      </c>
      <c r="F872" t="s">
        <v>10</v>
      </c>
      <c r="G872" s="1">
        <v>283.43</v>
      </c>
      <c r="H872" s="1">
        <v>494</v>
      </c>
      <c r="I872" t="s">
        <v>1119</v>
      </c>
      <c r="J872" t="s">
        <v>1129</v>
      </c>
      <c r="K872" t="s">
        <v>1141</v>
      </c>
    </row>
    <row r="873" spans="1:11" x14ac:dyDescent="0.4">
      <c r="A873" s="2">
        <v>44679</v>
      </c>
      <c r="B873">
        <v>2022</v>
      </c>
      <c r="C873" t="s">
        <v>1147</v>
      </c>
      <c r="D873" t="s">
        <v>18</v>
      </c>
      <c r="E873" t="s">
        <v>344</v>
      </c>
      <c r="F873" t="s">
        <v>10</v>
      </c>
      <c r="G873" s="1">
        <v>1896.82</v>
      </c>
      <c r="H873">
        <v>4785</v>
      </c>
      <c r="I873" t="s">
        <v>1119</v>
      </c>
      <c r="J873" t="s">
        <v>1134</v>
      </c>
      <c r="K873" t="s">
        <v>1140</v>
      </c>
    </row>
    <row r="874" spans="1:11" x14ac:dyDescent="0.4">
      <c r="A874" s="2">
        <v>44679</v>
      </c>
      <c r="B874">
        <v>2022</v>
      </c>
      <c r="C874" t="s">
        <v>1147</v>
      </c>
      <c r="D874" t="s">
        <v>2</v>
      </c>
      <c r="E874" t="s">
        <v>52</v>
      </c>
      <c r="F874" t="s">
        <v>8</v>
      </c>
      <c r="G874" s="1">
        <v>2700.37</v>
      </c>
      <c r="H874">
        <v>6072</v>
      </c>
      <c r="I874" t="s">
        <v>1119</v>
      </c>
      <c r="J874" t="s">
        <v>1134</v>
      </c>
      <c r="K874" t="s">
        <v>1141</v>
      </c>
    </row>
    <row r="875" spans="1:11" x14ac:dyDescent="0.4">
      <c r="A875" s="2">
        <v>44683</v>
      </c>
      <c r="B875">
        <v>2022</v>
      </c>
      <c r="C875" t="s">
        <v>1147</v>
      </c>
      <c r="D875" t="s">
        <v>1155</v>
      </c>
      <c r="E875" t="s">
        <v>1077</v>
      </c>
      <c r="F875" t="s">
        <v>401</v>
      </c>
      <c r="G875" s="1">
        <v>2957.5124515487005</v>
      </c>
      <c r="H875" s="1">
        <v>5906.16</v>
      </c>
      <c r="I875" t="s">
        <v>1119</v>
      </c>
      <c r="J875" t="s">
        <v>1131</v>
      </c>
      <c r="K875" t="s">
        <v>1140</v>
      </c>
    </row>
    <row r="876" spans="1:11" x14ac:dyDescent="0.4">
      <c r="A876" s="2">
        <v>44684</v>
      </c>
      <c r="B876">
        <v>2022</v>
      </c>
      <c r="C876" t="s">
        <v>1147</v>
      </c>
      <c r="D876" t="s">
        <v>18</v>
      </c>
      <c r="E876" t="s">
        <v>400</v>
      </c>
      <c r="F876" t="s">
        <v>398</v>
      </c>
      <c r="G876" s="1">
        <v>7038.9560960299996</v>
      </c>
      <c r="H876">
        <v>3863</v>
      </c>
      <c r="I876" t="s">
        <v>1119</v>
      </c>
      <c r="J876" t="s">
        <v>1132</v>
      </c>
      <c r="K876" t="s">
        <v>1142</v>
      </c>
    </row>
    <row r="877" spans="1:11" x14ac:dyDescent="0.4">
      <c r="A877" s="2">
        <v>44684</v>
      </c>
      <c r="B877">
        <v>2022</v>
      </c>
      <c r="C877" t="s">
        <v>1147</v>
      </c>
      <c r="D877" t="s">
        <v>18</v>
      </c>
      <c r="E877" t="s">
        <v>436</v>
      </c>
      <c r="F877" t="s">
        <v>401</v>
      </c>
      <c r="G877" s="1">
        <v>9498.1673902399998</v>
      </c>
      <c r="H877">
        <v>8369</v>
      </c>
      <c r="I877" t="s">
        <v>1164</v>
      </c>
      <c r="J877" t="s">
        <v>1135</v>
      </c>
      <c r="K877" t="s">
        <v>1143</v>
      </c>
    </row>
    <row r="878" spans="1:11" x14ac:dyDescent="0.4">
      <c r="A878" s="2">
        <v>44686</v>
      </c>
      <c r="B878">
        <v>2022</v>
      </c>
      <c r="C878" t="s">
        <v>1147</v>
      </c>
      <c r="D878" t="s">
        <v>51</v>
      </c>
      <c r="E878" t="s">
        <v>430</v>
      </c>
      <c r="F878" t="s">
        <v>416</v>
      </c>
      <c r="G878" s="1">
        <v>8123.1045499900001</v>
      </c>
      <c r="H878">
        <v>7789</v>
      </c>
      <c r="I878" t="s">
        <v>1164</v>
      </c>
      <c r="J878" t="s">
        <v>1135</v>
      </c>
      <c r="K878" t="s">
        <v>1140</v>
      </c>
    </row>
    <row r="879" spans="1:11" x14ac:dyDescent="0.4">
      <c r="A879" s="2">
        <v>44686</v>
      </c>
      <c r="B879">
        <v>2022</v>
      </c>
      <c r="C879" t="s">
        <v>1147</v>
      </c>
      <c r="D879" t="s">
        <v>1155</v>
      </c>
      <c r="E879" t="s">
        <v>14</v>
      </c>
      <c r="F879" t="s">
        <v>10</v>
      </c>
      <c r="G879" s="1">
        <v>52.22</v>
      </c>
      <c r="H879">
        <v>4143</v>
      </c>
      <c r="I879" t="s">
        <v>1119</v>
      </c>
      <c r="J879" t="s">
        <v>1137</v>
      </c>
      <c r="K879" t="s">
        <v>1140</v>
      </c>
    </row>
    <row r="880" spans="1:11" x14ac:dyDescent="0.4">
      <c r="A880" s="2">
        <v>44688</v>
      </c>
      <c r="B880">
        <v>2022</v>
      </c>
      <c r="C880" t="s">
        <v>1147</v>
      </c>
      <c r="D880" t="s">
        <v>18</v>
      </c>
      <c r="E880" t="s">
        <v>849</v>
      </c>
      <c r="F880" t="s">
        <v>17</v>
      </c>
      <c r="G880" s="1">
        <v>1644.6885</v>
      </c>
      <c r="H880" s="1">
        <v>8186.19</v>
      </c>
      <c r="I880" t="s">
        <v>1119</v>
      </c>
      <c r="J880" t="s">
        <v>1137</v>
      </c>
      <c r="K880" t="s">
        <v>1141</v>
      </c>
    </row>
    <row r="881" spans="1:11" x14ac:dyDescent="0.4">
      <c r="A881" s="2">
        <v>44688</v>
      </c>
      <c r="B881">
        <v>2022</v>
      </c>
      <c r="C881" t="s">
        <v>1147</v>
      </c>
      <c r="D881" t="s">
        <v>1155</v>
      </c>
      <c r="E881" t="s">
        <v>424</v>
      </c>
      <c r="F881" t="s">
        <v>401</v>
      </c>
      <c r="G881" s="1">
        <v>3452.4330061000001</v>
      </c>
      <c r="H881">
        <v>1230</v>
      </c>
      <c r="I881" t="s">
        <v>1119</v>
      </c>
      <c r="J881" t="s">
        <v>1130</v>
      </c>
      <c r="K881" t="s">
        <v>1142</v>
      </c>
    </row>
    <row r="882" spans="1:11" x14ac:dyDescent="0.4">
      <c r="A882" s="2">
        <v>44690</v>
      </c>
      <c r="B882">
        <v>2022</v>
      </c>
      <c r="C882" t="s">
        <v>1147</v>
      </c>
      <c r="D882" t="s">
        <v>18</v>
      </c>
      <c r="E882" t="s">
        <v>392</v>
      </c>
      <c r="F882" t="s">
        <v>17</v>
      </c>
      <c r="G882" s="1">
        <v>2456.7800000000002</v>
      </c>
      <c r="H882">
        <v>5559</v>
      </c>
      <c r="I882" t="s">
        <v>1119</v>
      </c>
      <c r="J882" t="s">
        <v>1131</v>
      </c>
      <c r="K882" t="s">
        <v>1142</v>
      </c>
    </row>
    <row r="883" spans="1:11" x14ac:dyDescent="0.4">
      <c r="A883" s="2">
        <v>44691</v>
      </c>
      <c r="B883">
        <v>2022</v>
      </c>
      <c r="C883" t="s">
        <v>1147</v>
      </c>
      <c r="D883" t="s">
        <v>1155</v>
      </c>
      <c r="E883" t="s">
        <v>26</v>
      </c>
      <c r="F883" t="s">
        <v>10</v>
      </c>
      <c r="G883" s="1">
        <v>765.06</v>
      </c>
      <c r="H883">
        <v>3032</v>
      </c>
      <c r="I883" t="s">
        <v>1119</v>
      </c>
      <c r="J883" t="s">
        <v>1137</v>
      </c>
      <c r="K883" t="s">
        <v>1142</v>
      </c>
    </row>
    <row r="884" spans="1:11" x14ac:dyDescent="0.4">
      <c r="A884" s="2">
        <v>44694</v>
      </c>
      <c r="B884">
        <v>2022</v>
      </c>
      <c r="C884" t="s">
        <v>1147</v>
      </c>
      <c r="D884" t="s">
        <v>18</v>
      </c>
      <c r="E884" t="s">
        <v>359</v>
      </c>
      <c r="F884" t="s">
        <v>10</v>
      </c>
      <c r="G884" s="1">
        <v>116.33</v>
      </c>
      <c r="H884">
        <v>5461</v>
      </c>
      <c r="I884" t="s">
        <v>1119</v>
      </c>
      <c r="J884" t="s">
        <v>1131</v>
      </c>
      <c r="K884" t="s">
        <v>1142</v>
      </c>
    </row>
    <row r="885" spans="1:11" x14ac:dyDescent="0.4">
      <c r="A885" s="2">
        <v>44696</v>
      </c>
      <c r="B885">
        <v>2022</v>
      </c>
      <c r="C885" t="s">
        <v>1147</v>
      </c>
      <c r="D885" t="s">
        <v>18</v>
      </c>
      <c r="E885" t="s">
        <v>235</v>
      </c>
      <c r="F885" t="s">
        <v>4</v>
      </c>
      <c r="G885" s="1">
        <v>7186.64</v>
      </c>
      <c r="H885">
        <v>8316</v>
      </c>
      <c r="I885" t="s">
        <v>1164</v>
      </c>
      <c r="J885" t="s">
        <v>1130</v>
      </c>
      <c r="K885" t="s">
        <v>1142</v>
      </c>
    </row>
    <row r="886" spans="1:11" x14ac:dyDescent="0.4">
      <c r="A886" s="2">
        <v>44696</v>
      </c>
      <c r="B886">
        <v>2022</v>
      </c>
      <c r="C886" t="s">
        <v>1147</v>
      </c>
      <c r="D886" t="s">
        <v>1155</v>
      </c>
      <c r="E886" t="s">
        <v>754</v>
      </c>
      <c r="F886" t="s">
        <v>8</v>
      </c>
      <c r="G886" s="1">
        <v>9886.6811999999991</v>
      </c>
      <c r="H886" s="1">
        <v>3699.78</v>
      </c>
      <c r="I886" t="s">
        <v>1119</v>
      </c>
      <c r="J886" t="s">
        <v>1135</v>
      </c>
      <c r="K886" t="s">
        <v>1142</v>
      </c>
    </row>
    <row r="887" spans="1:11" x14ac:dyDescent="0.4">
      <c r="A887" s="2">
        <v>44696</v>
      </c>
      <c r="B887">
        <v>2022</v>
      </c>
      <c r="C887" t="s">
        <v>1147</v>
      </c>
      <c r="D887" t="s">
        <v>2</v>
      </c>
      <c r="E887" t="s">
        <v>572</v>
      </c>
      <c r="F887" t="s">
        <v>10</v>
      </c>
      <c r="G887" s="1">
        <v>780.36119999999994</v>
      </c>
      <c r="H887" s="1">
        <v>3638.4</v>
      </c>
      <c r="I887" t="s">
        <v>1119</v>
      </c>
      <c r="J887" t="s">
        <v>1135</v>
      </c>
      <c r="K887" t="s">
        <v>1141</v>
      </c>
    </row>
    <row r="888" spans="1:11" x14ac:dyDescent="0.4">
      <c r="A888" s="2">
        <v>44699</v>
      </c>
      <c r="B888">
        <v>2022</v>
      </c>
      <c r="C888" t="s">
        <v>1147</v>
      </c>
      <c r="D888" t="s">
        <v>1155</v>
      </c>
      <c r="E888" t="s">
        <v>62</v>
      </c>
      <c r="F888" t="s">
        <v>4</v>
      </c>
      <c r="G888" s="1">
        <v>384.58</v>
      </c>
      <c r="H888">
        <v>810</v>
      </c>
      <c r="I888" t="s">
        <v>1119</v>
      </c>
      <c r="J888" t="s">
        <v>1133</v>
      </c>
      <c r="K888" t="s">
        <v>1142</v>
      </c>
    </row>
    <row r="889" spans="1:11" x14ac:dyDescent="0.4">
      <c r="A889" s="2">
        <v>44699</v>
      </c>
      <c r="B889">
        <v>2022</v>
      </c>
      <c r="C889" t="s">
        <v>1147</v>
      </c>
      <c r="D889" t="s">
        <v>24</v>
      </c>
      <c r="E889" t="s">
        <v>784</v>
      </c>
      <c r="F889" t="s">
        <v>8</v>
      </c>
      <c r="G889" s="1">
        <v>12294.4365</v>
      </c>
      <c r="H889" s="1">
        <v>4229.1000000000004</v>
      </c>
      <c r="I889" t="s">
        <v>1119</v>
      </c>
      <c r="J889" t="s">
        <v>1133</v>
      </c>
      <c r="K889" t="s">
        <v>1143</v>
      </c>
    </row>
    <row r="890" spans="1:11" x14ac:dyDescent="0.4">
      <c r="A890" s="2">
        <v>44699</v>
      </c>
      <c r="B890">
        <v>2022</v>
      </c>
      <c r="C890" t="s">
        <v>1147</v>
      </c>
      <c r="D890" t="s">
        <v>24</v>
      </c>
      <c r="E890" t="s">
        <v>532</v>
      </c>
      <c r="F890" t="s">
        <v>401</v>
      </c>
      <c r="G890" s="1">
        <v>7606.4293589399995</v>
      </c>
      <c r="H890">
        <v>2345</v>
      </c>
      <c r="I890" t="s">
        <v>1164</v>
      </c>
      <c r="J890" t="s">
        <v>1133</v>
      </c>
      <c r="K890" t="s">
        <v>1140</v>
      </c>
    </row>
    <row r="891" spans="1:11" x14ac:dyDescent="0.4">
      <c r="A891" s="2">
        <v>44700</v>
      </c>
      <c r="B891">
        <v>2022</v>
      </c>
      <c r="C891" t="s">
        <v>1147</v>
      </c>
      <c r="D891" t="s">
        <v>1155</v>
      </c>
      <c r="E891" t="s">
        <v>685</v>
      </c>
      <c r="F891" t="s">
        <v>8</v>
      </c>
      <c r="G891" s="1">
        <v>1916.7694000000001</v>
      </c>
      <c r="H891" s="1">
        <v>5220.6000000000004</v>
      </c>
      <c r="I891" t="s">
        <v>1119</v>
      </c>
      <c r="J891" t="s">
        <v>1130</v>
      </c>
      <c r="K891" t="s">
        <v>1142</v>
      </c>
    </row>
    <row r="892" spans="1:11" x14ac:dyDescent="0.4">
      <c r="A892" s="2">
        <v>44702</v>
      </c>
      <c r="B892">
        <v>2022</v>
      </c>
      <c r="C892" t="s">
        <v>1147</v>
      </c>
      <c r="D892" t="s">
        <v>24</v>
      </c>
      <c r="E892" t="s">
        <v>174</v>
      </c>
      <c r="F892" t="s">
        <v>17</v>
      </c>
      <c r="G892" s="1">
        <v>6821.45</v>
      </c>
      <c r="H892">
        <v>576</v>
      </c>
      <c r="I892" t="s">
        <v>1119</v>
      </c>
      <c r="J892" t="s">
        <v>1130</v>
      </c>
      <c r="K892" t="s">
        <v>1141</v>
      </c>
    </row>
    <row r="893" spans="1:11" x14ac:dyDescent="0.4">
      <c r="A893" s="2">
        <v>44703</v>
      </c>
      <c r="B893">
        <v>2022</v>
      </c>
      <c r="C893" t="s">
        <v>1147</v>
      </c>
      <c r="D893" t="s">
        <v>1155</v>
      </c>
      <c r="E893" t="s">
        <v>481</v>
      </c>
      <c r="F893" t="s">
        <v>401</v>
      </c>
      <c r="G893" s="1">
        <v>4581.0657128299999</v>
      </c>
      <c r="H893">
        <v>8518</v>
      </c>
      <c r="I893" t="s">
        <v>1119</v>
      </c>
      <c r="J893" t="s">
        <v>1126</v>
      </c>
      <c r="K893" t="s">
        <v>1140</v>
      </c>
    </row>
    <row r="894" spans="1:11" x14ac:dyDescent="0.4">
      <c r="A894" s="2">
        <v>44703</v>
      </c>
      <c r="B894">
        <v>2022</v>
      </c>
      <c r="C894" t="s">
        <v>1147</v>
      </c>
      <c r="D894" t="s">
        <v>18</v>
      </c>
      <c r="E894" t="s">
        <v>862</v>
      </c>
      <c r="F894" t="s">
        <v>8</v>
      </c>
      <c r="G894" s="1">
        <v>345.61760000000004</v>
      </c>
      <c r="H894" s="1">
        <v>5923.89</v>
      </c>
      <c r="I894" t="s">
        <v>1119</v>
      </c>
      <c r="J894" t="s">
        <v>1129</v>
      </c>
      <c r="K894" t="s">
        <v>1142</v>
      </c>
    </row>
    <row r="895" spans="1:11" x14ac:dyDescent="0.4">
      <c r="A895" s="2">
        <v>44704</v>
      </c>
      <c r="B895">
        <v>2022</v>
      </c>
      <c r="C895" t="s">
        <v>1147</v>
      </c>
      <c r="D895" t="s">
        <v>1155</v>
      </c>
      <c r="E895" t="s">
        <v>661</v>
      </c>
      <c r="F895" t="s">
        <v>4</v>
      </c>
      <c r="G895" s="1">
        <v>3000.8546999999999</v>
      </c>
      <c r="H895" s="1">
        <v>4875.2</v>
      </c>
      <c r="I895" t="s">
        <v>1164</v>
      </c>
      <c r="J895" t="s">
        <v>1130</v>
      </c>
      <c r="K895" t="s">
        <v>1140</v>
      </c>
    </row>
    <row r="896" spans="1:11" x14ac:dyDescent="0.4">
      <c r="A896" s="2">
        <v>44704</v>
      </c>
      <c r="B896">
        <v>2022</v>
      </c>
      <c r="C896" t="s">
        <v>1147</v>
      </c>
      <c r="D896" t="s">
        <v>1155</v>
      </c>
      <c r="E896" t="s">
        <v>871</v>
      </c>
      <c r="F896" t="s">
        <v>10</v>
      </c>
      <c r="G896" s="1">
        <v>10472.2912</v>
      </c>
      <c r="H896" s="1">
        <v>7475.34</v>
      </c>
      <c r="I896" t="s">
        <v>1164</v>
      </c>
      <c r="J896" t="s">
        <v>1135</v>
      </c>
      <c r="K896" t="s">
        <v>1140</v>
      </c>
    </row>
    <row r="897" spans="1:11" x14ac:dyDescent="0.4">
      <c r="A897" s="2">
        <v>44706</v>
      </c>
      <c r="B897">
        <v>2022</v>
      </c>
      <c r="C897" t="s">
        <v>1147</v>
      </c>
      <c r="D897" t="s">
        <v>2</v>
      </c>
      <c r="E897" t="s">
        <v>744</v>
      </c>
      <c r="F897" t="s">
        <v>4</v>
      </c>
      <c r="G897" s="1">
        <v>379.1712</v>
      </c>
      <c r="H897" s="1">
        <v>3117.67</v>
      </c>
      <c r="I897" t="s">
        <v>1164</v>
      </c>
      <c r="J897" t="s">
        <v>1132</v>
      </c>
      <c r="K897" t="s">
        <v>1141</v>
      </c>
    </row>
    <row r="898" spans="1:11" x14ac:dyDescent="0.4">
      <c r="A898" s="2">
        <v>44709</v>
      </c>
      <c r="B898">
        <v>2022</v>
      </c>
      <c r="C898" t="s">
        <v>1147</v>
      </c>
      <c r="D898" t="s">
        <v>1155</v>
      </c>
      <c r="E898" t="s">
        <v>529</v>
      </c>
      <c r="F898" t="s">
        <v>404</v>
      </c>
      <c r="G898" s="1">
        <v>9787.5218724900005</v>
      </c>
      <c r="H898">
        <v>8803</v>
      </c>
      <c r="I898" t="s">
        <v>1119</v>
      </c>
      <c r="J898" t="s">
        <v>1135</v>
      </c>
      <c r="K898" t="s">
        <v>1142</v>
      </c>
    </row>
    <row r="899" spans="1:11" x14ac:dyDescent="0.4">
      <c r="A899" s="2">
        <v>44709</v>
      </c>
      <c r="B899">
        <v>2022</v>
      </c>
      <c r="C899" t="s">
        <v>1147</v>
      </c>
      <c r="D899" t="s">
        <v>24</v>
      </c>
      <c r="E899" t="s">
        <v>1043</v>
      </c>
      <c r="F899" t="s">
        <v>398</v>
      </c>
      <c r="G899" s="1">
        <v>9753.3426174124997</v>
      </c>
      <c r="H899" s="1">
        <v>688.34</v>
      </c>
      <c r="I899" t="s">
        <v>1164</v>
      </c>
      <c r="J899" t="s">
        <v>1135</v>
      </c>
      <c r="K899" t="s">
        <v>1140</v>
      </c>
    </row>
    <row r="900" spans="1:11" x14ac:dyDescent="0.4">
      <c r="A900" s="2">
        <v>44709</v>
      </c>
      <c r="B900">
        <v>2022</v>
      </c>
      <c r="C900" t="s">
        <v>1147</v>
      </c>
      <c r="D900" t="s">
        <v>1155</v>
      </c>
      <c r="E900" t="s">
        <v>1113</v>
      </c>
      <c r="F900" t="s">
        <v>17</v>
      </c>
      <c r="G900" s="1">
        <v>3690.1574999999993</v>
      </c>
      <c r="H900" s="1">
        <v>9096.9480000000003</v>
      </c>
      <c r="I900" t="s">
        <v>1119</v>
      </c>
      <c r="J900" t="s">
        <v>1126</v>
      </c>
      <c r="K900" t="s">
        <v>1140</v>
      </c>
    </row>
    <row r="901" spans="1:11" x14ac:dyDescent="0.4">
      <c r="A901" s="2">
        <v>44713</v>
      </c>
      <c r="B901">
        <v>2022</v>
      </c>
      <c r="C901" t="s">
        <v>1147</v>
      </c>
      <c r="D901" t="s">
        <v>24</v>
      </c>
      <c r="E901" t="s">
        <v>1006</v>
      </c>
      <c r="F901" t="s">
        <v>406</v>
      </c>
      <c r="G901" s="1">
        <v>5688.3097921781</v>
      </c>
      <c r="H901" s="1">
        <v>6491.06</v>
      </c>
      <c r="I901" t="s">
        <v>1119</v>
      </c>
      <c r="J901" t="s">
        <v>1131</v>
      </c>
      <c r="K901" t="s">
        <v>1141</v>
      </c>
    </row>
    <row r="902" spans="1:11" x14ac:dyDescent="0.4">
      <c r="A902" s="2">
        <v>44713</v>
      </c>
      <c r="B902">
        <v>2022</v>
      </c>
      <c r="C902" t="s">
        <v>1147</v>
      </c>
      <c r="D902" t="s">
        <v>2</v>
      </c>
      <c r="E902" t="s">
        <v>530</v>
      </c>
      <c r="F902" t="s">
        <v>398</v>
      </c>
      <c r="G902" s="1">
        <v>1134.29533421</v>
      </c>
      <c r="H902">
        <v>9699</v>
      </c>
      <c r="I902" t="s">
        <v>1164</v>
      </c>
      <c r="J902" t="s">
        <v>1136</v>
      </c>
      <c r="K902" t="s">
        <v>1142</v>
      </c>
    </row>
    <row r="903" spans="1:11" x14ac:dyDescent="0.4">
      <c r="A903" s="2">
        <v>44714</v>
      </c>
      <c r="B903">
        <v>2022</v>
      </c>
      <c r="C903" t="s">
        <v>1147</v>
      </c>
      <c r="D903" t="s">
        <v>24</v>
      </c>
      <c r="E903" t="s">
        <v>1035</v>
      </c>
      <c r="F903" t="s">
        <v>416</v>
      </c>
      <c r="G903" s="1">
        <v>7278.9134199480004</v>
      </c>
      <c r="H903" s="1">
        <v>9212.49</v>
      </c>
      <c r="I903" t="s">
        <v>1164</v>
      </c>
      <c r="J903" t="s">
        <v>1133</v>
      </c>
      <c r="K903" t="s">
        <v>1141</v>
      </c>
    </row>
    <row r="904" spans="1:11" x14ac:dyDescent="0.4">
      <c r="A904" s="2">
        <v>44718</v>
      </c>
      <c r="B904">
        <v>2022</v>
      </c>
      <c r="C904" t="s">
        <v>1147</v>
      </c>
      <c r="D904" t="s">
        <v>51</v>
      </c>
      <c r="E904" t="s">
        <v>381</v>
      </c>
      <c r="F904" t="s">
        <v>8</v>
      </c>
      <c r="G904" s="1">
        <v>108.64</v>
      </c>
      <c r="H904">
        <v>1076</v>
      </c>
      <c r="I904" t="s">
        <v>1119</v>
      </c>
      <c r="J904" t="s">
        <v>1136</v>
      </c>
      <c r="K904" t="s">
        <v>1140</v>
      </c>
    </row>
    <row r="905" spans="1:11" x14ac:dyDescent="0.4">
      <c r="A905" s="2">
        <v>44719</v>
      </c>
      <c r="B905">
        <v>2022</v>
      </c>
      <c r="C905" t="s">
        <v>1147</v>
      </c>
      <c r="D905" t="s">
        <v>2</v>
      </c>
      <c r="E905" t="s">
        <v>208</v>
      </c>
      <c r="F905" t="s">
        <v>4</v>
      </c>
      <c r="G905" s="1">
        <v>4466.2700000000004</v>
      </c>
      <c r="H905">
        <v>4445</v>
      </c>
      <c r="I905" t="s">
        <v>1119</v>
      </c>
      <c r="J905" t="s">
        <v>1138</v>
      </c>
      <c r="K905" t="s">
        <v>1143</v>
      </c>
    </row>
    <row r="906" spans="1:11" x14ac:dyDescent="0.4">
      <c r="A906" s="2">
        <v>44721</v>
      </c>
      <c r="B906">
        <v>2022</v>
      </c>
      <c r="C906" t="s">
        <v>1147</v>
      </c>
      <c r="D906" t="s">
        <v>18</v>
      </c>
      <c r="E906" t="s">
        <v>103</v>
      </c>
      <c r="F906" t="s">
        <v>17</v>
      </c>
      <c r="G906" s="1">
        <v>9277.1200000000008</v>
      </c>
      <c r="H906">
        <v>7323</v>
      </c>
      <c r="I906" t="s">
        <v>1164</v>
      </c>
      <c r="J906" t="s">
        <v>1129</v>
      </c>
      <c r="K906" t="s">
        <v>1140</v>
      </c>
    </row>
    <row r="907" spans="1:11" x14ac:dyDescent="0.4">
      <c r="A907" s="2">
        <v>44722</v>
      </c>
      <c r="B907">
        <v>2022</v>
      </c>
      <c r="C907" t="s">
        <v>1147</v>
      </c>
      <c r="D907" t="s">
        <v>18</v>
      </c>
      <c r="E907" t="s">
        <v>569</v>
      </c>
      <c r="F907" t="s">
        <v>10</v>
      </c>
      <c r="G907" s="1">
        <v>8379.5337999999992</v>
      </c>
      <c r="H907" s="1">
        <v>3743.92</v>
      </c>
      <c r="I907" t="s">
        <v>1164</v>
      </c>
      <c r="J907" t="s">
        <v>1134</v>
      </c>
      <c r="K907" t="s">
        <v>1140</v>
      </c>
    </row>
    <row r="908" spans="1:11" x14ac:dyDescent="0.4">
      <c r="A908" s="2">
        <v>44722</v>
      </c>
      <c r="B908">
        <v>2022</v>
      </c>
      <c r="C908" t="s">
        <v>1147</v>
      </c>
      <c r="D908" t="s">
        <v>2</v>
      </c>
      <c r="E908" t="s">
        <v>1084</v>
      </c>
      <c r="F908" t="s">
        <v>401</v>
      </c>
      <c r="G908" s="1">
        <v>374.79169406100004</v>
      </c>
      <c r="H908" s="1">
        <v>10532.4</v>
      </c>
      <c r="I908" t="s">
        <v>1119</v>
      </c>
      <c r="J908" t="s">
        <v>1125</v>
      </c>
      <c r="K908" t="s">
        <v>1142</v>
      </c>
    </row>
    <row r="909" spans="1:11" x14ac:dyDescent="0.4">
      <c r="A909" s="2">
        <v>44723</v>
      </c>
      <c r="B909">
        <v>2022</v>
      </c>
      <c r="C909" t="s">
        <v>1147</v>
      </c>
      <c r="D909" t="s">
        <v>1155</v>
      </c>
      <c r="E909" t="s">
        <v>1012</v>
      </c>
      <c r="F909" t="s">
        <v>406</v>
      </c>
      <c r="G909" s="1">
        <v>3940.4863478354005</v>
      </c>
      <c r="H909" s="1">
        <v>5916.52</v>
      </c>
      <c r="I909" t="s">
        <v>1119</v>
      </c>
      <c r="J909" t="s">
        <v>1133</v>
      </c>
      <c r="K909" t="s">
        <v>1140</v>
      </c>
    </row>
    <row r="910" spans="1:11" x14ac:dyDescent="0.4">
      <c r="A910" s="2">
        <v>44726</v>
      </c>
      <c r="B910">
        <v>2022</v>
      </c>
      <c r="C910" t="s">
        <v>1147</v>
      </c>
      <c r="D910" t="s">
        <v>18</v>
      </c>
      <c r="E910" t="s">
        <v>556</v>
      </c>
      <c r="F910" t="s">
        <v>4</v>
      </c>
      <c r="G910" s="1">
        <v>71.474800000000002</v>
      </c>
      <c r="H910" s="1">
        <v>2417.23</v>
      </c>
      <c r="I910" t="s">
        <v>1119</v>
      </c>
      <c r="J910" t="s">
        <v>1124</v>
      </c>
      <c r="K910" t="s">
        <v>1141</v>
      </c>
    </row>
    <row r="911" spans="1:11" x14ac:dyDescent="0.4">
      <c r="A911" s="2">
        <v>44726</v>
      </c>
      <c r="B911">
        <v>2022</v>
      </c>
      <c r="C911" t="s">
        <v>1147</v>
      </c>
      <c r="D911" t="s">
        <v>1155</v>
      </c>
      <c r="E911" t="s">
        <v>176</v>
      </c>
      <c r="F911" t="s">
        <v>4</v>
      </c>
      <c r="G911" s="1">
        <v>88.94</v>
      </c>
      <c r="H911">
        <v>8123</v>
      </c>
      <c r="I911" t="s">
        <v>1119</v>
      </c>
      <c r="J911" t="s">
        <v>1130</v>
      </c>
      <c r="K911" t="s">
        <v>1142</v>
      </c>
    </row>
    <row r="912" spans="1:11" x14ac:dyDescent="0.4">
      <c r="A912" s="2">
        <v>44728</v>
      </c>
      <c r="B912">
        <v>2022</v>
      </c>
      <c r="C912" t="s">
        <v>1147</v>
      </c>
      <c r="D912" t="s">
        <v>1155</v>
      </c>
      <c r="E912" t="s">
        <v>722</v>
      </c>
      <c r="F912" t="s">
        <v>4</v>
      </c>
      <c r="G912" s="1">
        <v>249.29480000000001</v>
      </c>
      <c r="H912" s="1">
        <v>2768.16</v>
      </c>
      <c r="I912" t="s">
        <v>1119</v>
      </c>
      <c r="J912" t="s">
        <v>1131</v>
      </c>
      <c r="K912" t="s">
        <v>1140</v>
      </c>
    </row>
    <row r="913" spans="1:11" x14ac:dyDescent="0.4">
      <c r="A913" s="2">
        <v>44729</v>
      </c>
      <c r="B913">
        <v>2022</v>
      </c>
      <c r="C913" t="s">
        <v>1147</v>
      </c>
      <c r="D913" t="s">
        <v>18</v>
      </c>
      <c r="E913" t="s">
        <v>570</v>
      </c>
      <c r="F913" t="s">
        <v>10</v>
      </c>
      <c r="G913" s="1">
        <v>3163.9576000000002</v>
      </c>
      <c r="H913" s="1">
        <v>1890.54</v>
      </c>
      <c r="I913" t="s">
        <v>1119</v>
      </c>
      <c r="J913" t="s">
        <v>1123</v>
      </c>
      <c r="K913" t="s">
        <v>1141</v>
      </c>
    </row>
    <row r="914" spans="1:11" x14ac:dyDescent="0.4">
      <c r="A914" s="2">
        <v>44729</v>
      </c>
      <c r="B914">
        <v>2022</v>
      </c>
      <c r="C914" t="s">
        <v>1147</v>
      </c>
      <c r="D914" t="s">
        <v>24</v>
      </c>
      <c r="E914" t="s">
        <v>243</v>
      </c>
      <c r="F914" t="s">
        <v>4</v>
      </c>
      <c r="G914" s="1">
        <v>165.94</v>
      </c>
      <c r="H914">
        <v>444</v>
      </c>
      <c r="I914" t="s">
        <v>1164</v>
      </c>
      <c r="J914" t="s">
        <v>1133</v>
      </c>
      <c r="K914" t="s">
        <v>1142</v>
      </c>
    </row>
    <row r="915" spans="1:11" x14ac:dyDescent="0.4">
      <c r="A915" s="2">
        <v>44732</v>
      </c>
      <c r="B915">
        <v>2022</v>
      </c>
      <c r="C915" t="s">
        <v>1147</v>
      </c>
      <c r="D915" t="s">
        <v>1155</v>
      </c>
      <c r="E915" t="s">
        <v>13</v>
      </c>
      <c r="F915" t="s">
        <v>8</v>
      </c>
      <c r="G915" s="1">
        <v>85.83</v>
      </c>
      <c r="H915">
        <v>4687</v>
      </c>
      <c r="I915" t="s">
        <v>1119</v>
      </c>
      <c r="J915" t="s">
        <v>1135</v>
      </c>
      <c r="K915" t="s">
        <v>1142</v>
      </c>
    </row>
    <row r="916" spans="1:11" x14ac:dyDescent="0.4">
      <c r="A916" s="2">
        <v>44736</v>
      </c>
      <c r="B916">
        <v>2022</v>
      </c>
      <c r="C916" t="s">
        <v>1147</v>
      </c>
      <c r="D916" t="s">
        <v>2</v>
      </c>
      <c r="E916" t="s">
        <v>1107</v>
      </c>
      <c r="F916" t="s">
        <v>8</v>
      </c>
      <c r="G916" s="1">
        <v>7180.1229780000003</v>
      </c>
      <c r="H916" s="1">
        <v>3286.8989999999994</v>
      </c>
      <c r="I916" t="s">
        <v>1119</v>
      </c>
      <c r="J916" t="s">
        <v>1131</v>
      </c>
      <c r="K916" t="s">
        <v>1141</v>
      </c>
    </row>
    <row r="917" spans="1:11" x14ac:dyDescent="0.4">
      <c r="A917" s="2">
        <v>44737</v>
      </c>
      <c r="B917">
        <v>2022</v>
      </c>
      <c r="C917" t="s">
        <v>1147</v>
      </c>
      <c r="D917" t="s">
        <v>18</v>
      </c>
      <c r="E917" t="s">
        <v>1044</v>
      </c>
      <c r="F917" t="s">
        <v>401</v>
      </c>
      <c r="G917" s="1">
        <v>9655.7060303529997</v>
      </c>
      <c r="H917" s="1">
        <v>5303.32</v>
      </c>
      <c r="I917" t="s">
        <v>1164</v>
      </c>
      <c r="J917" t="s">
        <v>1135</v>
      </c>
      <c r="K917" t="s">
        <v>1140</v>
      </c>
    </row>
    <row r="918" spans="1:11" x14ac:dyDescent="0.4">
      <c r="A918" s="2">
        <v>44737</v>
      </c>
      <c r="B918">
        <v>2022</v>
      </c>
      <c r="C918" t="s">
        <v>1147</v>
      </c>
      <c r="D918" t="s">
        <v>2</v>
      </c>
      <c r="E918" t="s">
        <v>206</v>
      </c>
      <c r="F918" t="s">
        <v>8</v>
      </c>
      <c r="G918" s="1">
        <v>3112.06</v>
      </c>
      <c r="H918">
        <v>9488</v>
      </c>
      <c r="I918" t="s">
        <v>1119</v>
      </c>
      <c r="J918" t="s">
        <v>1131</v>
      </c>
      <c r="K918" t="s">
        <v>1140</v>
      </c>
    </row>
    <row r="919" spans="1:11" x14ac:dyDescent="0.4">
      <c r="A919" s="2">
        <v>44738</v>
      </c>
      <c r="B919">
        <v>2022</v>
      </c>
      <c r="C919" t="s">
        <v>1147</v>
      </c>
      <c r="D919" t="s">
        <v>1155</v>
      </c>
      <c r="E919" t="s">
        <v>1067</v>
      </c>
      <c r="F919" t="s">
        <v>406</v>
      </c>
      <c r="G919" s="1">
        <v>2414.0890382124999</v>
      </c>
      <c r="H919" s="1">
        <v>5324.2</v>
      </c>
      <c r="I919" t="s">
        <v>1164</v>
      </c>
      <c r="J919" t="s">
        <v>1132</v>
      </c>
      <c r="K919" t="s">
        <v>1142</v>
      </c>
    </row>
    <row r="920" spans="1:11" x14ac:dyDescent="0.4">
      <c r="A920" s="2">
        <v>44739</v>
      </c>
      <c r="B920">
        <v>2022</v>
      </c>
      <c r="C920" t="s">
        <v>1147</v>
      </c>
      <c r="D920" t="s">
        <v>1155</v>
      </c>
      <c r="E920" t="s">
        <v>523</v>
      </c>
      <c r="F920" t="s">
        <v>416</v>
      </c>
      <c r="G920" s="1">
        <v>558.62620161999996</v>
      </c>
      <c r="H920">
        <v>1561</v>
      </c>
      <c r="I920" t="s">
        <v>1119</v>
      </c>
      <c r="J920" t="s">
        <v>1133</v>
      </c>
      <c r="K920" t="s">
        <v>1140</v>
      </c>
    </row>
    <row r="921" spans="1:11" x14ac:dyDescent="0.4">
      <c r="A921" s="2">
        <v>44739</v>
      </c>
      <c r="B921">
        <v>2022</v>
      </c>
      <c r="C921" t="s">
        <v>1147</v>
      </c>
      <c r="D921" t="s">
        <v>2</v>
      </c>
      <c r="E921" t="s">
        <v>832</v>
      </c>
      <c r="F921" t="s">
        <v>8</v>
      </c>
      <c r="G921" s="1">
        <v>1341.4035000000001</v>
      </c>
      <c r="H921" s="1">
        <v>83.22</v>
      </c>
      <c r="I921" t="s">
        <v>1164</v>
      </c>
      <c r="J921" t="s">
        <v>1134</v>
      </c>
      <c r="K921" t="s">
        <v>1142</v>
      </c>
    </row>
    <row r="922" spans="1:11" x14ac:dyDescent="0.4">
      <c r="A922" s="2">
        <v>44745</v>
      </c>
      <c r="B922">
        <v>2022</v>
      </c>
      <c r="C922" t="s">
        <v>1148</v>
      </c>
      <c r="D922" t="s">
        <v>18</v>
      </c>
      <c r="E922" t="s">
        <v>664</v>
      </c>
      <c r="F922" t="s">
        <v>4</v>
      </c>
      <c r="G922" s="1">
        <v>1641.3320000000001</v>
      </c>
      <c r="H922" s="1">
        <v>8174.08</v>
      </c>
      <c r="I922" t="s">
        <v>1119</v>
      </c>
      <c r="J922" t="s">
        <v>1134</v>
      </c>
      <c r="K922" t="s">
        <v>1142</v>
      </c>
    </row>
    <row r="923" spans="1:11" x14ac:dyDescent="0.4">
      <c r="A923" s="2">
        <v>44746</v>
      </c>
      <c r="B923">
        <v>2022</v>
      </c>
      <c r="C923" t="s">
        <v>1148</v>
      </c>
      <c r="D923" t="s">
        <v>2</v>
      </c>
      <c r="E923" t="s">
        <v>581</v>
      </c>
      <c r="F923" t="s">
        <v>17</v>
      </c>
      <c r="G923" s="1">
        <v>1618.9236000000001</v>
      </c>
      <c r="H923" s="1">
        <v>5723.67</v>
      </c>
      <c r="I923" t="s">
        <v>1164</v>
      </c>
      <c r="J923" t="s">
        <v>1134</v>
      </c>
      <c r="K923" t="s">
        <v>1140</v>
      </c>
    </row>
    <row r="924" spans="1:11" x14ac:dyDescent="0.4">
      <c r="A924" s="2">
        <v>44746</v>
      </c>
      <c r="B924">
        <v>2022</v>
      </c>
      <c r="C924" t="s">
        <v>1148</v>
      </c>
      <c r="D924" t="s">
        <v>18</v>
      </c>
      <c r="E924" t="s">
        <v>246</v>
      </c>
      <c r="F924" t="s">
        <v>8</v>
      </c>
      <c r="G924" s="1">
        <v>5369.78</v>
      </c>
      <c r="H924">
        <v>5545</v>
      </c>
      <c r="I924" t="s">
        <v>1119</v>
      </c>
      <c r="J924" t="s">
        <v>1131</v>
      </c>
      <c r="K924" t="s">
        <v>1142</v>
      </c>
    </row>
    <row r="925" spans="1:11" x14ac:dyDescent="0.4">
      <c r="A925" s="2">
        <v>44746</v>
      </c>
      <c r="B925">
        <v>2022</v>
      </c>
      <c r="C925" t="s">
        <v>1148</v>
      </c>
      <c r="D925" t="s">
        <v>2</v>
      </c>
      <c r="E925" t="s">
        <v>851</v>
      </c>
      <c r="F925" t="s">
        <v>4</v>
      </c>
      <c r="G925" s="1">
        <v>3530.4784000000004</v>
      </c>
      <c r="H925" s="1">
        <v>7466.4</v>
      </c>
      <c r="I925" t="s">
        <v>1119</v>
      </c>
      <c r="J925" t="s">
        <v>1129</v>
      </c>
      <c r="K925" t="s">
        <v>1140</v>
      </c>
    </row>
    <row r="926" spans="1:11" x14ac:dyDescent="0.4">
      <c r="A926" s="2">
        <v>44747</v>
      </c>
      <c r="B926">
        <v>2022</v>
      </c>
      <c r="C926" t="s">
        <v>1148</v>
      </c>
      <c r="D926" t="s">
        <v>1155</v>
      </c>
      <c r="E926" t="s">
        <v>892</v>
      </c>
      <c r="F926" t="s">
        <v>17</v>
      </c>
      <c r="G926" s="1">
        <v>166.465</v>
      </c>
      <c r="H926" s="1">
        <v>8199</v>
      </c>
      <c r="I926" t="s">
        <v>1164</v>
      </c>
      <c r="J926" t="s">
        <v>1131</v>
      </c>
      <c r="K926" t="s">
        <v>1141</v>
      </c>
    </row>
    <row r="927" spans="1:11" x14ac:dyDescent="0.4">
      <c r="A927" s="2">
        <v>44747</v>
      </c>
      <c r="B927">
        <v>2022</v>
      </c>
      <c r="C927" t="s">
        <v>1148</v>
      </c>
      <c r="D927" t="s">
        <v>1155</v>
      </c>
      <c r="E927" t="s">
        <v>349</v>
      </c>
      <c r="F927" t="s">
        <v>10</v>
      </c>
      <c r="G927" s="1">
        <v>293.83999999999997</v>
      </c>
      <c r="H927">
        <v>580</v>
      </c>
      <c r="I927" t="s">
        <v>1119</v>
      </c>
      <c r="J927" t="s">
        <v>1126</v>
      </c>
      <c r="K927" t="s">
        <v>1140</v>
      </c>
    </row>
    <row r="928" spans="1:11" x14ac:dyDescent="0.4">
      <c r="A928" s="2">
        <v>44747</v>
      </c>
      <c r="B928">
        <v>2022</v>
      </c>
      <c r="C928" t="s">
        <v>1148</v>
      </c>
      <c r="D928" t="s">
        <v>2</v>
      </c>
      <c r="E928" t="s">
        <v>86</v>
      </c>
      <c r="F928" t="s">
        <v>10</v>
      </c>
      <c r="G928" s="1">
        <v>340.8</v>
      </c>
      <c r="H928">
        <v>5330</v>
      </c>
      <c r="I928" t="s">
        <v>1119</v>
      </c>
      <c r="J928" t="s">
        <v>1134</v>
      </c>
      <c r="K928" t="s">
        <v>1142</v>
      </c>
    </row>
    <row r="929" spans="1:11" x14ac:dyDescent="0.4">
      <c r="A929" s="2">
        <v>44748</v>
      </c>
      <c r="B929">
        <v>2022</v>
      </c>
      <c r="C929" t="s">
        <v>1148</v>
      </c>
      <c r="D929" t="s">
        <v>51</v>
      </c>
      <c r="E929" t="s">
        <v>365</v>
      </c>
      <c r="F929" t="s">
        <v>10</v>
      </c>
      <c r="G929" s="1">
        <v>9521.7199999999993</v>
      </c>
      <c r="H929">
        <v>1522</v>
      </c>
      <c r="I929" t="s">
        <v>1119</v>
      </c>
      <c r="J929" t="s">
        <v>1124</v>
      </c>
      <c r="K929" t="s">
        <v>1140</v>
      </c>
    </row>
    <row r="930" spans="1:11" x14ac:dyDescent="0.4">
      <c r="A930" s="2">
        <v>44749</v>
      </c>
      <c r="B930">
        <v>2022</v>
      </c>
      <c r="C930" t="s">
        <v>1148</v>
      </c>
      <c r="D930" t="s">
        <v>1155</v>
      </c>
      <c r="E930" t="s">
        <v>470</v>
      </c>
      <c r="F930" t="s">
        <v>398</v>
      </c>
      <c r="G930" s="1">
        <v>3591.6711728999999</v>
      </c>
      <c r="H930">
        <v>9498</v>
      </c>
      <c r="I930" t="s">
        <v>1119</v>
      </c>
      <c r="J930" t="s">
        <v>1137</v>
      </c>
      <c r="K930" t="s">
        <v>1142</v>
      </c>
    </row>
    <row r="931" spans="1:11" x14ac:dyDescent="0.4">
      <c r="A931" s="2">
        <v>44750</v>
      </c>
      <c r="B931">
        <v>2022</v>
      </c>
      <c r="C931" t="s">
        <v>1148</v>
      </c>
      <c r="D931" t="s">
        <v>1155</v>
      </c>
      <c r="E931" t="s">
        <v>680</v>
      </c>
      <c r="F931" t="s">
        <v>10</v>
      </c>
      <c r="G931" s="1">
        <v>10.3132</v>
      </c>
      <c r="H931" s="1">
        <v>1139.5999999999999</v>
      </c>
      <c r="I931" t="s">
        <v>1119</v>
      </c>
      <c r="J931" t="s">
        <v>1133</v>
      </c>
      <c r="K931" t="s">
        <v>1141</v>
      </c>
    </row>
    <row r="932" spans="1:11" x14ac:dyDescent="0.4">
      <c r="A932" s="2">
        <v>44750</v>
      </c>
      <c r="B932">
        <v>2022</v>
      </c>
      <c r="C932" t="s">
        <v>1148</v>
      </c>
      <c r="D932" t="s">
        <v>1155</v>
      </c>
      <c r="E932" t="s">
        <v>329</v>
      </c>
      <c r="F932" t="s">
        <v>4</v>
      </c>
      <c r="G932" s="1">
        <v>9979.5400000000009</v>
      </c>
      <c r="H932">
        <v>4004</v>
      </c>
      <c r="I932" t="s">
        <v>1119</v>
      </c>
      <c r="J932" t="s">
        <v>1124</v>
      </c>
      <c r="K932" t="s">
        <v>1141</v>
      </c>
    </row>
    <row r="933" spans="1:11" x14ac:dyDescent="0.4">
      <c r="A933" s="2">
        <v>44752</v>
      </c>
      <c r="B933">
        <v>2022</v>
      </c>
      <c r="C933" t="s">
        <v>1148</v>
      </c>
      <c r="D933" t="s">
        <v>24</v>
      </c>
      <c r="E933" t="s">
        <v>573</v>
      </c>
      <c r="F933" t="s">
        <v>4</v>
      </c>
      <c r="G933" s="1">
        <v>1195.5338999999999</v>
      </c>
      <c r="H933" s="1">
        <v>373.95</v>
      </c>
      <c r="I933" t="s">
        <v>1164</v>
      </c>
      <c r="J933" t="s">
        <v>1124</v>
      </c>
      <c r="K933" t="s">
        <v>1142</v>
      </c>
    </row>
    <row r="934" spans="1:11" x14ac:dyDescent="0.4">
      <c r="A934" s="2">
        <v>44752</v>
      </c>
      <c r="B934">
        <v>2022</v>
      </c>
      <c r="C934" t="s">
        <v>1148</v>
      </c>
      <c r="D934" t="s">
        <v>2</v>
      </c>
      <c r="E934" t="s">
        <v>860</v>
      </c>
      <c r="F934" t="s">
        <v>17</v>
      </c>
      <c r="G934" s="1">
        <v>185.19400000000002</v>
      </c>
      <c r="H934" s="1">
        <v>770.28</v>
      </c>
      <c r="I934" t="s">
        <v>1119</v>
      </c>
      <c r="J934" t="s">
        <v>1134</v>
      </c>
      <c r="K934" t="s">
        <v>1140</v>
      </c>
    </row>
    <row r="935" spans="1:11" x14ac:dyDescent="0.4">
      <c r="A935" s="2">
        <v>44752</v>
      </c>
      <c r="B935">
        <v>2022</v>
      </c>
      <c r="C935" t="s">
        <v>1148</v>
      </c>
      <c r="D935" t="s">
        <v>18</v>
      </c>
      <c r="E935" t="s">
        <v>859</v>
      </c>
      <c r="F935" t="s">
        <v>4</v>
      </c>
      <c r="G935" s="1">
        <v>848.34640000000002</v>
      </c>
      <c r="H935" s="1">
        <v>5542.8</v>
      </c>
      <c r="I935" t="s">
        <v>1119</v>
      </c>
      <c r="J935" t="s">
        <v>1134</v>
      </c>
      <c r="K935" t="s">
        <v>1142</v>
      </c>
    </row>
    <row r="936" spans="1:11" x14ac:dyDescent="0.4">
      <c r="A936" s="2">
        <v>44753</v>
      </c>
      <c r="B936">
        <v>2022</v>
      </c>
      <c r="C936" t="s">
        <v>1148</v>
      </c>
      <c r="D936" t="s">
        <v>18</v>
      </c>
      <c r="E936" t="s">
        <v>113</v>
      </c>
      <c r="F936" t="s">
        <v>8</v>
      </c>
      <c r="G936" s="1">
        <v>9313.34</v>
      </c>
      <c r="H936">
        <v>189</v>
      </c>
      <c r="I936" t="s">
        <v>1119</v>
      </c>
      <c r="J936" t="s">
        <v>1126</v>
      </c>
      <c r="K936" t="s">
        <v>1140</v>
      </c>
    </row>
    <row r="937" spans="1:11" x14ac:dyDescent="0.4">
      <c r="A937" s="2">
        <v>44754</v>
      </c>
      <c r="B937">
        <v>2022</v>
      </c>
      <c r="C937" t="s">
        <v>1148</v>
      </c>
      <c r="D937" t="s">
        <v>1155</v>
      </c>
      <c r="E937" t="s">
        <v>766</v>
      </c>
      <c r="F937" t="s">
        <v>8</v>
      </c>
      <c r="G937" s="1">
        <v>5609.4776000000002</v>
      </c>
      <c r="H937" s="1">
        <v>2147.5500000000002</v>
      </c>
      <c r="I937" t="s">
        <v>1119</v>
      </c>
      <c r="J937" t="s">
        <v>1133</v>
      </c>
      <c r="K937" t="s">
        <v>1143</v>
      </c>
    </row>
    <row r="938" spans="1:11" x14ac:dyDescent="0.4">
      <c r="A938" s="2">
        <v>44754</v>
      </c>
      <c r="B938">
        <v>2022</v>
      </c>
      <c r="C938" t="s">
        <v>1148</v>
      </c>
      <c r="D938" t="s">
        <v>18</v>
      </c>
      <c r="E938" t="s">
        <v>841</v>
      </c>
      <c r="F938" t="s">
        <v>10</v>
      </c>
      <c r="G938" s="1">
        <v>7775.5639999999994</v>
      </c>
      <c r="H938" s="1">
        <v>2423.52</v>
      </c>
      <c r="I938" t="s">
        <v>1119</v>
      </c>
      <c r="J938" t="s">
        <v>1134</v>
      </c>
      <c r="K938" t="s">
        <v>1141</v>
      </c>
    </row>
    <row r="939" spans="1:11" x14ac:dyDescent="0.4">
      <c r="A939" s="2">
        <v>44755</v>
      </c>
      <c r="B939">
        <v>2022</v>
      </c>
      <c r="C939" t="s">
        <v>1148</v>
      </c>
      <c r="D939" t="s">
        <v>2</v>
      </c>
      <c r="E939" t="s">
        <v>85</v>
      </c>
      <c r="F939" t="s">
        <v>10</v>
      </c>
      <c r="G939" s="1">
        <v>120.45</v>
      </c>
      <c r="H939">
        <v>9325</v>
      </c>
      <c r="I939" t="s">
        <v>1119</v>
      </c>
      <c r="J939" t="s">
        <v>1134</v>
      </c>
      <c r="K939" t="s">
        <v>1140</v>
      </c>
    </row>
    <row r="940" spans="1:11" x14ac:dyDescent="0.4">
      <c r="A940" s="2">
        <v>44758</v>
      </c>
      <c r="B940">
        <v>2022</v>
      </c>
      <c r="C940" t="s">
        <v>1148</v>
      </c>
      <c r="D940" t="s">
        <v>1155</v>
      </c>
      <c r="E940" t="s">
        <v>41</v>
      </c>
      <c r="F940" t="s">
        <v>8</v>
      </c>
      <c r="G940" s="1">
        <v>1086.93</v>
      </c>
      <c r="H940">
        <v>1584</v>
      </c>
      <c r="I940" t="s">
        <v>1119</v>
      </c>
      <c r="J940" t="s">
        <v>1127</v>
      </c>
      <c r="K940" t="s">
        <v>1140</v>
      </c>
    </row>
    <row r="941" spans="1:11" x14ac:dyDescent="0.4">
      <c r="A941" s="2">
        <v>44759</v>
      </c>
      <c r="B941">
        <v>2022</v>
      </c>
      <c r="C941" t="s">
        <v>1148</v>
      </c>
      <c r="D941" t="s">
        <v>1155</v>
      </c>
      <c r="E941" t="s">
        <v>848</v>
      </c>
      <c r="F941" t="s">
        <v>8</v>
      </c>
      <c r="G941" s="1">
        <v>33.325500000000005</v>
      </c>
      <c r="H941" s="1">
        <v>5444.63</v>
      </c>
      <c r="I941" t="s">
        <v>1119</v>
      </c>
      <c r="J941" t="s">
        <v>1133</v>
      </c>
      <c r="K941" t="s">
        <v>1140</v>
      </c>
    </row>
    <row r="942" spans="1:11" x14ac:dyDescent="0.4">
      <c r="A942" s="2">
        <v>44764</v>
      </c>
      <c r="B942">
        <v>2022</v>
      </c>
      <c r="C942" t="s">
        <v>1148</v>
      </c>
      <c r="D942" t="s">
        <v>2</v>
      </c>
      <c r="E942" t="s">
        <v>58</v>
      </c>
      <c r="F942" t="s">
        <v>17</v>
      </c>
      <c r="G942" s="1">
        <v>8065.98</v>
      </c>
      <c r="H942">
        <v>647</v>
      </c>
      <c r="I942" t="s">
        <v>1119</v>
      </c>
      <c r="J942" t="s">
        <v>1127</v>
      </c>
      <c r="K942" t="s">
        <v>1140</v>
      </c>
    </row>
    <row r="943" spans="1:11" x14ac:dyDescent="0.4">
      <c r="A943" s="2">
        <v>44764</v>
      </c>
      <c r="B943">
        <v>2022</v>
      </c>
      <c r="C943" t="s">
        <v>1148</v>
      </c>
      <c r="D943" t="s">
        <v>2</v>
      </c>
      <c r="E943" t="s">
        <v>169</v>
      </c>
      <c r="F943" t="s">
        <v>4</v>
      </c>
      <c r="G943" s="1">
        <v>3361.51</v>
      </c>
      <c r="H943">
        <v>9098</v>
      </c>
      <c r="I943" t="s">
        <v>1119</v>
      </c>
      <c r="J943" t="s">
        <v>1133</v>
      </c>
      <c r="K943" t="s">
        <v>1140</v>
      </c>
    </row>
    <row r="944" spans="1:11" x14ac:dyDescent="0.4">
      <c r="A944" s="2">
        <v>44764</v>
      </c>
      <c r="B944">
        <v>2022</v>
      </c>
      <c r="C944" t="s">
        <v>1148</v>
      </c>
      <c r="D944" t="s">
        <v>18</v>
      </c>
      <c r="E944" t="s">
        <v>978</v>
      </c>
      <c r="F944" t="s">
        <v>416</v>
      </c>
      <c r="G944" s="1">
        <v>7361.0773529125008</v>
      </c>
      <c r="H944" s="1">
        <v>2124.1999999999998</v>
      </c>
      <c r="I944" t="s">
        <v>1119</v>
      </c>
      <c r="J944" t="s">
        <v>1133</v>
      </c>
      <c r="K944" t="s">
        <v>1141</v>
      </c>
    </row>
    <row r="945" spans="1:11" x14ac:dyDescent="0.4">
      <c r="A945" s="2">
        <v>44767</v>
      </c>
      <c r="B945">
        <v>2022</v>
      </c>
      <c r="C945" t="s">
        <v>1148</v>
      </c>
      <c r="D945" t="s">
        <v>18</v>
      </c>
      <c r="E945" t="s">
        <v>393</v>
      </c>
      <c r="F945" t="s">
        <v>8</v>
      </c>
      <c r="G945" s="1">
        <v>6186.02</v>
      </c>
      <c r="H945">
        <v>959</v>
      </c>
      <c r="I945" t="s">
        <v>1164</v>
      </c>
      <c r="J945" t="s">
        <v>1126</v>
      </c>
      <c r="K945" t="s">
        <v>1140</v>
      </c>
    </row>
    <row r="946" spans="1:11" x14ac:dyDescent="0.4">
      <c r="A946" s="2">
        <v>44770</v>
      </c>
      <c r="B946">
        <v>2022</v>
      </c>
      <c r="C946" t="s">
        <v>1148</v>
      </c>
      <c r="D946" t="s">
        <v>18</v>
      </c>
      <c r="E946" t="s">
        <v>93</v>
      </c>
      <c r="F946" t="s">
        <v>10</v>
      </c>
      <c r="G946" s="1">
        <v>490.3</v>
      </c>
      <c r="H946">
        <v>2410</v>
      </c>
      <c r="I946" t="s">
        <v>1119</v>
      </c>
      <c r="J946" t="s">
        <v>1133</v>
      </c>
      <c r="K946" t="s">
        <v>1140</v>
      </c>
    </row>
    <row r="947" spans="1:11" x14ac:dyDescent="0.4">
      <c r="A947" s="2">
        <v>44775</v>
      </c>
      <c r="B947">
        <v>2022</v>
      </c>
      <c r="C947" t="s">
        <v>1148</v>
      </c>
      <c r="D947" t="s">
        <v>18</v>
      </c>
      <c r="E947" t="s">
        <v>1075</v>
      </c>
      <c r="F947" t="s">
        <v>404</v>
      </c>
      <c r="G947" s="1">
        <v>12331.181013388001</v>
      </c>
      <c r="H947" s="1">
        <v>11850.96</v>
      </c>
      <c r="I947" t="s">
        <v>1119</v>
      </c>
      <c r="J947" t="s">
        <v>1132</v>
      </c>
      <c r="K947" t="s">
        <v>1141</v>
      </c>
    </row>
    <row r="948" spans="1:11" x14ac:dyDescent="0.4">
      <c r="A948" s="2">
        <v>44777</v>
      </c>
      <c r="B948">
        <v>2022</v>
      </c>
      <c r="C948" t="s">
        <v>1148</v>
      </c>
      <c r="D948" t="s">
        <v>51</v>
      </c>
      <c r="E948" t="s">
        <v>876</v>
      </c>
      <c r="F948" t="s">
        <v>8</v>
      </c>
      <c r="G948" s="1">
        <v>6113.1202000000003</v>
      </c>
      <c r="H948" s="1">
        <v>995.46</v>
      </c>
      <c r="I948" t="s">
        <v>1119</v>
      </c>
      <c r="J948" t="s">
        <v>1129</v>
      </c>
      <c r="K948" t="s">
        <v>1142</v>
      </c>
    </row>
    <row r="949" spans="1:11" x14ac:dyDescent="0.4">
      <c r="A949" s="2">
        <v>44777</v>
      </c>
      <c r="B949">
        <v>2022</v>
      </c>
      <c r="C949" t="s">
        <v>1148</v>
      </c>
      <c r="D949" t="s">
        <v>1155</v>
      </c>
      <c r="E949" t="s">
        <v>648</v>
      </c>
      <c r="F949" t="s">
        <v>17</v>
      </c>
      <c r="G949" s="1">
        <v>7421.6960000000008</v>
      </c>
      <c r="H949" s="1">
        <v>5565.48</v>
      </c>
      <c r="I949" t="s">
        <v>1119</v>
      </c>
      <c r="J949" t="s">
        <v>1133</v>
      </c>
      <c r="K949" t="s">
        <v>1140</v>
      </c>
    </row>
    <row r="950" spans="1:11" x14ac:dyDescent="0.4">
      <c r="A950" s="2">
        <v>44778</v>
      </c>
      <c r="B950">
        <v>2022</v>
      </c>
      <c r="C950" t="s">
        <v>1148</v>
      </c>
      <c r="D950" t="s">
        <v>1155</v>
      </c>
      <c r="E950" t="s">
        <v>628</v>
      </c>
      <c r="F950" t="s">
        <v>8</v>
      </c>
      <c r="G950" s="1">
        <v>5451.7329</v>
      </c>
      <c r="H950" s="1">
        <v>2695.14</v>
      </c>
      <c r="I950" t="s">
        <v>1164</v>
      </c>
      <c r="J950" t="s">
        <v>1136</v>
      </c>
      <c r="K950" t="s">
        <v>1142</v>
      </c>
    </row>
    <row r="951" spans="1:11" x14ac:dyDescent="0.4">
      <c r="A951" s="2">
        <v>44778</v>
      </c>
      <c r="B951">
        <v>2022</v>
      </c>
      <c r="C951" t="s">
        <v>1148</v>
      </c>
      <c r="D951" t="s">
        <v>2</v>
      </c>
      <c r="E951" t="s">
        <v>420</v>
      </c>
      <c r="F951" t="s">
        <v>416</v>
      </c>
      <c r="G951" s="1">
        <v>211.07674421000002</v>
      </c>
      <c r="H951">
        <v>2360</v>
      </c>
      <c r="I951" t="s">
        <v>1119</v>
      </c>
      <c r="J951" t="s">
        <v>1134</v>
      </c>
      <c r="K951" t="s">
        <v>1143</v>
      </c>
    </row>
    <row r="952" spans="1:11" x14ac:dyDescent="0.4">
      <c r="A952" s="2">
        <v>44779</v>
      </c>
      <c r="B952">
        <v>2022</v>
      </c>
      <c r="C952" t="s">
        <v>1148</v>
      </c>
      <c r="D952" t="s">
        <v>18</v>
      </c>
      <c r="E952" t="s">
        <v>1063</v>
      </c>
      <c r="F952" t="s">
        <v>416</v>
      </c>
      <c r="G952" s="1">
        <v>837.93930243</v>
      </c>
      <c r="H952" s="1">
        <v>1342.46</v>
      </c>
      <c r="I952" t="s">
        <v>1164</v>
      </c>
      <c r="J952" t="s">
        <v>1134</v>
      </c>
      <c r="K952" t="s">
        <v>1140</v>
      </c>
    </row>
    <row r="953" spans="1:11" x14ac:dyDescent="0.4">
      <c r="A953" s="2">
        <v>44779</v>
      </c>
      <c r="B953">
        <v>2022</v>
      </c>
      <c r="C953" t="s">
        <v>1148</v>
      </c>
      <c r="D953" t="s">
        <v>18</v>
      </c>
      <c r="E953" t="s">
        <v>34</v>
      </c>
      <c r="F953" t="s">
        <v>8</v>
      </c>
      <c r="G953" s="1">
        <v>6610.26</v>
      </c>
      <c r="H953">
        <v>1261</v>
      </c>
      <c r="I953" t="s">
        <v>1119</v>
      </c>
      <c r="J953" t="s">
        <v>1136</v>
      </c>
      <c r="K953" t="s">
        <v>1140</v>
      </c>
    </row>
    <row r="954" spans="1:11" x14ac:dyDescent="0.4">
      <c r="A954" s="2">
        <v>44779</v>
      </c>
      <c r="B954">
        <v>2022</v>
      </c>
      <c r="C954" t="s">
        <v>1148</v>
      </c>
      <c r="D954" t="s">
        <v>51</v>
      </c>
      <c r="E954" t="s">
        <v>676</v>
      </c>
      <c r="F954" t="s">
        <v>4</v>
      </c>
      <c r="G954" s="1">
        <v>178.2586</v>
      </c>
      <c r="H954" s="1">
        <v>7673.94</v>
      </c>
      <c r="I954" t="s">
        <v>1119</v>
      </c>
      <c r="J954" t="s">
        <v>1135</v>
      </c>
      <c r="K954" t="s">
        <v>1142</v>
      </c>
    </row>
    <row r="955" spans="1:11" x14ac:dyDescent="0.4">
      <c r="A955" s="2">
        <v>44781</v>
      </c>
      <c r="B955">
        <v>2022</v>
      </c>
      <c r="C955" t="s">
        <v>1148</v>
      </c>
      <c r="D955" t="s">
        <v>1155</v>
      </c>
      <c r="E955" t="s">
        <v>690</v>
      </c>
      <c r="F955" t="s">
        <v>8</v>
      </c>
      <c r="G955" s="1">
        <v>6628.8036000000002</v>
      </c>
      <c r="H955" s="1">
        <v>3598.02</v>
      </c>
      <c r="I955" t="s">
        <v>1119</v>
      </c>
      <c r="J955" t="s">
        <v>1134</v>
      </c>
      <c r="K955" t="s">
        <v>1142</v>
      </c>
    </row>
    <row r="956" spans="1:11" x14ac:dyDescent="0.4">
      <c r="A956" s="2">
        <v>44784</v>
      </c>
      <c r="B956">
        <v>2022</v>
      </c>
      <c r="C956" t="s">
        <v>1148</v>
      </c>
      <c r="D956" t="s">
        <v>24</v>
      </c>
      <c r="E956" t="s">
        <v>499</v>
      </c>
      <c r="F956" t="s">
        <v>401</v>
      </c>
      <c r="G956" s="1">
        <v>4181.5377554099996</v>
      </c>
      <c r="H956">
        <v>5534</v>
      </c>
      <c r="I956" t="s">
        <v>1119</v>
      </c>
      <c r="J956" t="s">
        <v>1133</v>
      </c>
      <c r="K956" t="s">
        <v>1141</v>
      </c>
    </row>
    <row r="957" spans="1:11" x14ac:dyDescent="0.4">
      <c r="A957" s="2">
        <v>44786</v>
      </c>
      <c r="B957">
        <v>2022</v>
      </c>
      <c r="C957" t="s">
        <v>1148</v>
      </c>
      <c r="D957" t="s">
        <v>2</v>
      </c>
      <c r="E957" t="s">
        <v>829</v>
      </c>
      <c r="F957" t="s">
        <v>8</v>
      </c>
      <c r="G957" s="1">
        <v>951.38840000000016</v>
      </c>
      <c r="H957" s="1">
        <v>871.47</v>
      </c>
      <c r="I957" t="s">
        <v>1119</v>
      </c>
      <c r="J957" t="s">
        <v>1134</v>
      </c>
      <c r="K957" t="s">
        <v>1141</v>
      </c>
    </row>
    <row r="958" spans="1:11" x14ac:dyDescent="0.4">
      <c r="A958" s="2">
        <v>44787</v>
      </c>
      <c r="B958">
        <v>2022</v>
      </c>
      <c r="C958" t="s">
        <v>1148</v>
      </c>
      <c r="D958" t="s">
        <v>18</v>
      </c>
      <c r="E958" t="s">
        <v>993</v>
      </c>
      <c r="F958" t="s">
        <v>406</v>
      </c>
      <c r="G958" s="1">
        <v>8670.6773978968013</v>
      </c>
      <c r="H958" s="1">
        <v>1692</v>
      </c>
      <c r="I958" t="s">
        <v>1164</v>
      </c>
      <c r="J958" t="s">
        <v>1135</v>
      </c>
      <c r="K958" t="s">
        <v>1140</v>
      </c>
    </row>
    <row r="959" spans="1:11" x14ac:dyDescent="0.4">
      <c r="A959" s="2">
        <v>44791</v>
      </c>
      <c r="B959">
        <v>2022</v>
      </c>
      <c r="C959" t="s">
        <v>1148</v>
      </c>
      <c r="D959" t="s">
        <v>24</v>
      </c>
      <c r="E959" t="s">
        <v>472</v>
      </c>
      <c r="F959" t="s">
        <v>406</v>
      </c>
      <c r="G959" s="1">
        <v>3339.3952100300003</v>
      </c>
      <c r="H959">
        <v>5428</v>
      </c>
      <c r="I959" t="s">
        <v>1119</v>
      </c>
      <c r="J959" t="s">
        <v>1135</v>
      </c>
      <c r="K959" t="s">
        <v>1140</v>
      </c>
    </row>
    <row r="960" spans="1:11" x14ac:dyDescent="0.4">
      <c r="A960" s="2">
        <v>44792</v>
      </c>
      <c r="B960">
        <v>2022</v>
      </c>
      <c r="C960" t="s">
        <v>1148</v>
      </c>
      <c r="D960" t="s">
        <v>2</v>
      </c>
      <c r="E960" t="s">
        <v>551</v>
      </c>
      <c r="F960" t="s">
        <v>398</v>
      </c>
      <c r="G960" s="1">
        <v>7976.19747379</v>
      </c>
      <c r="H960">
        <v>4914</v>
      </c>
      <c r="I960" t="s">
        <v>1119</v>
      </c>
      <c r="J960" t="s">
        <v>1136</v>
      </c>
      <c r="K960" t="s">
        <v>1140</v>
      </c>
    </row>
    <row r="961" spans="1:11" x14ac:dyDescent="0.4">
      <c r="A961" s="2">
        <v>44792</v>
      </c>
      <c r="B961">
        <v>2022</v>
      </c>
      <c r="C961" t="s">
        <v>1148</v>
      </c>
      <c r="D961" t="s">
        <v>1155</v>
      </c>
      <c r="E961" t="s">
        <v>542</v>
      </c>
      <c r="F961" t="s">
        <v>416</v>
      </c>
      <c r="G961" s="1">
        <v>6496.4804677399998</v>
      </c>
      <c r="H961">
        <v>7427</v>
      </c>
      <c r="I961" t="s">
        <v>1119</v>
      </c>
      <c r="J961" t="s">
        <v>1132</v>
      </c>
      <c r="K961" t="s">
        <v>1140</v>
      </c>
    </row>
    <row r="962" spans="1:11" x14ac:dyDescent="0.4">
      <c r="A962" s="2">
        <v>44793</v>
      </c>
      <c r="B962">
        <v>2022</v>
      </c>
      <c r="C962" t="s">
        <v>1148</v>
      </c>
      <c r="D962" t="s">
        <v>18</v>
      </c>
      <c r="E962" t="s">
        <v>340</v>
      </c>
      <c r="F962" t="s">
        <v>17</v>
      </c>
      <c r="G962" s="1">
        <v>6239.93</v>
      </c>
      <c r="H962">
        <v>2743</v>
      </c>
      <c r="I962" t="s">
        <v>1164</v>
      </c>
      <c r="J962" t="s">
        <v>1135</v>
      </c>
      <c r="K962" t="s">
        <v>1142</v>
      </c>
    </row>
    <row r="963" spans="1:11" x14ac:dyDescent="0.4">
      <c r="A963" s="2">
        <v>44795</v>
      </c>
      <c r="B963">
        <v>2022</v>
      </c>
      <c r="C963" t="s">
        <v>1148</v>
      </c>
      <c r="D963" t="s">
        <v>18</v>
      </c>
      <c r="E963" t="s">
        <v>298</v>
      </c>
      <c r="F963" t="s">
        <v>17</v>
      </c>
      <c r="G963" s="1">
        <v>2627.77</v>
      </c>
      <c r="H963">
        <v>243</v>
      </c>
      <c r="I963" t="s">
        <v>1119</v>
      </c>
      <c r="J963" t="s">
        <v>1136</v>
      </c>
      <c r="K963" t="s">
        <v>1141</v>
      </c>
    </row>
    <row r="964" spans="1:11" x14ac:dyDescent="0.4">
      <c r="A964" s="2">
        <v>44796</v>
      </c>
      <c r="B964">
        <v>2022</v>
      </c>
      <c r="C964" t="s">
        <v>1148</v>
      </c>
      <c r="D964" t="s">
        <v>51</v>
      </c>
      <c r="E964" t="s">
        <v>33</v>
      </c>
      <c r="F964" t="s">
        <v>8</v>
      </c>
      <c r="G964" s="1">
        <v>6298.31</v>
      </c>
      <c r="H964">
        <v>4070</v>
      </c>
      <c r="I964" t="s">
        <v>1119</v>
      </c>
      <c r="J964" t="s">
        <v>1136</v>
      </c>
      <c r="K964" t="s">
        <v>1142</v>
      </c>
    </row>
    <row r="965" spans="1:11" x14ac:dyDescent="0.4">
      <c r="A965" s="2">
        <v>44798</v>
      </c>
      <c r="B965">
        <v>2022</v>
      </c>
      <c r="C965" t="s">
        <v>1148</v>
      </c>
      <c r="D965" t="s">
        <v>1155</v>
      </c>
      <c r="E965" t="s">
        <v>9</v>
      </c>
      <c r="F965" t="s">
        <v>10</v>
      </c>
      <c r="G965" s="1">
        <v>313.39999999999998</v>
      </c>
      <c r="H965">
        <v>687</v>
      </c>
      <c r="I965" t="s">
        <v>1119</v>
      </c>
      <c r="J965" t="s">
        <v>1132</v>
      </c>
      <c r="K965" t="s">
        <v>1140</v>
      </c>
    </row>
    <row r="966" spans="1:11" x14ac:dyDescent="0.4">
      <c r="A966" s="2">
        <v>44805</v>
      </c>
      <c r="B966">
        <v>2022</v>
      </c>
      <c r="C966" t="s">
        <v>1148</v>
      </c>
      <c r="D966" t="s">
        <v>18</v>
      </c>
      <c r="E966" t="s">
        <v>519</v>
      </c>
      <c r="F966" t="s">
        <v>398</v>
      </c>
      <c r="G966" s="1">
        <v>7612.7197820500005</v>
      </c>
      <c r="H966">
        <v>963</v>
      </c>
      <c r="I966" t="s">
        <v>1119</v>
      </c>
      <c r="J966" t="s">
        <v>1137</v>
      </c>
      <c r="K966" t="s">
        <v>1143</v>
      </c>
    </row>
    <row r="967" spans="1:11" x14ac:dyDescent="0.4">
      <c r="A967" s="2">
        <v>44806</v>
      </c>
      <c r="B967">
        <v>2022</v>
      </c>
      <c r="C967" t="s">
        <v>1148</v>
      </c>
      <c r="D967" t="s">
        <v>18</v>
      </c>
      <c r="E967" t="s">
        <v>518</v>
      </c>
      <c r="F967" t="s">
        <v>416</v>
      </c>
      <c r="G967" s="1">
        <v>5370.3410866099994</v>
      </c>
      <c r="H967">
        <v>3904</v>
      </c>
      <c r="I967" t="s">
        <v>1119</v>
      </c>
      <c r="J967" t="s">
        <v>1133</v>
      </c>
      <c r="K967" t="s">
        <v>1140</v>
      </c>
    </row>
    <row r="968" spans="1:11" x14ac:dyDescent="0.4">
      <c r="A968" s="2">
        <v>44806</v>
      </c>
      <c r="B968">
        <v>2022</v>
      </c>
      <c r="C968" t="s">
        <v>1148</v>
      </c>
      <c r="D968" t="s">
        <v>24</v>
      </c>
      <c r="E968" t="s">
        <v>254</v>
      </c>
      <c r="F968" t="s">
        <v>17</v>
      </c>
      <c r="G968" s="1">
        <v>302.14</v>
      </c>
      <c r="H968">
        <v>1583</v>
      </c>
      <c r="I968" t="s">
        <v>1164</v>
      </c>
      <c r="J968" t="s">
        <v>1132</v>
      </c>
      <c r="K968" t="s">
        <v>1142</v>
      </c>
    </row>
    <row r="969" spans="1:11" x14ac:dyDescent="0.4">
      <c r="A969" s="2">
        <v>44807</v>
      </c>
      <c r="B969">
        <v>2022</v>
      </c>
      <c r="C969" t="s">
        <v>1148</v>
      </c>
      <c r="D969" t="s">
        <v>51</v>
      </c>
      <c r="E969" t="s">
        <v>125</v>
      </c>
      <c r="F969" t="s">
        <v>8</v>
      </c>
      <c r="G969" s="1">
        <v>715.03</v>
      </c>
      <c r="H969">
        <v>4600</v>
      </c>
      <c r="I969" t="s">
        <v>1119</v>
      </c>
      <c r="J969" t="s">
        <v>1133</v>
      </c>
      <c r="K969" t="s">
        <v>1140</v>
      </c>
    </row>
    <row r="970" spans="1:11" x14ac:dyDescent="0.4">
      <c r="A970" s="2">
        <v>44809</v>
      </c>
      <c r="B970">
        <v>2022</v>
      </c>
      <c r="C970" t="s">
        <v>1148</v>
      </c>
      <c r="D970" t="s">
        <v>1155</v>
      </c>
      <c r="E970" t="s">
        <v>435</v>
      </c>
      <c r="F970" t="s">
        <v>398</v>
      </c>
      <c r="G970" s="1">
        <v>3549.0048992500001</v>
      </c>
      <c r="H970">
        <v>2172</v>
      </c>
      <c r="I970" t="s">
        <v>1119</v>
      </c>
      <c r="J970" t="s">
        <v>1123</v>
      </c>
      <c r="K970" t="s">
        <v>1140</v>
      </c>
    </row>
    <row r="971" spans="1:11" x14ac:dyDescent="0.4">
      <c r="A971" s="2">
        <v>44809</v>
      </c>
      <c r="B971">
        <v>2022</v>
      </c>
      <c r="C971" t="s">
        <v>1148</v>
      </c>
      <c r="D971" t="s">
        <v>1155</v>
      </c>
      <c r="E971" t="s">
        <v>1037</v>
      </c>
      <c r="F971" t="s">
        <v>416</v>
      </c>
      <c r="G971" s="1">
        <v>7603.2228306687994</v>
      </c>
      <c r="H971" s="1">
        <v>440.63</v>
      </c>
      <c r="I971" t="s">
        <v>1119</v>
      </c>
      <c r="J971" t="s">
        <v>1129</v>
      </c>
      <c r="K971" t="s">
        <v>1140</v>
      </c>
    </row>
    <row r="972" spans="1:11" x14ac:dyDescent="0.4">
      <c r="A972" s="2">
        <v>44811</v>
      </c>
      <c r="B972">
        <v>2022</v>
      </c>
      <c r="C972" t="s">
        <v>1148</v>
      </c>
      <c r="D972" t="s">
        <v>1155</v>
      </c>
      <c r="E972" t="s">
        <v>770</v>
      </c>
      <c r="F972" t="s">
        <v>17</v>
      </c>
      <c r="G972" s="1">
        <v>8618.44</v>
      </c>
      <c r="H972" s="1">
        <v>4816</v>
      </c>
      <c r="I972" t="s">
        <v>1119</v>
      </c>
      <c r="J972" t="s">
        <v>1136</v>
      </c>
      <c r="K972" t="s">
        <v>1140</v>
      </c>
    </row>
    <row r="973" spans="1:11" x14ac:dyDescent="0.4">
      <c r="A973" s="2">
        <v>44812</v>
      </c>
      <c r="B973">
        <v>2022</v>
      </c>
      <c r="C973" t="s">
        <v>1148</v>
      </c>
      <c r="D973" t="s">
        <v>2</v>
      </c>
      <c r="E973" t="s">
        <v>831</v>
      </c>
      <c r="F973" t="s">
        <v>10</v>
      </c>
      <c r="G973" s="1">
        <v>4237.4731000000002</v>
      </c>
      <c r="H973" s="1">
        <v>1889.28</v>
      </c>
      <c r="I973" t="s">
        <v>1119</v>
      </c>
      <c r="J973" t="s">
        <v>1134</v>
      </c>
      <c r="K973" t="s">
        <v>1140</v>
      </c>
    </row>
    <row r="974" spans="1:11" x14ac:dyDescent="0.4">
      <c r="A974" s="2">
        <v>44814</v>
      </c>
      <c r="B974">
        <v>2022</v>
      </c>
      <c r="C974" t="s">
        <v>1148</v>
      </c>
      <c r="D974" t="s">
        <v>18</v>
      </c>
      <c r="E974" t="s">
        <v>407</v>
      </c>
      <c r="F974" t="s">
        <v>406</v>
      </c>
      <c r="G974" s="1">
        <v>1363.7854409399999</v>
      </c>
      <c r="H974">
        <v>1094</v>
      </c>
      <c r="I974" t="s">
        <v>1119</v>
      </c>
      <c r="J974" t="s">
        <v>1135</v>
      </c>
      <c r="K974" t="s">
        <v>1143</v>
      </c>
    </row>
    <row r="975" spans="1:11" x14ac:dyDescent="0.4">
      <c r="A975" s="2">
        <v>44816</v>
      </c>
      <c r="B975">
        <v>2022</v>
      </c>
      <c r="C975" t="s">
        <v>1148</v>
      </c>
      <c r="D975" t="s">
        <v>2</v>
      </c>
      <c r="E975" t="s">
        <v>148</v>
      </c>
      <c r="F975" t="s">
        <v>4</v>
      </c>
      <c r="G975" s="1">
        <v>1652.32</v>
      </c>
      <c r="H975">
        <v>6940</v>
      </c>
      <c r="I975" t="s">
        <v>1164</v>
      </c>
      <c r="J975" t="s">
        <v>1134</v>
      </c>
      <c r="K975" t="s">
        <v>1142</v>
      </c>
    </row>
    <row r="976" spans="1:11" x14ac:dyDescent="0.4">
      <c r="A976" s="2">
        <v>44817</v>
      </c>
      <c r="B976">
        <v>2022</v>
      </c>
      <c r="C976" t="s">
        <v>1148</v>
      </c>
      <c r="D976" t="s">
        <v>1155</v>
      </c>
      <c r="E976" t="s">
        <v>803</v>
      </c>
      <c r="F976" t="s">
        <v>10</v>
      </c>
      <c r="G976" s="1">
        <v>13420.357999999998</v>
      </c>
      <c r="H976" s="1">
        <v>6384.4</v>
      </c>
      <c r="I976" t="s">
        <v>1119</v>
      </c>
      <c r="J976" t="s">
        <v>1131</v>
      </c>
      <c r="K976" t="s">
        <v>1141</v>
      </c>
    </row>
    <row r="977" spans="1:11" x14ac:dyDescent="0.4">
      <c r="A977" s="2">
        <v>44818</v>
      </c>
      <c r="B977">
        <v>2022</v>
      </c>
      <c r="C977" t="s">
        <v>1148</v>
      </c>
      <c r="D977" t="s">
        <v>18</v>
      </c>
      <c r="E977" t="s">
        <v>653</v>
      </c>
      <c r="F977" t="s">
        <v>10</v>
      </c>
      <c r="G977" s="1">
        <v>6356.2559999999994</v>
      </c>
      <c r="H977" s="1">
        <v>431.48</v>
      </c>
      <c r="I977" t="s">
        <v>1164</v>
      </c>
      <c r="J977" t="s">
        <v>1126</v>
      </c>
      <c r="K977" t="s">
        <v>1142</v>
      </c>
    </row>
    <row r="978" spans="1:11" x14ac:dyDescent="0.4">
      <c r="A978" s="2">
        <v>44819</v>
      </c>
      <c r="B978">
        <v>2022</v>
      </c>
      <c r="C978" t="s">
        <v>1148</v>
      </c>
      <c r="D978" t="s">
        <v>2</v>
      </c>
      <c r="E978" t="s">
        <v>560</v>
      </c>
      <c r="F978" t="s">
        <v>4</v>
      </c>
      <c r="G978" s="1">
        <v>301.23899999999998</v>
      </c>
      <c r="H978" s="1">
        <v>7103.91</v>
      </c>
      <c r="I978" t="s">
        <v>1119</v>
      </c>
      <c r="J978" t="s">
        <v>1136</v>
      </c>
      <c r="K978" t="s">
        <v>1142</v>
      </c>
    </row>
    <row r="979" spans="1:11" x14ac:dyDescent="0.4">
      <c r="A979" s="2">
        <v>44822</v>
      </c>
      <c r="B979">
        <v>2022</v>
      </c>
      <c r="C979" t="s">
        <v>1148</v>
      </c>
      <c r="D979" t="s">
        <v>18</v>
      </c>
      <c r="E979" t="s">
        <v>135</v>
      </c>
      <c r="F979" t="s">
        <v>10</v>
      </c>
      <c r="G979" s="1">
        <v>8.74</v>
      </c>
      <c r="H979">
        <v>1540</v>
      </c>
      <c r="I979" t="s">
        <v>1164</v>
      </c>
      <c r="J979" t="s">
        <v>1131</v>
      </c>
      <c r="K979" t="s">
        <v>1142</v>
      </c>
    </row>
    <row r="980" spans="1:11" x14ac:dyDescent="0.4">
      <c r="A980" s="2">
        <v>44822</v>
      </c>
      <c r="B980">
        <v>2022</v>
      </c>
      <c r="C980" t="s">
        <v>1148</v>
      </c>
      <c r="D980" t="s">
        <v>2</v>
      </c>
      <c r="E980" t="s">
        <v>158</v>
      </c>
      <c r="F980" t="s">
        <v>10</v>
      </c>
      <c r="G980" s="1">
        <v>314.27999999999997</v>
      </c>
      <c r="H980">
        <v>2755</v>
      </c>
      <c r="I980" t="s">
        <v>1119</v>
      </c>
      <c r="J980" t="s">
        <v>1131</v>
      </c>
      <c r="K980" t="s">
        <v>1142</v>
      </c>
    </row>
    <row r="981" spans="1:11" x14ac:dyDescent="0.4">
      <c r="A981" s="2">
        <v>44823</v>
      </c>
      <c r="B981">
        <v>2022</v>
      </c>
      <c r="C981" t="s">
        <v>1148</v>
      </c>
      <c r="D981" t="s">
        <v>18</v>
      </c>
      <c r="E981" t="s">
        <v>217</v>
      </c>
      <c r="F981" t="s">
        <v>8</v>
      </c>
      <c r="G981" s="1">
        <v>319.73</v>
      </c>
      <c r="H981">
        <v>2994</v>
      </c>
      <c r="I981" t="s">
        <v>1119</v>
      </c>
      <c r="J981" t="s">
        <v>1136</v>
      </c>
      <c r="K981" t="s">
        <v>1141</v>
      </c>
    </row>
    <row r="982" spans="1:11" x14ac:dyDescent="0.4">
      <c r="A982" s="2">
        <v>44824</v>
      </c>
      <c r="B982">
        <v>2022</v>
      </c>
      <c r="C982" t="s">
        <v>1148</v>
      </c>
      <c r="D982" t="s">
        <v>18</v>
      </c>
      <c r="E982" t="s">
        <v>301</v>
      </c>
      <c r="F982" t="s">
        <v>17</v>
      </c>
      <c r="G982" s="1">
        <v>360.73</v>
      </c>
      <c r="H982">
        <v>5005</v>
      </c>
      <c r="I982" t="s">
        <v>1164</v>
      </c>
      <c r="J982" t="s">
        <v>1131</v>
      </c>
      <c r="K982" t="s">
        <v>1141</v>
      </c>
    </row>
    <row r="983" spans="1:11" x14ac:dyDescent="0.4">
      <c r="A983" s="2">
        <v>44826</v>
      </c>
      <c r="B983">
        <v>2022</v>
      </c>
      <c r="C983" t="s">
        <v>1148</v>
      </c>
      <c r="D983" t="s">
        <v>1155</v>
      </c>
      <c r="E983" t="s">
        <v>207</v>
      </c>
      <c r="F983" t="s">
        <v>4</v>
      </c>
      <c r="G983" s="1">
        <v>1676.41</v>
      </c>
      <c r="H983">
        <v>5559</v>
      </c>
      <c r="I983" t="s">
        <v>1119</v>
      </c>
      <c r="J983" t="s">
        <v>1123</v>
      </c>
      <c r="K983" t="s">
        <v>1140</v>
      </c>
    </row>
    <row r="984" spans="1:11" x14ac:dyDescent="0.4">
      <c r="A984" s="2">
        <v>44828</v>
      </c>
      <c r="B984">
        <v>2022</v>
      </c>
      <c r="C984" t="s">
        <v>1148</v>
      </c>
      <c r="D984" t="s">
        <v>18</v>
      </c>
      <c r="E984" t="s">
        <v>534</v>
      </c>
      <c r="F984" t="s">
        <v>416</v>
      </c>
      <c r="G984" s="1">
        <v>1925.24044202</v>
      </c>
      <c r="H984">
        <v>6641</v>
      </c>
      <c r="I984" t="s">
        <v>1119</v>
      </c>
      <c r="J984" t="s">
        <v>1129</v>
      </c>
      <c r="K984" t="s">
        <v>1141</v>
      </c>
    </row>
    <row r="985" spans="1:11" x14ac:dyDescent="0.4">
      <c r="A985" s="2">
        <v>44829</v>
      </c>
      <c r="B985">
        <v>2022</v>
      </c>
      <c r="C985" t="s">
        <v>1148</v>
      </c>
      <c r="D985" t="s">
        <v>18</v>
      </c>
      <c r="E985" t="s">
        <v>746</v>
      </c>
      <c r="F985" t="s">
        <v>10</v>
      </c>
      <c r="G985" s="1">
        <v>2406.4164000000001</v>
      </c>
      <c r="H985" s="1">
        <v>1041.2</v>
      </c>
      <c r="I985" t="s">
        <v>1119</v>
      </c>
      <c r="J985" t="s">
        <v>1133</v>
      </c>
      <c r="K985" t="s">
        <v>1143</v>
      </c>
    </row>
    <row r="986" spans="1:11" x14ac:dyDescent="0.4">
      <c r="A986" s="2">
        <v>44836</v>
      </c>
      <c r="B986">
        <v>2022</v>
      </c>
      <c r="C986" t="s">
        <v>1149</v>
      </c>
      <c r="D986" t="s">
        <v>2</v>
      </c>
      <c r="E986" t="s">
        <v>1025</v>
      </c>
      <c r="F986" t="s">
        <v>398</v>
      </c>
      <c r="G986" s="1">
        <v>7384.6415595737999</v>
      </c>
      <c r="H986" s="1">
        <v>1385.04</v>
      </c>
      <c r="I986" t="s">
        <v>1119</v>
      </c>
      <c r="J986" t="s">
        <v>1131</v>
      </c>
      <c r="K986" t="s">
        <v>1143</v>
      </c>
    </row>
    <row r="987" spans="1:11" x14ac:dyDescent="0.4">
      <c r="A987" s="2">
        <v>44836</v>
      </c>
      <c r="B987">
        <v>2022</v>
      </c>
      <c r="C987" t="s">
        <v>1149</v>
      </c>
      <c r="D987" t="s">
        <v>51</v>
      </c>
      <c r="E987" t="s">
        <v>1106</v>
      </c>
      <c r="F987" t="s">
        <v>8</v>
      </c>
      <c r="G987" s="1">
        <v>991.21862600000009</v>
      </c>
      <c r="H987" s="1">
        <v>7034.6879999999992</v>
      </c>
      <c r="I987" t="s">
        <v>1119</v>
      </c>
      <c r="J987" t="s">
        <v>1125</v>
      </c>
      <c r="K987" t="s">
        <v>1141</v>
      </c>
    </row>
    <row r="988" spans="1:11" x14ac:dyDescent="0.4">
      <c r="A988" s="2">
        <v>44836</v>
      </c>
      <c r="B988">
        <v>2022</v>
      </c>
      <c r="C988" t="s">
        <v>1149</v>
      </c>
      <c r="D988" t="s">
        <v>1155</v>
      </c>
      <c r="E988" t="s">
        <v>505</v>
      </c>
      <c r="F988" t="s">
        <v>416</v>
      </c>
      <c r="G988" s="1">
        <v>14.462368230000001</v>
      </c>
      <c r="H988">
        <v>1877</v>
      </c>
      <c r="I988" t="s">
        <v>1119</v>
      </c>
      <c r="J988" t="s">
        <v>1133</v>
      </c>
      <c r="K988" t="s">
        <v>1141</v>
      </c>
    </row>
    <row r="989" spans="1:11" x14ac:dyDescent="0.4">
      <c r="A989" s="2">
        <v>44837</v>
      </c>
      <c r="B989">
        <v>2022</v>
      </c>
      <c r="C989" t="s">
        <v>1149</v>
      </c>
      <c r="D989" t="s">
        <v>2</v>
      </c>
      <c r="E989" t="s">
        <v>405</v>
      </c>
      <c r="F989" t="s">
        <v>401</v>
      </c>
      <c r="G989" s="1">
        <v>7505.2647945799999</v>
      </c>
      <c r="H989">
        <v>1956</v>
      </c>
      <c r="I989" t="s">
        <v>1119</v>
      </c>
      <c r="J989" t="s">
        <v>1134</v>
      </c>
      <c r="K989" t="s">
        <v>1142</v>
      </c>
    </row>
    <row r="990" spans="1:11" x14ac:dyDescent="0.4">
      <c r="A990" s="2">
        <v>44840</v>
      </c>
      <c r="B990">
        <v>2022</v>
      </c>
      <c r="C990" t="s">
        <v>1149</v>
      </c>
      <c r="D990" t="s">
        <v>18</v>
      </c>
      <c r="E990" t="s">
        <v>927</v>
      </c>
      <c r="F990" t="s">
        <v>4</v>
      </c>
      <c r="G990" s="1">
        <v>444.75599999999997</v>
      </c>
      <c r="H990" s="1">
        <v>3704.22</v>
      </c>
      <c r="I990" t="s">
        <v>1119</v>
      </c>
      <c r="J990" t="s">
        <v>1135</v>
      </c>
      <c r="K990" t="s">
        <v>1140</v>
      </c>
    </row>
    <row r="991" spans="1:11" x14ac:dyDescent="0.4">
      <c r="A991" s="2">
        <v>44841</v>
      </c>
      <c r="B991">
        <v>2022</v>
      </c>
      <c r="C991" t="s">
        <v>1149</v>
      </c>
      <c r="D991" t="s">
        <v>18</v>
      </c>
      <c r="E991" t="s">
        <v>1087</v>
      </c>
      <c r="F991" t="s">
        <v>406</v>
      </c>
      <c r="G991" s="1">
        <v>9407.922241620101</v>
      </c>
      <c r="H991" s="1">
        <v>2426.25</v>
      </c>
      <c r="I991" t="s">
        <v>1119</v>
      </c>
      <c r="J991" t="s">
        <v>1133</v>
      </c>
      <c r="K991" t="s">
        <v>1141</v>
      </c>
    </row>
    <row r="992" spans="1:11" x14ac:dyDescent="0.4">
      <c r="A992" s="2">
        <v>44842</v>
      </c>
      <c r="B992">
        <v>2022</v>
      </c>
      <c r="C992" t="s">
        <v>1149</v>
      </c>
      <c r="D992" t="s">
        <v>1155</v>
      </c>
      <c r="E992" t="s">
        <v>320</v>
      </c>
      <c r="F992" t="s">
        <v>4</v>
      </c>
      <c r="G992" s="1">
        <v>399</v>
      </c>
      <c r="H992">
        <v>8464</v>
      </c>
      <c r="I992" t="s">
        <v>1119</v>
      </c>
      <c r="J992" t="s">
        <v>1135</v>
      </c>
      <c r="K992" t="s">
        <v>1142</v>
      </c>
    </row>
    <row r="993" spans="1:11" x14ac:dyDescent="0.4">
      <c r="A993" s="2">
        <v>44843</v>
      </c>
      <c r="B993">
        <v>2022</v>
      </c>
      <c r="C993" t="s">
        <v>1149</v>
      </c>
      <c r="D993" t="s">
        <v>24</v>
      </c>
      <c r="E993" t="s">
        <v>7</v>
      </c>
      <c r="F993" t="s">
        <v>8</v>
      </c>
      <c r="G993" s="1">
        <v>130.69999999999999</v>
      </c>
      <c r="H993">
        <v>324</v>
      </c>
      <c r="I993" t="s">
        <v>1164</v>
      </c>
      <c r="J993" t="s">
        <v>1136</v>
      </c>
      <c r="K993" t="s">
        <v>1140</v>
      </c>
    </row>
    <row r="994" spans="1:11" x14ac:dyDescent="0.4">
      <c r="A994" s="2">
        <v>44844</v>
      </c>
      <c r="B994">
        <v>2022</v>
      </c>
      <c r="C994" t="s">
        <v>1149</v>
      </c>
      <c r="D994" t="s">
        <v>2</v>
      </c>
      <c r="E994" t="s">
        <v>97</v>
      </c>
      <c r="F994" t="s">
        <v>8</v>
      </c>
      <c r="G994" s="1">
        <v>9998.4699999999993</v>
      </c>
      <c r="H994">
        <v>279</v>
      </c>
      <c r="I994" t="s">
        <v>1119</v>
      </c>
      <c r="J994" t="s">
        <v>1135</v>
      </c>
      <c r="K994" t="s">
        <v>1141</v>
      </c>
    </row>
    <row r="995" spans="1:11" x14ac:dyDescent="0.4">
      <c r="A995" s="2">
        <v>44845</v>
      </c>
      <c r="B995">
        <v>2022</v>
      </c>
      <c r="C995" t="s">
        <v>1149</v>
      </c>
      <c r="D995" t="s">
        <v>51</v>
      </c>
      <c r="E995" t="s">
        <v>346</v>
      </c>
      <c r="F995" t="s">
        <v>8</v>
      </c>
      <c r="G995" s="1">
        <v>409.98</v>
      </c>
      <c r="H995">
        <v>2197</v>
      </c>
      <c r="I995" t="s">
        <v>1119</v>
      </c>
      <c r="J995" t="s">
        <v>1136</v>
      </c>
      <c r="K995" t="s">
        <v>1142</v>
      </c>
    </row>
    <row r="996" spans="1:11" x14ac:dyDescent="0.4">
      <c r="A996" s="2">
        <v>44845</v>
      </c>
      <c r="B996">
        <v>2022</v>
      </c>
      <c r="C996" t="s">
        <v>1149</v>
      </c>
      <c r="D996" t="s">
        <v>18</v>
      </c>
      <c r="E996" t="s">
        <v>408</v>
      </c>
      <c r="F996" t="s">
        <v>406</v>
      </c>
      <c r="G996" s="1">
        <v>8307.5751833899994</v>
      </c>
      <c r="H996">
        <v>7228</v>
      </c>
      <c r="I996" t="s">
        <v>1119</v>
      </c>
      <c r="J996" t="s">
        <v>1133</v>
      </c>
      <c r="K996" t="s">
        <v>1142</v>
      </c>
    </row>
    <row r="997" spans="1:11" x14ac:dyDescent="0.4">
      <c r="A997" s="2">
        <v>44848</v>
      </c>
      <c r="B997">
        <v>2022</v>
      </c>
      <c r="C997" t="s">
        <v>1149</v>
      </c>
      <c r="D997" t="s">
        <v>18</v>
      </c>
      <c r="E997" t="s">
        <v>585</v>
      </c>
      <c r="F997" t="s">
        <v>17</v>
      </c>
      <c r="G997" s="1">
        <v>2001.9466</v>
      </c>
      <c r="H997" s="1">
        <v>1972.24</v>
      </c>
      <c r="I997" t="s">
        <v>1119</v>
      </c>
      <c r="J997" t="s">
        <v>1136</v>
      </c>
      <c r="K997" t="s">
        <v>1140</v>
      </c>
    </row>
    <row r="998" spans="1:11" x14ac:dyDescent="0.4">
      <c r="A998" s="2">
        <v>44848</v>
      </c>
      <c r="B998">
        <v>2022</v>
      </c>
      <c r="C998" t="s">
        <v>1149</v>
      </c>
      <c r="D998" t="s">
        <v>1155</v>
      </c>
      <c r="E998" t="s">
        <v>322</v>
      </c>
      <c r="F998" t="s">
        <v>8</v>
      </c>
      <c r="G998" s="1">
        <v>455.78</v>
      </c>
      <c r="H998">
        <v>3960</v>
      </c>
      <c r="I998" t="s">
        <v>1119</v>
      </c>
      <c r="J998" t="s">
        <v>1134</v>
      </c>
      <c r="K998" t="s">
        <v>1142</v>
      </c>
    </row>
    <row r="999" spans="1:11" x14ac:dyDescent="0.4">
      <c r="A999" s="2">
        <v>44848</v>
      </c>
      <c r="B999">
        <v>2022</v>
      </c>
      <c r="C999" t="s">
        <v>1149</v>
      </c>
      <c r="D999" t="s">
        <v>2</v>
      </c>
      <c r="E999" t="s">
        <v>49</v>
      </c>
      <c r="F999" t="s">
        <v>8</v>
      </c>
      <c r="G999" s="1">
        <v>4311.43</v>
      </c>
      <c r="H999">
        <v>4370</v>
      </c>
      <c r="I999" t="s">
        <v>1164</v>
      </c>
      <c r="J999" t="s">
        <v>1137</v>
      </c>
      <c r="K999" t="s">
        <v>1140</v>
      </c>
    </row>
    <row r="1000" spans="1:11" x14ac:dyDescent="0.4">
      <c r="A1000" s="2">
        <v>44857</v>
      </c>
      <c r="B1000">
        <v>2022</v>
      </c>
      <c r="C1000" t="s">
        <v>1149</v>
      </c>
      <c r="D1000" t="s">
        <v>51</v>
      </c>
      <c r="E1000" t="s">
        <v>165</v>
      </c>
      <c r="F1000" t="s">
        <v>10</v>
      </c>
      <c r="G1000" s="1">
        <v>6749.34</v>
      </c>
      <c r="H1000">
        <v>8316</v>
      </c>
      <c r="I1000" t="s">
        <v>1164</v>
      </c>
      <c r="J1000" t="s">
        <v>1133</v>
      </c>
      <c r="K1000" t="s">
        <v>1140</v>
      </c>
    </row>
    <row r="1001" spans="1:11" x14ac:dyDescent="0.4">
      <c r="A1001" s="2">
        <v>44858</v>
      </c>
      <c r="B1001">
        <v>2022</v>
      </c>
      <c r="C1001" t="s">
        <v>1149</v>
      </c>
      <c r="D1001" t="s">
        <v>1155</v>
      </c>
      <c r="E1001" t="s">
        <v>1110</v>
      </c>
      <c r="F1001" t="s">
        <v>8</v>
      </c>
      <c r="G1001" s="1">
        <v>5924.6254199999994</v>
      </c>
      <c r="H1001" s="1">
        <v>5430.9456000000009</v>
      </c>
      <c r="I1001" t="s">
        <v>1119</v>
      </c>
      <c r="J1001" t="s">
        <v>1126</v>
      </c>
      <c r="K1001" t="s">
        <v>1142</v>
      </c>
    </row>
    <row r="1002" spans="1:11" x14ac:dyDescent="0.4">
      <c r="A1002" s="2">
        <v>44859</v>
      </c>
      <c r="B1002">
        <v>2022</v>
      </c>
      <c r="C1002" t="s">
        <v>1149</v>
      </c>
      <c r="D1002" t="s">
        <v>2</v>
      </c>
      <c r="E1002" t="s">
        <v>487</v>
      </c>
      <c r="F1002" t="s">
        <v>401</v>
      </c>
      <c r="G1002" s="1">
        <v>1751.0439986199999</v>
      </c>
      <c r="H1002">
        <v>6039</v>
      </c>
      <c r="I1002" t="s">
        <v>1119</v>
      </c>
      <c r="J1002" t="s">
        <v>1133</v>
      </c>
      <c r="K1002" t="s">
        <v>1142</v>
      </c>
    </row>
    <row r="1003" spans="1:11" x14ac:dyDescent="0.4">
      <c r="A1003" s="2">
        <v>44860</v>
      </c>
      <c r="B1003">
        <v>2022</v>
      </c>
      <c r="C1003" t="s">
        <v>1149</v>
      </c>
      <c r="D1003" t="s">
        <v>51</v>
      </c>
      <c r="E1003" t="s">
        <v>651</v>
      </c>
      <c r="F1003" t="s">
        <v>17</v>
      </c>
      <c r="G1003" s="1">
        <v>9676.9948000000004</v>
      </c>
      <c r="H1003" s="1">
        <v>1131.5999999999999</v>
      </c>
      <c r="I1003" t="s">
        <v>1119</v>
      </c>
      <c r="J1003" t="s">
        <v>1137</v>
      </c>
      <c r="K1003" t="s">
        <v>1140</v>
      </c>
    </row>
    <row r="1004" spans="1:11" x14ac:dyDescent="0.4">
      <c r="A1004" s="2">
        <v>44861</v>
      </c>
      <c r="B1004">
        <v>2022</v>
      </c>
      <c r="C1004" t="s">
        <v>1149</v>
      </c>
      <c r="D1004" t="s">
        <v>18</v>
      </c>
      <c r="E1004" t="s">
        <v>419</v>
      </c>
      <c r="F1004" t="s">
        <v>398</v>
      </c>
      <c r="G1004" s="1">
        <v>1886.21933147</v>
      </c>
      <c r="H1004">
        <v>6799</v>
      </c>
      <c r="I1004" t="s">
        <v>1119</v>
      </c>
      <c r="J1004" t="s">
        <v>1132</v>
      </c>
      <c r="K1004" t="s">
        <v>1140</v>
      </c>
    </row>
    <row r="1005" spans="1:11" x14ac:dyDescent="0.4">
      <c r="A1005" s="2">
        <v>44862</v>
      </c>
      <c r="B1005">
        <v>2022</v>
      </c>
      <c r="C1005" t="s">
        <v>1149</v>
      </c>
      <c r="D1005" t="s">
        <v>24</v>
      </c>
      <c r="E1005" t="s">
        <v>88</v>
      </c>
      <c r="F1005" t="s">
        <v>10</v>
      </c>
      <c r="G1005" s="1">
        <v>283.43</v>
      </c>
      <c r="H1005">
        <v>520</v>
      </c>
      <c r="I1005" t="s">
        <v>1164</v>
      </c>
      <c r="J1005" t="s">
        <v>1133</v>
      </c>
      <c r="K1005" t="s">
        <v>1142</v>
      </c>
    </row>
    <row r="1006" spans="1:11" x14ac:dyDescent="0.4">
      <c r="A1006" s="2">
        <v>44866</v>
      </c>
      <c r="B1006">
        <v>2022</v>
      </c>
      <c r="C1006" t="s">
        <v>1149</v>
      </c>
      <c r="D1006" t="s">
        <v>1155</v>
      </c>
      <c r="E1006" t="s">
        <v>614</v>
      </c>
      <c r="F1006" t="s">
        <v>17</v>
      </c>
      <c r="G1006" s="1">
        <v>4690.0249999999996</v>
      </c>
      <c r="H1006" s="1">
        <v>3717.54</v>
      </c>
      <c r="I1006" t="s">
        <v>1119</v>
      </c>
      <c r="J1006" t="s">
        <v>1135</v>
      </c>
      <c r="K1006" t="s">
        <v>1140</v>
      </c>
    </row>
    <row r="1007" spans="1:11" x14ac:dyDescent="0.4">
      <c r="A1007" s="2">
        <v>44866</v>
      </c>
      <c r="B1007">
        <v>2022</v>
      </c>
      <c r="C1007" t="s">
        <v>1149</v>
      </c>
      <c r="D1007" t="s">
        <v>18</v>
      </c>
      <c r="E1007" t="s">
        <v>225</v>
      </c>
      <c r="F1007" t="s">
        <v>17</v>
      </c>
      <c r="G1007" s="1">
        <v>8618.44</v>
      </c>
      <c r="H1007">
        <v>4816</v>
      </c>
      <c r="I1007" t="s">
        <v>1164</v>
      </c>
      <c r="J1007" t="s">
        <v>1134</v>
      </c>
      <c r="K1007" t="s">
        <v>1142</v>
      </c>
    </row>
    <row r="1008" spans="1:11" x14ac:dyDescent="0.4">
      <c r="A1008" s="2">
        <v>44867</v>
      </c>
      <c r="B1008">
        <v>2022</v>
      </c>
      <c r="C1008" t="s">
        <v>1149</v>
      </c>
      <c r="D1008" t="s">
        <v>18</v>
      </c>
      <c r="E1008" t="s">
        <v>549</v>
      </c>
      <c r="F1008" t="s">
        <v>398</v>
      </c>
      <c r="G1008" s="1">
        <v>3272.8388675100005</v>
      </c>
      <c r="H1008">
        <v>3416</v>
      </c>
      <c r="I1008" t="s">
        <v>1119</v>
      </c>
      <c r="J1008" t="s">
        <v>1131</v>
      </c>
      <c r="K1008" t="s">
        <v>1141</v>
      </c>
    </row>
    <row r="1009" spans="1:11" x14ac:dyDescent="0.4">
      <c r="A1009" s="2">
        <v>44867</v>
      </c>
      <c r="B1009">
        <v>2022</v>
      </c>
      <c r="C1009" t="s">
        <v>1149</v>
      </c>
      <c r="D1009" t="s">
        <v>1155</v>
      </c>
      <c r="E1009" t="s">
        <v>1029</v>
      </c>
      <c r="F1009" t="s">
        <v>404</v>
      </c>
      <c r="G1009" s="1">
        <v>9881.2387137309979</v>
      </c>
      <c r="H1009" s="1">
        <v>5093.2700000000004</v>
      </c>
      <c r="I1009" t="s">
        <v>1119</v>
      </c>
      <c r="J1009" t="s">
        <v>1137</v>
      </c>
      <c r="K1009" t="s">
        <v>1141</v>
      </c>
    </row>
    <row r="1010" spans="1:11" x14ac:dyDescent="0.4">
      <c r="A1010" s="2">
        <v>44868</v>
      </c>
      <c r="B1010">
        <v>2022</v>
      </c>
      <c r="C1010" t="s">
        <v>1149</v>
      </c>
      <c r="D1010" t="s">
        <v>2</v>
      </c>
      <c r="E1010" t="s">
        <v>781</v>
      </c>
      <c r="F1010" t="s">
        <v>17</v>
      </c>
      <c r="G1010" s="1">
        <v>5006.5882000000001</v>
      </c>
      <c r="H1010" s="1">
        <v>6618.26</v>
      </c>
      <c r="I1010" t="s">
        <v>1119</v>
      </c>
      <c r="J1010" t="s">
        <v>1134</v>
      </c>
      <c r="K1010" t="s">
        <v>1140</v>
      </c>
    </row>
    <row r="1011" spans="1:11" x14ac:dyDescent="0.4">
      <c r="A1011" s="2">
        <v>44868</v>
      </c>
      <c r="B1011">
        <v>2022</v>
      </c>
      <c r="C1011" t="s">
        <v>1149</v>
      </c>
      <c r="D1011" t="s">
        <v>1155</v>
      </c>
      <c r="E1011" t="s">
        <v>383</v>
      </c>
      <c r="F1011" t="s">
        <v>4</v>
      </c>
      <c r="G1011" s="1">
        <v>20.94</v>
      </c>
      <c r="H1011">
        <v>5107</v>
      </c>
      <c r="I1011" t="s">
        <v>1119</v>
      </c>
      <c r="J1011" t="s">
        <v>1134</v>
      </c>
      <c r="K1011" t="s">
        <v>1143</v>
      </c>
    </row>
    <row r="1012" spans="1:11" x14ac:dyDescent="0.4">
      <c r="A1012" s="2">
        <v>44873</v>
      </c>
      <c r="B1012">
        <v>2022</v>
      </c>
      <c r="C1012" t="s">
        <v>1149</v>
      </c>
      <c r="D1012" t="s">
        <v>24</v>
      </c>
      <c r="E1012" t="s">
        <v>83</v>
      </c>
      <c r="F1012" t="s">
        <v>8</v>
      </c>
      <c r="G1012" s="1">
        <v>3922.11</v>
      </c>
      <c r="H1012">
        <v>1953</v>
      </c>
      <c r="I1012" t="s">
        <v>1164</v>
      </c>
      <c r="J1012" t="s">
        <v>1136</v>
      </c>
      <c r="K1012" t="s">
        <v>1143</v>
      </c>
    </row>
    <row r="1013" spans="1:11" x14ac:dyDescent="0.4">
      <c r="A1013" s="2">
        <v>44875</v>
      </c>
      <c r="B1013">
        <v>2022</v>
      </c>
      <c r="C1013" t="s">
        <v>1149</v>
      </c>
      <c r="D1013" t="s">
        <v>24</v>
      </c>
      <c r="E1013" t="s">
        <v>827</v>
      </c>
      <c r="F1013" t="s">
        <v>8</v>
      </c>
      <c r="G1013" s="1">
        <v>4503.7610999999997</v>
      </c>
      <c r="H1013" s="1">
        <v>8101.03</v>
      </c>
      <c r="I1013" t="s">
        <v>1119</v>
      </c>
      <c r="J1013" t="s">
        <v>1131</v>
      </c>
      <c r="K1013" t="s">
        <v>1142</v>
      </c>
    </row>
    <row r="1014" spans="1:11" x14ac:dyDescent="0.4">
      <c r="A1014" s="2">
        <v>44876</v>
      </c>
      <c r="B1014">
        <v>2022</v>
      </c>
      <c r="C1014" t="s">
        <v>1149</v>
      </c>
      <c r="D1014" t="s">
        <v>51</v>
      </c>
      <c r="E1014" t="s">
        <v>1115</v>
      </c>
      <c r="F1014" t="s">
        <v>4</v>
      </c>
      <c r="G1014" s="1">
        <v>6530.4489839999997</v>
      </c>
      <c r="H1014" s="1">
        <v>296.29599999999999</v>
      </c>
      <c r="I1014" t="s">
        <v>1164</v>
      </c>
      <c r="J1014" t="s">
        <v>1133</v>
      </c>
      <c r="K1014" t="s">
        <v>1141</v>
      </c>
    </row>
    <row r="1015" spans="1:11" x14ac:dyDescent="0.4">
      <c r="A1015" s="2">
        <v>44876</v>
      </c>
      <c r="B1015">
        <v>2022</v>
      </c>
      <c r="C1015" t="s">
        <v>1149</v>
      </c>
      <c r="D1015" t="s">
        <v>18</v>
      </c>
      <c r="E1015" t="s">
        <v>681</v>
      </c>
      <c r="F1015" t="s">
        <v>17</v>
      </c>
      <c r="G1015" s="1">
        <v>25.472800000000003</v>
      </c>
      <c r="H1015" s="1">
        <v>5838.25</v>
      </c>
      <c r="I1015" t="s">
        <v>1119</v>
      </c>
      <c r="J1015" t="s">
        <v>1129</v>
      </c>
      <c r="K1015" t="s">
        <v>1142</v>
      </c>
    </row>
    <row r="1016" spans="1:11" x14ac:dyDescent="0.4">
      <c r="A1016" s="2">
        <v>44877</v>
      </c>
      <c r="B1016">
        <v>2022</v>
      </c>
      <c r="C1016" t="s">
        <v>1149</v>
      </c>
      <c r="D1016" t="s">
        <v>1155</v>
      </c>
      <c r="E1016" t="s">
        <v>150</v>
      </c>
      <c r="F1016" t="s">
        <v>10</v>
      </c>
      <c r="G1016" s="1">
        <v>3446.75</v>
      </c>
      <c r="H1016">
        <v>5369</v>
      </c>
      <c r="I1016" t="s">
        <v>1119</v>
      </c>
      <c r="J1016" t="s">
        <v>1130</v>
      </c>
      <c r="K1016" t="s">
        <v>1141</v>
      </c>
    </row>
    <row r="1017" spans="1:11" x14ac:dyDescent="0.4">
      <c r="A1017" s="2">
        <v>44878</v>
      </c>
      <c r="B1017">
        <v>2022</v>
      </c>
      <c r="C1017" t="s">
        <v>1149</v>
      </c>
      <c r="D1017" t="s">
        <v>1155</v>
      </c>
      <c r="E1017" t="s">
        <v>983</v>
      </c>
      <c r="F1017" t="s">
        <v>401</v>
      </c>
      <c r="G1017" s="1">
        <v>12155.764324618201</v>
      </c>
      <c r="H1017" s="1">
        <v>794.3</v>
      </c>
      <c r="I1017" t="s">
        <v>1119</v>
      </c>
      <c r="J1017" t="s">
        <v>1136</v>
      </c>
      <c r="K1017" t="s">
        <v>1140</v>
      </c>
    </row>
    <row r="1018" spans="1:11" x14ac:dyDescent="0.4">
      <c r="A1018" s="2">
        <v>44878</v>
      </c>
      <c r="B1018">
        <v>2022</v>
      </c>
      <c r="C1018" t="s">
        <v>1149</v>
      </c>
      <c r="D1018" t="s">
        <v>1155</v>
      </c>
      <c r="E1018" t="s">
        <v>891</v>
      </c>
      <c r="F1018" t="s">
        <v>8</v>
      </c>
      <c r="G1018" s="1">
        <v>233.68860000000001</v>
      </c>
      <c r="H1018" s="1">
        <v>1296.23</v>
      </c>
      <c r="I1018" t="s">
        <v>1119</v>
      </c>
      <c r="J1018" t="s">
        <v>1134</v>
      </c>
      <c r="K1018" t="s">
        <v>1142</v>
      </c>
    </row>
    <row r="1019" spans="1:11" x14ac:dyDescent="0.4">
      <c r="A1019" s="2">
        <v>44879</v>
      </c>
      <c r="B1019">
        <v>2022</v>
      </c>
      <c r="C1019" t="s">
        <v>1149</v>
      </c>
      <c r="D1019" t="s">
        <v>1155</v>
      </c>
      <c r="E1019" t="s">
        <v>1008</v>
      </c>
      <c r="F1019" t="s">
        <v>398</v>
      </c>
      <c r="G1019" s="1">
        <v>4222.5018746865999</v>
      </c>
      <c r="H1019" s="1">
        <v>2251.48</v>
      </c>
      <c r="I1019" t="s">
        <v>1119</v>
      </c>
      <c r="J1019" t="s">
        <v>1134</v>
      </c>
      <c r="K1019" t="s">
        <v>1141</v>
      </c>
    </row>
    <row r="1020" spans="1:11" x14ac:dyDescent="0.4">
      <c r="A1020" s="2">
        <v>44881</v>
      </c>
      <c r="B1020">
        <v>2022</v>
      </c>
      <c r="C1020" t="s">
        <v>1149</v>
      </c>
      <c r="D1020" t="s">
        <v>24</v>
      </c>
      <c r="E1020" t="s">
        <v>759</v>
      </c>
      <c r="F1020" t="s">
        <v>8</v>
      </c>
      <c r="G1020" s="1">
        <v>214.64790000000002</v>
      </c>
      <c r="H1020" s="1">
        <v>8576.0400000000009</v>
      </c>
      <c r="I1020" t="s">
        <v>1119</v>
      </c>
      <c r="J1020" t="s">
        <v>1134</v>
      </c>
      <c r="K1020" t="s">
        <v>1141</v>
      </c>
    </row>
    <row r="1021" spans="1:11" x14ac:dyDescent="0.4">
      <c r="A1021" s="2">
        <v>44882</v>
      </c>
      <c r="B1021">
        <v>2022</v>
      </c>
      <c r="C1021" t="s">
        <v>1149</v>
      </c>
      <c r="D1021" t="s">
        <v>2</v>
      </c>
      <c r="E1021" t="s">
        <v>904</v>
      </c>
      <c r="F1021" t="s">
        <v>10</v>
      </c>
      <c r="G1021" s="1">
        <v>67.471400000000003</v>
      </c>
      <c r="H1021" s="1">
        <v>7918.45</v>
      </c>
      <c r="I1021" t="s">
        <v>1119</v>
      </c>
      <c r="J1021" t="s">
        <v>1134</v>
      </c>
      <c r="K1021" t="s">
        <v>1140</v>
      </c>
    </row>
    <row r="1022" spans="1:11" x14ac:dyDescent="0.4">
      <c r="A1022" s="2">
        <v>44882</v>
      </c>
      <c r="B1022">
        <v>2022</v>
      </c>
      <c r="C1022" t="s">
        <v>1149</v>
      </c>
      <c r="D1022" t="s">
        <v>24</v>
      </c>
      <c r="E1022" t="s">
        <v>710</v>
      </c>
      <c r="F1022" t="s">
        <v>10</v>
      </c>
      <c r="G1022" s="1">
        <v>4049.6040000000003</v>
      </c>
      <c r="H1022" s="1">
        <v>9147.6</v>
      </c>
      <c r="I1022" t="s">
        <v>1119</v>
      </c>
      <c r="J1022" t="s">
        <v>1129</v>
      </c>
      <c r="K1022" t="s">
        <v>1141</v>
      </c>
    </row>
    <row r="1023" spans="1:11" x14ac:dyDescent="0.4">
      <c r="A1023" s="2">
        <v>44882</v>
      </c>
      <c r="B1023">
        <v>2022</v>
      </c>
      <c r="C1023" t="s">
        <v>1149</v>
      </c>
      <c r="D1023" t="s">
        <v>2</v>
      </c>
      <c r="E1023" t="s">
        <v>219</v>
      </c>
      <c r="F1023" t="s">
        <v>10</v>
      </c>
      <c r="G1023" s="1">
        <v>1197.3</v>
      </c>
      <c r="H1023">
        <v>8020</v>
      </c>
      <c r="I1023" t="s">
        <v>1119</v>
      </c>
      <c r="J1023" t="s">
        <v>1137</v>
      </c>
      <c r="K1023" t="s">
        <v>1140</v>
      </c>
    </row>
    <row r="1024" spans="1:11" x14ac:dyDescent="0.4">
      <c r="A1024" s="2">
        <v>44883</v>
      </c>
      <c r="B1024">
        <v>2022</v>
      </c>
      <c r="C1024" t="s">
        <v>1149</v>
      </c>
      <c r="D1024" t="s">
        <v>18</v>
      </c>
      <c r="E1024" t="s">
        <v>425</v>
      </c>
      <c r="F1024" t="s">
        <v>406</v>
      </c>
      <c r="G1024" s="1">
        <v>5383.8789403299998</v>
      </c>
      <c r="H1024">
        <v>5337</v>
      </c>
      <c r="I1024" t="s">
        <v>1164</v>
      </c>
      <c r="J1024" t="s">
        <v>1133</v>
      </c>
      <c r="K1024" t="s">
        <v>1140</v>
      </c>
    </row>
    <row r="1025" spans="1:11" x14ac:dyDescent="0.4">
      <c r="A1025" s="2">
        <v>44884</v>
      </c>
      <c r="B1025">
        <v>2022</v>
      </c>
      <c r="C1025" t="s">
        <v>1149</v>
      </c>
      <c r="D1025" t="s">
        <v>2</v>
      </c>
      <c r="E1025" t="s">
        <v>610</v>
      </c>
      <c r="F1025" t="s">
        <v>10</v>
      </c>
      <c r="G1025" s="1">
        <v>358.09559999999999</v>
      </c>
      <c r="H1025" s="1">
        <v>1292.5</v>
      </c>
      <c r="I1025" t="s">
        <v>1119</v>
      </c>
      <c r="J1025" t="s">
        <v>1136</v>
      </c>
      <c r="K1025" t="s">
        <v>1142</v>
      </c>
    </row>
    <row r="1026" spans="1:11" x14ac:dyDescent="0.4">
      <c r="A1026" s="2">
        <v>44884</v>
      </c>
      <c r="B1026">
        <v>2022</v>
      </c>
      <c r="C1026" t="s">
        <v>1149</v>
      </c>
      <c r="D1026" t="s">
        <v>2</v>
      </c>
      <c r="E1026" t="s">
        <v>224</v>
      </c>
      <c r="F1026" t="s">
        <v>8</v>
      </c>
      <c r="G1026" s="1">
        <v>7520.12</v>
      </c>
      <c r="H1026">
        <v>8122</v>
      </c>
      <c r="I1026" t="s">
        <v>1119</v>
      </c>
      <c r="J1026" t="s">
        <v>1131</v>
      </c>
      <c r="K1026" t="s">
        <v>1142</v>
      </c>
    </row>
    <row r="1027" spans="1:11" x14ac:dyDescent="0.4">
      <c r="A1027" s="2">
        <v>44885</v>
      </c>
      <c r="B1027">
        <v>2022</v>
      </c>
      <c r="C1027" t="s">
        <v>1149</v>
      </c>
      <c r="D1027" t="s">
        <v>1155</v>
      </c>
      <c r="E1027" t="s">
        <v>173</v>
      </c>
      <c r="F1027" t="s">
        <v>4</v>
      </c>
      <c r="G1027" s="1">
        <v>1626.54</v>
      </c>
      <c r="H1027">
        <v>2168</v>
      </c>
      <c r="I1027" t="s">
        <v>1119</v>
      </c>
      <c r="J1027" t="s">
        <v>1130</v>
      </c>
      <c r="K1027" t="s">
        <v>1142</v>
      </c>
    </row>
    <row r="1028" spans="1:11" x14ac:dyDescent="0.4">
      <c r="A1028" s="2">
        <v>44885</v>
      </c>
      <c r="B1028">
        <v>2022</v>
      </c>
      <c r="C1028" t="s">
        <v>1149</v>
      </c>
      <c r="D1028" t="s">
        <v>2</v>
      </c>
      <c r="E1028" t="s">
        <v>241</v>
      </c>
      <c r="F1028" t="s">
        <v>10</v>
      </c>
      <c r="G1028" s="1">
        <v>1497.99</v>
      </c>
      <c r="H1028">
        <v>2305</v>
      </c>
      <c r="I1028" t="s">
        <v>1119</v>
      </c>
      <c r="J1028" t="s">
        <v>1131</v>
      </c>
      <c r="K1028" t="s">
        <v>1141</v>
      </c>
    </row>
    <row r="1029" spans="1:11" x14ac:dyDescent="0.4">
      <c r="A1029" s="2">
        <v>44886</v>
      </c>
      <c r="B1029">
        <v>2022</v>
      </c>
      <c r="C1029" t="s">
        <v>1149</v>
      </c>
      <c r="D1029" t="s">
        <v>1155</v>
      </c>
      <c r="E1029" t="s">
        <v>606</v>
      </c>
      <c r="F1029" t="s">
        <v>10</v>
      </c>
      <c r="G1029" s="1">
        <v>284.15260000000001</v>
      </c>
      <c r="H1029" s="1">
        <v>7249.6</v>
      </c>
      <c r="I1029" t="s">
        <v>1119</v>
      </c>
      <c r="J1029" t="s">
        <v>1131</v>
      </c>
      <c r="K1029" t="s">
        <v>1142</v>
      </c>
    </row>
    <row r="1030" spans="1:11" x14ac:dyDescent="0.4">
      <c r="A1030" s="2">
        <v>44887</v>
      </c>
      <c r="B1030">
        <v>2022</v>
      </c>
      <c r="C1030" t="s">
        <v>1149</v>
      </c>
      <c r="D1030" t="s">
        <v>2</v>
      </c>
      <c r="E1030" t="s">
        <v>192</v>
      </c>
      <c r="F1030" t="s">
        <v>4</v>
      </c>
      <c r="G1030" s="1">
        <v>9520.42</v>
      </c>
      <c r="H1030">
        <v>4799</v>
      </c>
      <c r="I1030" t="s">
        <v>1119</v>
      </c>
      <c r="J1030" t="s">
        <v>1134</v>
      </c>
      <c r="K1030" t="s">
        <v>1142</v>
      </c>
    </row>
    <row r="1031" spans="1:11" x14ac:dyDescent="0.4">
      <c r="A1031" s="2">
        <v>44889</v>
      </c>
      <c r="B1031">
        <v>2022</v>
      </c>
      <c r="C1031" t="s">
        <v>1149</v>
      </c>
      <c r="D1031" t="s">
        <v>18</v>
      </c>
      <c r="E1031" t="s">
        <v>44</v>
      </c>
      <c r="F1031" t="s">
        <v>10</v>
      </c>
      <c r="G1031" s="1">
        <v>8003.81</v>
      </c>
      <c r="H1031">
        <v>4178</v>
      </c>
      <c r="I1031" t="s">
        <v>1119</v>
      </c>
      <c r="J1031" t="s">
        <v>1133</v>
      </c>
      <c r="K1031" t="s">
        <v>1142</v>
      </c>
    </row>
    <row r="1032" spans="1:11" x14ac:dyDescent="0.4">
      <c r="A1032" s="2">
        <v>44890</v>
      </c>
      <c r="B1032">
        <v>2022</v>
      </c>
      <c r="C1032" t="s">
        <v>1149</v>
      </c>
      <c r="D1032" t="s">
        <v>1155</v>
      </c>
      <c r="E1032" t="s">
        <v>456</v>
      </c>
      <c r="F1032" t="s">
        <v>398</v>
      </c>
      <c r="G1032" s="1">
        <v>9130.0044159400004</v>
      </c>
      <c r="H1032">
        <v>1923</v>
      </c>
      <c r="I1032" t="s">
        <v>1164</v>
      </c>
      <c r="J1032" t="s">
        <v>1133</v>
      </c>
      <c r="K1032" t="s">
        <v>1140</v>
      </c>
    </row>
    <row r="1033" spans="1:11" x14ac:dyDescent="0.4">
      <c r="A1033" s="2">
        <v>44890</v>
      </c>
      <c r="B1033">
        <v>2022</v>
      </c>
      <c r="C1033" t="s">
        <v>1149</v>
      </c>
      <c r="D1033" t="s">
        <v>18</v>
      </c>
      <c r="E1033" t="s">
        <v>297</v>
      </c>
      <c r="F1033" t="s">
        <v>17</v>
      </c>
      <c r="G1033" s="1">
        <v>4913.1099999999997</v>
      </c>
      <c r="H1033">
        <v>3996</v>
      </c>
      <c r="I1033" t="s">
        <v>1119</v>
      </c>
      <c r="J1033" t="s">
        <v>1133</v>
      </c>
      <c r="K1033" t="s">
        <v>1142</v>
      </c>
    </row>
    <row r="1034" spans="1:11" x14ac:dyDescent="0.4">
      <c r="A1034" s="2">
        <v>44893</v>
      </c>
      <c r="B1034">
        <v>2022</v>
      </c>
      <c r="C1034" t="s">
        <v>1149</v>
      </c>
      <c r="D1034" t="s">
        <v>24</v>
      </c>
      <c r="E1034" t="s">
        <v>885</v>
      </c>
      <c r="F1034" t="s">
        <v>17</v>
      </c>
      <c r="G1034" s="1">
        <v>3868.7566000000002</v>
      </c>
      <c r="H1034" s="1">
        <v>2523.56</v>
      </c>
      <c r="I1034" t="s">
        <v>1119</v>
      </c>
      <c r="J1034" t="s">
        <v>1130</v>
      </c>
      <c r="K1034" t="s">
        <v>1140</v>
      </c>
    </row>
    <row r="1035" spans="1:11" x14ac:dyDescent="0.4">
      <c r="A1035" s="2">
        <v>44896</v>
      </c>
      <c r="B1035">
        <v>2022</v>
      </c>
      <c r="C1035" t="s">
        <v>1149</v>
      </c>
      <c r="D1035" t="s">
        <v>18</v>
      </c>
      <c r="E1035" t="s">
        <v>496</v>
      </c>
      <c r="F1035" t="s">
        <v>401</v>
      </c>
      <c r="G1035" s="1">
        <v>3593.4954760700002</v>
      </c>
      <c r="H1035">
        <v>8413</v>
      </c>
      <c r="I1035" t="s">
        <v>1164</v>
      </c>
      <c r="J1035" t="s">
        <v>1130</v>
      </c>
      <c r="K1035" t="s">
        <v>1142</v>
      </c>
    </row>
    <row r="1036" spans="1:11" x14ac:dyDescent="0.4">
      <c r="A1036" s="2">
        <v>44899</v>
      </c>
      <c r="B1036">
        <v>2022</v>
      </c>
      <c r="C1036" t="s">
        <v>1149</v>
      </c>
      <c r="D1036" t="s">
        <v>2</v>
      </c>
      <c r="E1036" t="s">
        <v>864</v>
      </c>
      <c r="F1036" t="s">
        <v>4</v>
      </c>
      <c r="G1036" s="1">
        <v>160.78919999999999</v>
      </c>
      <c r="H1036" s="1">
        <v>1859.88</v>
      </c>
      <c r="I1036" t="s">
        <v>1119</v>
      </c>
      <c r="J1036" t="s">
        <v>1135</v>
      </c>
      <c r="K1036" t="s">
        <v>1142</v>
      </c>
    </row>
    <row r="1037" spans="1:11" x14ac:dyDescent="0.4">
      <c r="A1037" s="2">
        <v>44900</v>
      </c>
      <c r="B1037">
        <v>2022</v>
      </c>
      <c r="C1037" t="s">
        <v>1149</v>
      </c>
      <c r="D1037" t="s">
        <v>18</v>
      </c>
      <c r="E1037" t="s">
        <v>761</v>
      </c>
      <c r="F1037" t="s">
        <v>10</v>
      </c>
      <c r="G1037" s="1">
        <v>284.99580000000003</v>
      </c>
      <c r="H1037" s="1">
        <v>5383.38</v>
      </c>
      <c r="I1037" t="s">
        <v>1164</v>
      </c>
      <c r="J1037" t="s">
        <v>1135</v>
      </c>
      <c r="K1037" t="s">
        <v>1140</v>
      </c>
    </row>
    <row r="1038" spans="1:11" x14ac:dyDescent="0.4">
      <c r="A1038" s="2">
        <v>44900</v>
      </c>
      <c r="B1038">
        <v>2022</v>
      </c>
      <c r="C1038" t="s">
        <v>1149</v>
      </c>
      <c r="D1038" t="s">
        <v>1155</v>
      </c>
      <c r="E1038" t="s">
        <v>202</v>
      </c>
      <c r="F1038" t="s">
        <v>10</v>
      </c>
      <c r="G1038" s="1">
        <v>7009.97</v>
      </c>
      <c r="H1038">
        <v>9050</v>
      </c>
      <c r="I1038" t="s">
        <v>1119</v>
      </c>
      <c r="J1038" t="s">
        <v>1129</v>
      </c>
      <c r="K1038" t="s">
        <v>1142</v>
      </c>
    </row>
    <row r="1039" spans="1:11" x14ac:dyDescent="0.4">
      <c r="A1039" s="2">
        <v>44901</v>
      </c>
      <c r="B1039">
        <v>2022</v>
      </c>
      <c r="C1039" t="s">
        <v>1149</v>
      </c>
      <c r="D1039" t="s">
        <v>24</v>
      </c>
      <c r="E1039" t="s">
        <v>75</v>
      </c>
      <c r="F1039" t="s">
        <v>8</v>
      </c>
      <c r="G1039" s="1">
        <v>8745.27</v>
      </c>
      <c r="H1039">
        <v>635</v>
      </c>
      <c r="I1039" t="s">
        <v>1164</v>
      </c>
      <c r="J1039" t="s">
        <v>1134</v>
      </c>
      <c r="K1039" t="s">
        <v>1140</v>
      </c>
    </row>
    <row r="1040" spans="1:11" x14ac:dyDescent="0.4">
      <c r="A1040" s="2">
        <v>44904</v>
      </c>
      <c r="B1040">
        <v>2022</v>
      </c>
      <c r="C1040" t="s">
        <v>1149</v>
      </c>
      <c r="D1040" t="s">
        <v>2</v>
      </c>
      <c r="E1040" t="s">
        <v>950</v>
      </c>
      <c r="F1040" t="s">
        <v>406</v>
      </c>
      <c r="G1040" s="1">
        <v>6667.848096443</v>
      </c>
      <c r="H1040" s="1">
        <v>692.5</v>
      </c>
      <c r="I1040" t="s">
        <v>1164</v>
      </c>
      <c r="J1040" t="s">
        <v>1134</v>
      </c>
      <c r="K1040" t="s">
        <v>1142</v>
      </c>
    </row>
    <row r="1041" spans="1:11" x14ac:dyDescent="0.4">
      <c r="A1041" s="2">
        <v>44905</v>
      </c>
      <c r="B1041">
        <v>2022</v>
      </c>
      <c r="C1041" t="s">
        <v>1149</v>
      </c>
      <c r="D1041" t="s">
        <v>1155</v>
      </c>
      <c r="E1041" t="s">
        <v>402</v>
      </c>
      <c r="F1041" t="s">
        <v>401</v>
      </c>
      <c r="G1041" s="1">
        <v>954.49324025999999</v>
      </c>
      <c r="H1041">
        <v>4716</v>
      </c>
      <c r="I1041" t="s">
        <v>1119</v>
      </c>
      <c r="J1041" t="s">
        <v>1124</v>
      </c>
      <c r="K1041" t="s">
        <v>1142</v>
      </c>
    </row>
    <row r="1042" spans="1:11" x14ac:dyDescent="0.4">
      <c r="A1042" s="2">
        <v>44905</v>
      </c>
      <c r="B1042">
        <v>2022</v>
      </c>
      <c r="C1042" t="s">
        <v>1149</v>
      </c>
      <c r="D1042" t="s">
        <v>1155</v>
      </c>
      <c r="E1042" t="s">
        <v>858</v>
      </c>
      <c r="F1042" t="s">
        <v>17</v>
      </c>
      <c r="G1042" s="1">
        <v>4929.5951999999997</v>
      </c>
      <c r="H1042" s="1">
        <v>6405.88</v>
      </c>
      <c r="I1042" t="s">
        <v>1119</v>
      </c>
      <c r="J1042" t="s">
        <v>1124</v>
      </c>
      <c r="K1042" t="s">
        <v>1142</v>
      </c>
    </row>
    <row r="1043" spans="1:11" x14ac:dyDescent="0.4">
      <c r="A1043" s="2">
        <v>44906</v>
      </c>
      <c r="B1043">
        <v>2022</v>
      </c>
      <c r="C1043" t="s">
        <v>1149</v>
      </c>
      <c r="D1043" t="s">
        <v>1155</v>
      </c>
      <c r="E1043" t="s">
        <v>624</v>
      </c>
      <c r="F1043" t="s">
        <v>8</v>
      </c>
      <c r="G1043" s="1">
        <v>1259.7714000000001</v>
      </c>
      <c r="H1043" s="1">
        <v>1919.84</v>
      </c>
      <c r="I1043" t="s">
        <v>1119</v>
      </c>
      <c r="J1043" t="s">
        <v>1135</v>
      </c>
      <c r="K1043" t="s">
        <v>1141</v>
      </c>
    </row>
    <row r="1044" spans="1:11" x14ac:dyDescent="0.4">
      <c r="A1044" s="2">
        <v>44907</v>
      </c>
      <c r="B1044">
        <v>2022</v>
      </c>
      <c r="C1044" t="s">
        <v>1149</v>
      </c>
      <c r="D1044" t="s">
        <v>24</v>
      </c>
      <c r="E1044" t="s">
        <v>828</v>
      </c>
      <c r="F1044" t="s">
        <v>4</v>
      </c>
      <c r="G1044" s="1">
        <v>2460.1049999999996</v>
      </c>
      <c r="H1044" s="1">
        <v>9282.6</v>
      </c>
      <c r="I1044" t="s">
        <v>1119</v>
      </c>
      <c r="J1044" t="s">
        <v>1133</v>
      </c>
      <c r="K1044" t="s">
        <v>1142</v>
      </c>
    </row>
    <row r="1045" spans="1:11" x14ac:dyDescent="0.4">
      <c r="A1045" s="2">
        <v>44908</v>
      </c>
      <c r="B1045">
        <v>2022</v>
      </c>
      <c r="C1045" t="s">
        <v>1149</v>
      </c>
      <c r="D1045" t="s">
        <v>18</v>
      </c>
      <c r="E1045" t="s">
        <v>811</v>
      </c>
      <c r="F1045" t="s">
        <v>10</v>
      </c>
      <c r="G1045" s="1">
        <v>7625.42</v>
      </c>
      <c r="H1045" s="1">
        <v>4725.5</v>
      </c>
      <c r="I1045" t="s">
        <v>1119</v>
      </c>
      <c r="J1045" t="s">
        <v>1133</v>
      </c>
      <c r="K1045" t="s">
        <v>1140</v>
      </c>
    </row>
    <row r="1046" spans="1:11" x14ac:dyDescent="0.4">
      <c r="A1046" s="2">
        <v>44910</v>
      </c>
      <c r="B1046">
        <v>2022</v>
      </c>
      <c r="C1046" t="s">
        <v>1149</v>
      </c>
      <c r="D1046" t="s">
        <v>1155</v>
      </c>
      <c r="E1046" t="s">
        <v>1086</v>
      </c>
      <c r="F1046" t="s">
        <v>401</v>
      </c>
      <c r="G1046" s="1">
        <v>2689.462370965</v>
      </c>
      <c r="H1046" s="1">
        <v>3734</v>
      </c>
      <c r="I1046" t="s">
        <v>1119</v>
      </c>
      <c r="J1046" t="s">
        <v>1137</v>
      </c>
      <c r="K1046" t="s">
        <v>1140</v>
      </c>
    </row>
    <row r="1047" spans="1:11" x14ac:dyDescent="0.4">
      <c r="A1047" s="2">
        <v>44910</v>
      </c>
      <c r="B1047">
        <v>2022</v>
      </c>
      <c r="C1047" t="s">
        <v>1149</v>
      </c>
      <c r="D1047" t="s">
        <v>18</v>
      </c>
      <c r="E1047" t="s">
        <v>196</v>
      </c>
      <c r="F1047" t="s">
        <v>4</v>
      </c>
      <c r="G1047" s="1">
        <v>128.94</v>
      </c>
      <c r="H1047">
        <v>4444</v>
      </c>
      <c r="I1047" t="s">
        <v>1119</v>
      </c>
      <c r="J1047" t="s">
        <v>1137</v>
      </c>
      <c r="K1047" t="s">
        <v>1140</v>
      </c>
    </row>
    <row r="1048" spans="1:11" x14ac:dyDescent="0.4">
      <c r="A1048" s="2">
        <v>44912</v>
      </c>
      <c r="B1048">
        <v>2022</v>
      </c>
      <c r="C1048" t="s">
        <v>1149</v>
      </c>
      <c r="D1048" t="s">
        <v>24</v>
      </c>
      <c r="E1048" t="s">
        <v>780</v>
      </c>
      <c r="F1048" t="s">
        <v>4</v>
      </c>
      <c r="G1048" s="1">
        <v>5605.5792000000001</v>
      </c>
      <c r="H1048" s="1">
        <v>11725.56</v>
      </c>
      <c r="I1048" t="s">
        <v>1119</v>
      </c>
      <c r="J1048" t="s">
        <v>1135</v>
      </c>
      <c r="K1048" t="s">
        <v>1141</v>
      </c>
    </row>
    <row r="1049" spans="1:11" x14ac:dyDescent="0.4">
      <c r="A1049" s="2">
        <v>44912</v>
      </c>
      <c r="B1049">
        <v>2022</v>
      </c>
      <c r="C1049" t="s">
        <v>1149</v>
      </c>
      <c r="D1049" t="s">
        <v>2</v>
      </c>
      <c r="E1049" t="s">
        <v>775</v>
      </c>
      <c r="F1049" t="s">
        <v>17</v>
      </c>
      <c r="G1049" s="1">
        <v>9426.2565999999988</v>
      </c>
      <c r="H1049" s="1">
        <v>309.42</v>
      </c>
      <c r="I1049" t="s">
        <v>1119</v>
      </c>
      <c r="J1049" t="s">
        <v>1131</v>
      </c>
      <c r="K1049" t="s">
        <v>1142</v>
      </c>
    </row>
    <row r="1050" spans="1:11" x14ac:dyDescent="0.4">
      <c r="A1050" s="2">
        <v>44913</v>
      </c>
      <c r="B1050">
        <v>2022</v>
      </c>
      <c r="C1050" t="s">
        <v>1149</v>
      </c>
      <c r="D1050" t="s">
        <v>1155</v>
      </c>
      <c r="E1050" t="s">
        <v>537</v>
      </c>
      <c r="F1050" t="s">
        <v>401</v>
      </c>
      <c r="G1050" s="1">
        <v>3743.6866475300003</v>
      </c>
      <c r="H1050">
        <v>7572</v>
      </c>
      <c r="I1050" t="s">
        <v>1119</v>
      </c>
      <c r="J1050" t="s">
        <v>1134</v>
      </c>
      <c r="K1050" t="s">
        <v>1142</v>
      </c>
    </row>
    <row r="1051" spans="1:11" x14ac:dyDescent="0.4">
      <c r="A1051" s="2">
        <v>44916</v>
      </c>
      <c r="B1051">
        <v>2022</v>
      </c>
      <c r="C1051" t="s">
        <v>1149</v>
      </c>
      <c r="D1051" t="s">
        <v>1155</v>
      </c>
      <c r="E1051" t="s">
        <v>428</v>
      </c>
      <c r="F1051" t="s">
        <v>401</v>
      </c>
      <c r="G1051" s="1">
        <v>4358.8693628500005</v>
      </c>
      <c r="H1051">
        <v>6562</v>
      </c>
      <c r="I1051" t="s">
        <v>1119</v>
      </c>
      <c r="J1051" t="s">
        <v>1124</v>
      </c>
      <c r="K1051" t="s">
        <v>1141</v>
      </c>
    </row>
    <row r="1052" spans="1:11" x14ac:dyDescent="0.4">
      <c r="A1052" s="2">
        <v>44920</v>
      </c>
      <c r="B1052">
        <v>2022</v>
      </c>
      <c r="C1052" t="s">
        <v>1149</v>
      </c>
      <c r="D1052" t="s">
        <v>18</v>
      </c>
      <c r="E1052" t="s">
        <v>969</v>
      </c>
      <c r="F1052" t="s">
        <v>401</v>
      </c>
      <c r="G1052" s="1">
        <v>5265.2071757924996</v>
      </c>
      <c r="H1052" s="1">
        <v>1486.25</v>
      </c>
      <c r="I1052" t="s">
        <v>1119</v>
      </c>
      <c r="J1052" t="s">
        <v>1130</v>
      </c>
      <c r="K1052" t="s">
        <v>1142</v>
      </c>
    </row>
    <row r="1053" spans="1:11" x14ac:dyDescent="0.4">
      <c r="A1053" s="2">
        <v>44921</v>
      </c>
      <c r="B1053">
        <v>2022</v>
      </c>
      <c r="C1053" t="s">
        <v>1149</v>
      </c>
      <c r="D1053" t="s">
        <v>51</v>
      </c>
      <c r="E1053" t="s">
        <v>268</v>
      </c>
      <c r="F1053" t="s">
        <v>8</v>
      </c>
      <c r="G1053" s="1">
        <v>498.19</v>
      </c>
      <c r="H1053">
        <v>4813</v>
      </c>
      <c r="I1053" t="s">
        <v>1119</v>
      </c>
      <c r="J1053" t="s">
        <v>1137</v>
      </c>
      <c r="K1053" t="s">
        <v>1142</v>
      </c>
    </row>
    <row r="1054" spans="1:11" x14ac:dyDescent="0.4">
      <c r="A1054" s="2">
        <v>44922</v>
      </c>
      <c r="B1054">
        <v>2022</v>
      </c>
      <c r="C1054" t="s">
        <v>1149</v>
      </c>
      <c r="D1054" t="s">
        <v>51</v>
      </c>
      <c r="E1054" t="s">
        <v>178</v>
      </c>
      <c r="F1054" t="s">
        <v>8</v>
      </c>
      <c r="G1054" s="1">
        <v>215.08</v>
      </c>
      <c r="H1054">
        <v>8087</v>
      </c>
      <c r="I1054" t="s">
        <v>1119</v>
      </c>
      <c r="J1054" t="s">
        <v>1138</v>
      </c>
      <c r="K1054" t="s">
        <v>1143</v>
      </c>
    </row>
    <row r="1055" spans="1:11" x14ac:dyDescent="0.4">
      <c r="A1055" s="2">
        <v>44922</v>
      </c>
      <c r="B1055">
        <v>2022</v>
      </c>
      <c r="C1055" t="s">
        <v>1149</v>
      </c>
      <c r="D1055" t="s">
        <v>1155</v>
      </c>
      <c r="E1055" t="s">
        <v>1024</v>
      </c>
      <c r="F1055" t="s">
        <v>404</v>
      </c>
      <c r="G1055" s="1">
        <v>1102.5827830886999</v>
      </c>
      <c r="H1055" s="1">
        <v>4926.6000000000004</v>
      </c>
      <c r="I1055" t="s">
        <v>1119</v>
      </c>
      <c r="J1055" t="s">
        <v>1131</v>
      </c>
      <c r="K1055" t="s">
        <v>1140</v>
      </c>
    </row>
    <row r="1056" spans="1:11" x14ac:dyDescent="0.4">
      <c r="A1056" s="2">
        <v>44922</v>
      </c>
      <c r="B1056">
        <v>2022</v>
      </c>
      <c r="C1056" t="s">
        <v>1149</v>
      </c>
      <c r="D1056" t="s">
        <v>2</v>
      </c>
      <c r="E1056" t="s">
        <v>198</v>
      </c>
      <c r="F1056" t="s">
        <v>17</v>
      </c>
      <c r="G1056" s="1">
        <v>114.37</v>
      </c>
      <c r="H1056">
        <v>8150</v>
      </c>
      <c r="I1056" t="s">
        <v>1119</v>
      </c>
      <c r="J1056" t="s">
        <v>1133</v>
      </c>
      <c r="K1056" t="s">
        <v>1141</v>
      </c>
    </row>
    <row r="1057" spans="1:11" x14ac:dyDescent="0.4">
      <c r="A1057" s="2">
        <v>44922</v>
      </c>
      <c r="B1057">
        <v>2022</v>
      </c>
      <c r="C1057" t="s">
        <v>1149</v>
      </c>
      <c r="D1057" t="s">
        <v>1155</v>
      </c>
      <c r="E1057" t="s">
        <v>439</v>
      </c>
      <c r="F1057" t="s">
        <v>404</v>
      </c>
      <c r="G1057" s="1">
        <v>9223.225704370001</v>
      </c>
      <c r="H1057">
        <v>5932</v>
      </c>
      <c r="I1057" t="s">
        <v>1164</v>
      </c>
      <c r="J1057" t="s">
        <v>1131</v>
      </c>
      <c r="K1057" t="s">
        <v>1142</v>
      </c>
    </row>
    <row r="1058" spans="1:11" x14ac:dyDescent="0.4">
      <c r="A1058" s="2">
        <v>44923</v>
      </c>
      <c r="B1058">
        <v>2022</v>
      </c>
      <c r="C1058" t="s">
        <v>1149</v>
      </c>
      <c r="D1058" t="s">
        <v>1155</v>
      </c>
      <c r="E1058" t="s">
        <v>986</v>
      </c>
      <c r="F1058" t="s">
        <v>404</v>
      </c>
      <c r="G1058" s="1">
        <v>4862.0889716116008</v>
      </c>
      <c r="H1058" s="1">
        <v>5670.49</v>
      </c>
      <c r="I1058" t="s">
        <v>1119</v>
      </c>
      <c r="J1058" t="s">
        <v>1126</v>
      </c>
      <c r="K1058" t="s">
        <v>1140</v>
      </c>
    </row>
    <row r="1059" spans="1:11" x14ac:dyDescent="0.4">
      <c r="A1059" s="2">
        <v>44930</v>
      </c>
      <c r="B1059">
        <v>2023</v>
      </c>
      <c r="C1059" t="s">
        <v>1146</v>
      </c>
      <c r="D1059" t="s">
        <v>18</v>
      </c>
      <c r="E1059" t="s">
        <v>343</v>
      </c>
      <c r="F1059" t="s">
        <v>4</v>
      </c>
      <c r="G1059" s="1">
        <v>5724.39</v>
      </c>
      <c r="H1059">
        <v>9336</v>
      </c>
      <c r="I1059" t="s">
        <v>1164</v>
      </c>
      <c r="J1059" t="s">
        <v>1132</v>
      </c>
      <c r="K1059" t="s">
        <v>1142</v>
      </c>
    </row>
    <row r="1060" spans="1:11" x14ac:dyDescent="0.4">
      <c r="A1060" s="2">
        <v>44930</v>
      </c>
      <c r="B1060">
        <v>2023</v>
      </c>
      <c r="C1060" t="s">
        <v>1146</v>
      </c>
      <c r="D1060" t="s">
        <v>1155</v>
      </c>
      <c r="E1060" t="s">
        <v>363</v>
      </c>
      <c r="F1060" t="s">
        <v>8</v>
      </c>
      <c r="G1060" s="1">
        <v>2272.7399999999998</v>
      </c>
      <c r="H1060">
        <v>605</v>
      </c>
      <c r="I1060" t="s">
        <v>1119</v>
      </c>
      <c r="J1060" t="s">
        <v>1129</v>
      </c>
      <c r="K1060" t="s">
        <v>1143</v>
      </c>
    </row>
    <row r="1061" spans="1:11" x14ac:dyDescent="0.4">
      <c r="A1061" s="2">
        <v>44932</v>
      </c>
      <c r="B1061">
        <v>2023</v>
      </c>
      <c r="C1061" t="s">
        <v>1146</v>
      </c>
      <c r="D1061" t="s">
        <v>1155</v>
      </c>
      <c r="E1061" t="s">
        <v>45</v>
      </c>
      <c r="F1061" t="s">
        <v>8</v>
      </c>
      <c r="G1061" s="1">
        <v>4350.54</v>
      </c>
      <c r="H1061">
        <v>4381</v>
      </c>
      <c r="I1061" t="s">
        <v>1119</v>
      </c>
      <c r="J1061" t="s">
        <v>1131</v>
      </c>
      <c r="K1061" t="s">
        <v>1142</v>
      </c>
    </row>
    <row r="1062" spans="1:11" x14ac:dyDescent="0.4">
      <c r="A1062" s="2">
        <v>44933</v>
      </c>
      <c r="B1062">
        <v>2023</v>
      </c>
      <c r="C1062" t="s">
        <v>1146</v>
      </c>
      <c r="D1062" t="s">
        <v>1155</v>
      </c>
      <c r="E1062" t="s">
        <v>146</v>
      </c>
      <c r="F1062" t="s">
        <v>10</v>
      </c>
      <c r="G1062" s="1">
        <v>9487.65</v>
      </c>
      <c r="H1062">
        <v>618</v>
      </c>
      <c r="I1062" t="s">
        <v>1119</v>
      </c>
      <c r="J1062" t="s">
        <v>1127</v>
      </c>
      <c r="K1062" t="s">
        <v>1142</v>
      </c>
    </row>
    <row r="1063" spans="1:11" x14ac:dyDescent="0.4">
      <c r="A1063" s="2">
        <v>44935</v>
      </c>
      <c r="B1063">
        <v>2023</v>
      </c>
      <c r="C1063" t="s">
        <v>1146</v>
      </c>
      <c r="D1063" t="s">
        <v>18</v>
      </c>
      <c r="E1063" t="s">
        <v>251</v>
      </c>
      <c r="F1063" t="s">
        <v>8</v>
      </c>
      <c r="G1063" s="1">
        <v>3535.36</v>
      </c>
      <c r="H1063">
        <v>7238</v>
      </c>
      <c r="I1063" t="s">
        <v>1164</v>
      </c>
      <c r="J1063" t="s">
        <v>1124</v>
      </c>
      <c r="K1063" t="s">
        <v>1143</v>
      </c>
    </row>
    <row r="1064" spans="1:11" x14ac:dyDescent="0.4">
      <c r="A1064" s="2">
        <v>44937</v>
      </c>
      <c r="B1064">
        <v>2023</v>
      </c>
      <c r="C1064" t="s">
        <v>1146</v>
      </c>
      <c r="D1064" t="s">
        <v>2</v>
      </c>
      <c r="E1064" t="s">
        <v>790</v>
      </c>
      <c r="F1064" t="s">
        <v>17</v>
      </c>
      <c r="G1064" s="1">
        <v>2111.1407999999997</v>
      </c>
      <c r="H1064" s="1">
        <v>3433.5</v>
      </c>
      <c r="I1064" t="s">
        <v>1119</v>
      </c>
      <c r="J1064" t="s">
        <v>1124</v>
      </c>
      <c r="K1064" t="s">
        <v>1143</v>
      </c>
    </row>
    <row r="1065" spans="1:11" x14ac:dyDescent="0.4">
      <c r="A1065" s="2">
        <v>44939</v>
      </c>
      <c r="B1065">
        <v>2023</v>
      </c>
      <c r="C1065" t="s">
        <v>1146</v>
      </c>
      <c r="D1065" t="s">
        <v>24</v>
      </c>
      <c r="E1065" t="s">
        <v>622</v>
      </c>
      <c r="F1065" t="s">
        <v>17</v>
      </c>
      <c r="G1065" s="1">
        <v>3759.5430000000006</v>
      </c>
      <c r="H1065" s="1">
        <v>2453.75</v>
      </c>
      <c r="I1065" t="s">
        <v>1119</v>
      </c>
      <c r="J1065" t="s">
        <v>1127</v>
      </c>
      <c r="K1065" t="s">
        <v>1141</v>
      </c>
    </row>
    <row r="1066" spans="1:11" x14ac:dyDescent="0.4">
      <c r="A1066" s="2">
        <v>44939</v>
      </c>
      <c r="B1066">
        <v>2023</v>
      </c>
      <c r="C1066" t="s">
        <v>1146</v>
      </c>
      <c r="D1066" t="s">
        <v>2</v>
      </c>
      <c r="E1066" t="s">
        <v>607</v>
      </c>
      <c r="F1066" t="s">
        <v>4</v>
      </c>
      <c r="G1066" s="1">
        <v>496.10820000000001</v>
      </c>
      <c r="H1066" s="1">
        <v>1028.7</v>
      </c>
      <c r="I1066" t="s">
        <v>1119</v>
      </c>
      <c r="J1066" t="s">
        <v>1133</v>
      </c>
      <c r="K1066" t="s">
        <v>1142</v>
      </c>
    </row>
    <row r="1067" spans="1:11" x14ac:dyDescent="0.4">
      <c r="A1067" s="2">
        <v>44939</v>
      </c>
      <c r="B1067">
        <v>2023</v>
      </c>
      <c r="C1067" t="s">
        <v>1146</v>
      </c>
      <c r="D1067" t="s">
        <v>2</v>
      </c>
      <c r="E1067" t="s">
        <v>151</v>
      </c>
      <c r="F1067" t="s">
        <v>10</v>
      </c>
      <c r="G1067" s="1">
        <v>2939.37</v>
      </c>
      <c r="H1067">
        <v>5538</v>
      </c>
      <c r="I1067" t="s">
        <v>1119</v>
      </c>
      <c r="J1067" t="s">
        <v>1134</v>
      </c>
      <c r="K1067" t="s">
        <v>1142</v>
      </c>
    </row>
    <row r="1068" spans="1:11" x14ac:dyDescent="0.4">
      <c r="A1068" s="2">
        <v>44941</v>
      </c>
      <c r="B1068">
        <v>2023</v>
      </c>
      <c r="C1068" t="s">
        <v>1146</v>
      </c>
      <c r="D1068" t="s">
        <v>2</v>
      </c>
      <c r="E1068" t="s">
        <v>478</v>
      </c>
      <c r="F1068" t="s">
        <v>416</v>
      </c>
      <c r="G1068" s="1">
        <v>260.29402317</v>
      </c>
      <c r="H1068">
        <v>9235</v>
      </c>
      <c r="I1068" t="s">
        <v>1119</v>
      </c>
      <c r="J1068" t="s">
        <v>1134</v>
      </c>
      <c r="K1068" t="s">
        <v>1141</v>
      </c>
    </row>
    <row r="1069" spans="1:11" x14ac:dyDescent="0.4">
      <c r="A1069" s="2">
        <v>44942</v>
      </c>
      <c r="B1069">
        <v>2023</v>
      </c>
      <c r="C1069" t="s">
        <v>1146</v>
      </c>
      <c r="D1069" t="s">
        <v>2</v>
      </c>
      <c r="E1069" t="s">
        <v>332</v>
      </c>
      <c r="F1069" t="s">
        <v>8</v>
      </c>
      <c r="G1069" s="1">
        <v>5398.17</v>
      </c>
      <c r="H1069">
        <v>6427</v>
      </c>
      <c r="I1069" t="s">
        <v>1119</v>
      </c>
      <c r="J1069" t="s">
        <v>1131</v>
      </c>
      <c r="K1069" t="s">
        <v>1141</v>
      </c>
    </row>
    <row r="1070" spans="1:11" x14ac:dyDescent="0.4">
      <c r="A1070" s="2">
        <v>44944</v>
      </c>
      <c r="B1070">
        <v>2023</v>
      </c>
      <c r="C1070" t="s">
        <v>1146</v>
      </c>
      <c r="D1070" t="s">
        <v>18</v>
      </c>
      <c r="E1070" t="s">
        <v>121</v>
      </c>
      <c r="F1070" t="s">
        <v>8</v>
      </c>
      <c r="G1070" s="1">
        <v>6348.12</v>
      </c>
      <c r="H1070">
        <v>5805</v>
      </c>
      <c r="I1070" t="s">
        <v>1119</v>
      </c>
      <c r="J1070" t="s">
        <v>1134</v>
      </c>
      <c r="K1070" t="s">
        <v>1143</v>
      </c>
    </row>
    <row r="1071" spans="1:11" x14ac:dyDescent="0.4">
      <c r="A1071" s="2">
        <v>44948</v>
      </c>
      <c r="B1071">
        <v>2023</v>
      </c>
      <c r="C1071" t="s">
        <v>1146</v>
      </c>
      <c r="D1071" t="s">
        <v>1155</v>
      </c>
      <c r="E1071" t="s">
        <v>554</v>
      </c>
      <c r="F1071" t="s">
        <v>406</v>
      </c>
      <c r="G1071" s="1">
        <v>327.30445229000003</v>
      </c>
      <c r="H1071">
        <v>756</v>
      </c>
      <c r="I1071" t="s">
        <v>1119</v>
      </c>
      <c r="J1071" t="s">
        <v>1129</v>
      </c>
      <c r="K1071" t="s">
        <v>1142</v>
      </c>
    </row>
    <row r="1072" spans="1:11" x14ac:dyDescent="0.4">
      <c r="A1072" s="2">
        <v>44953</v>
      </c>
      <c r="B1072">
        <v>2023</v>
      </c>
      <c r="C1072" t="s">
        <v>1146</v>
      </c>
      <c r="D1072" t="s">
        <v>18</v>
      </c>
      <c r="E1072" t="s">
        <v>289</v>
      </c>
      <c r="F1072" t="s">
        <v>17</v>
      </c>
      <c r="G1072" s="1">
        <v>111.81</v>
      </c>
      <c r="H1072">
        <v>1892</v>
      </c>
      <c r="I1072" t="s">
        <v>1164</v>
      </c>
      <c r="J1072" t="s">
        <v>1124</v>
      </c>
      <c r="K1072" t="s">
        <v>1140</v>
      </c>
    </row>
    <row r="1073" spans="1:11" x14ac:dyDescent="0.4">
      <c r="A1073" s="2">
        <v>44959</v>
      </c>
      <c r="B1073">
        <v>2023</v>
      </c>
      <c r="C1073" t="s">
        <v>1146</v>
      </c>
      <c r="D1073" t="s">
        <v>2</v>
      </c>
      <c r="E1073" t="s">
        <v>315</v>
      </c>
      <c r="F1073" t="s">
        <v>17</v>
      </c>
      <c r="G1073" s="1">
        <v>127.72</v>
      </c>
      <c r="H1073">
        <v>917</v>
      </c>
      <c r="I1073" t="s">
        <v>1164</v>
      </c>
      <c r="J1073" t="s">
        <v>1132</v>
      </c>
      <c r="K1073" t="s">
        <v>1142</v>
      </c>
    </row>
    <row r="1074" spans="1:11" x14ac:dyDescent="0.4">
      <c r="A1074" s="2">
        <v>44960</v>
      </c>
      <c r="B1074">
        <v>2023</v>
      </c>
      <c r="C1074" t="s">
        <v>1146</v>
      </c>
      <c r="D1074" t="s">
        <v>24</v>
      </c>
      <c r="E1074" t="s">
        <v>341</v>
      </c>
      <c r="F1074" t="s">
        <v>4</v>
      </c>
      <c r="G1074" s="1">
        <v>4500.88</v>
      </c>
      <c r="H1074">
        <v>5400</v>
      </c>
      <c r="I1074" t="s">
        <v>1119</v>
      </c>
      <c r="J1074" t="s">
        <v>1134</v>
      </c>
      <c r="K1074" t="s">
        <v>1142</v>
      </c>
    </row>
    <row r="1075" spans="1:11" x14ac:dyDescent="0.4">
      <c r="A1075" s="2">
        <v>44962</v>
      </c>
      <c r="B1075">
        <v>2023</v>
      </c>
      <c r="C1075" t="s">
        <v>1146</v>
      </c>
      <c r="D1075" t="s">
        <v>2</v>
      </c>
      <c r="E1075" t="s">
        <v>367</v>
      </c>
      <c r="F1075" t="s">
        <v>10</v>
      </c>
      <c r="G1075" s="1">
        <v>9762.7099999999991</v>
      </c>
      <c r="H1075">
        <v>3766</v>
      </c>
      <c r="I1075" t="s">
        <v>1119</v>
      </c>
      <c r="J1075" t="s">
        <v>1122</v>
      </c>
      <c r="K1075" t="s">
        <v>1140</v>
      </c>
    </row>
    <row r="1076" spans="1:11" x14ac:dyDescent="0.4">
      <c r="A1076" s="2">
        <v>44962</v>
      </c>
      <c r="B1076">
        <v>2023</v>
      </c>
      <c r="C1076" t="s">
        <v>1146</v>
      </c>
      <c r="D1076" t="s">
        <v>1155</v>
      </c>
      <c r="E1076" t="s">
        <v>684</v>
      </c>
      <c r="F1076" t="s">
        <v>8</v>
      </c>
      <c r="G1076" s="1">
        <v>5507.5002000000004</v>
      </c>
      <c r="H1076" s="1">
        <v>5726.7</v>
      </c>
      <c r="I1076" t="s">
        <v>1119</v>
      </c>
      <c r="J1076" t="s">
        <v>1132</v>
      </c>
      <c r="K1076" t="s">
        <v>1142</v>
      </c>
    </row>
    <row r="1077" spans="1:11" x14ac:dyDescent="0.4">
      <c r="A1077" s="2">
        <v>44962</v>
      </c>
      <c r="B1077">
        <v>2023</v>
      </c>
      <c r="C1077" t="s">
        <v>1146</v>
      </c>
      <c r="D1077" t="s">
        <v>18</v>
      </c>
      <c r="E1077" t="s">
        <v>415</v>
      </c>
      <c r="F1077" t="s">
        <v>401</v>
      </c>
      <c r="G1077" s="1">
        <v>5155.1494977299999</v>
      </c>
      <c r="H1077">
        <v>1429</v>
      </c>
      <c r="I1077" t="s">
        <v>1164</v>
      </c>
      <c r="J1077" t="s">
        <v>1138</v>
      </c>
      <c r="K1077" t="s">
        <v>1140</v>
      </c>
    </row>
    <row r="1078" spans="1:11" x14ac:dyDescent="0.4">
      <c r="A1078" s="2">
        <v>44962</v>
      </c>
      <c r="B1078">
        <v>2023</v>
      </c>
      <c r="C1078" t="s">
        <v>1146</v>
      </c>
      <c r="D1078" t="s">
        <v>51</v>
      </c>
      <c r="E1078" t="s">
        <v>245</v>
      </c>
      <c r="F1078" t="s">
        <v>17</v>
      </c>
      <c r="G1078" s="1">
        <v>3909.52</v>
      </c>
      <c r="H1078">
        <v>2289</v>
      </c>
      <c r="I1078" t="s">
        <v>1164</v>
      </c>
      <c r="J1078" t="s">
        <v>1129</v>
      </c>
      <c r="K1078" t="s">
        <v>1142</v>
      </c>
    </row>
    <row r="1079" spans="1:11" x14ac:dyDescent="0.4">
      <c r="A1079" s="2">
        <v>44963</v>
      </c>
      <c r="B1079">
        <v>2023</v>
      </c>
      <c r="C1079" t="s">
        <v>1146</v>
      </c>
      <c r="D1079" t="s">
        <v>2</v>
      </c>
      <c r="E1079" t="s">
        <v>480</v>
      </c>
      <c r="F1079" t="s">
        <v>401</v>
      </c>
      <c r="G1079" s="1">
        <v>2167.45731166</v>
      </c>
      <c r="H1079">
        <v>3981</v>
      </c>
      <c r="I1079" t="s">
        <v>1119</v>
      </c>
      <c r="J1079" t="s">
        <v>1136</v>
      </c>
      <c r="K1079" t="s">
        <v>1140</v>
      </c>
    </row>
    <row r="1080" spans="1:11" x14ac:dyDescent="0.4">
      <c r="A1080" s="2">
        <v>44963</v>
      </c>
      <c r="B1080">
        <v>2023</v>
      </c>
      <c r="C1080" t="s">
        <v>1146</v>
      </c>
      <c r="D1080" t="s">
        <v>2</v>
      </c>
      <c r="E1080" t="s">
        <v>725</v>
      </c>
      <c r="F1080" t="s">
        <v>10</v>
      </c>
      <c r="G1080" s="1">
        <v>4447.6563999999998</v>
      </c>
      <c r="H1080" s="1">
        <v>271.14999999999998</v>
      </c>
      <c r="I1080" t="s">
        <v>1119</v>
      </c>
      <c r="J1080" t="s">
        <v>1133</v>
      </c>
      <c r="K1080" t="s">
        <v>1142</v>
      </c>
    </row>
    <row r="1081" spans="1:11" x14ac:dyDescent="0.4">
      <c r="A1081" s="2">
        <v>44964</v>
      </c>
      <c r="B1081">
        <v>2023</v>
      </c>
      <c r="C1081" t="s">
        <v>1146</v>
      </c>
      <c r="D1081" t="s">
        <v>2</v>
      </c>
      <c r="E1081" t="s">
        <v>264</v>
      </c>
      <c r="F1081" t="s">
        <v>10</v>
      </c>
      <c r="G1081" s="1">
        <v>813.55</v>
      </c>
      <c r="H1081">
        <v>3414</v>
      </c>
      <c r="I1081" t="s">
        <v>1119</v>
      </c>
      <c r="J1081" t="s">
        <v>1137</v>
      </c>
      <c r="K1081" t="s">
        <v>1140</v>
      </c>
    </row>
    <row r="1082" spans="1:11" x14ac:dyDescent="0.4">
      <c r="A1082" s="2">
        <v>44964</v>
      </c>
      <c r="B1082">
        <v>2023</v>
      </c>
      <c r="C1082" t="s">
        <v>1146</v>
      </c>
      <c r="D1082" t="s">
        <v>1155</v>
      </c>
      <c r="E1082" t="s">
        <v>133</v>
      </c>
      <c r="F1082" t="s">
        <v>8</v>
      </c>
      <c r="G1082" s="1">
        <v>131.79</v>
      </c>
      <c r="H1082">
        <v>8279</v>
      </c>
      <c r="I1082" t="s">
        <v>1164</v>
      </c>
      <c r="J1082" t="s">
        <v>1135</v>
      </c>
      <c r="K1082" t="s">
        <v>1140</v>
      </c>
    </row>
    <row r="1083" spans="1:11" x14ac:dyDescent="0.4">
      <c r="A1083" s="2">
        <v>44966</v>
      </c>
      <c r="B1083">
        <v>2023</v>
      </c>
      <c r="C1083" t="s">
        <v>1146</v>
      </c>
      <c r="D1083" t="s">
        <v>2</v>
      </c>
      <c r="E1083" t="s">
        <v>411</v>
      </c>
      <c r="F1083" t="s">
        <v>398</v>
      </c>
      <c r="G1083" s="1">
        <v>8399.3152601700003</v>
      </c>
      <c r="H1083">
        <v>4749</v>
      </c>
      <c r="I1083" t="s">
        <v>1164</v>
      </c>
      <c r="J1083" t="s">
        <v>1137</v>
      </c>
      <c r="K1083" t="s">
        <v>1141</v>
      </c>
    </row>
    <row r="1084" spans="1:11" x14ac:dyDescent="0.4">
      <c r="A1084" s="2">
        <v>44968</v>
      </c>
      <c r="B1084">
        <v>2023</v>
      </c>
      <c r="C1084" t="s">
        <v>1146</v>
      </c>
      <c r="D1084" t="s">
        <v>1155</v>
      </c>
      <c r="E1084" t="s">
        <v>794</v>
      </c>
      <c r="F1084" t="s">
        <v>8</v>
      </c>
      <c r="G1084" s="1">
        <v>3187.1988000000001</v>
      </c>
      <c r="H1084" s="1">
        <v>519.48</v>
      </c>
      <c r="I1084" t="s">
        <v>1119</v>
      </c>
      <c r="J1084" t="s">
        <v>1130</v>
      </c>
      <c r="K1084" t="s">
        <v>1142</v>
      </c>
    </row>
    <row r="1085" spans="1:11" x14ac:dyDescent="0.4">
      <c r="A1085" s="2">
        <v>44970</v>
      </c>
      <c r="B1085">
        <v>2023</v>
      </c>
      <c r="C1085" t="s">
        <v>1146</v>
      </c>
      <c r="D1085" t="s">
        <v>2</v>
      </c>
      <c r="E1085" t="s">
        <v>909</v>
      </c>
      <c r="F1085" t="s">
        <v>4</v>
      </c>
      <c r="G1085" s="1">
        <v>4680.5249999999996</v>
      </c>
      <c r="H1085" s="1">
        <v>1596</v>
      </c>
      <c r="I1085" t="s">
        <v>1119</v>
      </c>
      <c r="J1085" t="s">
        <v>1137</v>
      </c>
      <c r="K1085" t="s">
        <v>1142</v>
      </c>
    </row>
    <row r="1086" spans="1:11" x14ac:dyDescent="0.4">
      <c r="A1086" s="2">
        <v>44971</v>
      </c>
      <c r="B1086">
        <v>2023</v>
      </c>
      <c r="C1086" t="s">
        <v>1146</v>
      </c>
      <c r="D1086" t="s">
        <v>1155</v>
      </c>
      <c r="E1086" t="s">
        <v>1108</v>
      </c>
      <c r="F1086" t="s">
        <v>10</v>
      </c>
      <c r="G1086" s="1">
        <v>10523.573609999998</v>
      </c>
      <c r="H1086" s="1">
        <v>4492.9440000000004</v>
      </c>
      <c r="I1086" t="s">
        <v>1119</v>
      </c>
      <c r="J1086" t="s">
        <v>1131</v>
      </c>
      <c r="K1086" t="s">
        <v>1142</v>
      </c>
    </row>
    <row r="1087" spans="1:11" x14ac:dyDescent="0.4">
      <c r="A1087" s="2">
        <v>44973</v>
      </c>
      <c r="B1087">
        <v>2023</v>
      </c>
      <c r="C1087" t="s">
        <v>1146</v>
      </c>
      <c r="D1087" t="s">
        <v>2</v>
      </c>
      <c r="E1087" t="s">
        <v>995</v>
      </c>
      <c r="F1087" t="s">
        <v>401</v>
      </c>
      <c r="G1087" s="1">
        <v>5376.0254508377993</v>
      </c>
      <c r="H1087" s="1">
        <v>6876.48</v>
      </c>
      <c r="I1087" t="s">
        <v>1119</v>
      </c>
      <c r="J1087" t="s">
        <v>1130</v>
      </c>
      <c r="K1087" t="s">
        <v>1143</v>
      </c>
    </row>
    <row r="1088" spans="1:11" x14ac:dyDescent="0.4">
      <c r="A1088" s="2">
        <v>44975</v>
      </c>
      <c r="B1088">
        <v>2023</v>
      </c>
      <c r="C1088" t="s">
        <v>1146</v>
      </c>
      <c r="D1088" t="s">
        <v>18</v>
      </c>
      <c r="E1088" t="s">
        <v>1098</v>
      </c>
      <c r="F1088" t="s">
        <v>8</v>
      </c>
      <c r="G1088" s="1">
        <v>310.87056000000007</v>
      </c>
      <c r="H1088" s="1">
        <v>6798.3625000000002</v>
      </c>
      <c r="I1088" t="s">
        <v>1164</v>
      </c>
      <c r="J1088" t="s">
        <v>1136</v>
      </c>
      <c r="K1088" t="s">
        <v>1140</v>
      </c>
    </row>
    <row r="1089" spans="1:11" x14ac:dyDescent="0.4">
      <c r="A1089" s="2">
        <v>44975</v>
      </c>
      <c r="B1089">
        <v>2023</v>
      </c>
      <c r="C1089" t="s">
        <v>1146</v>
      </c>
      <c r="D1089" t="s">
        <v>18</v>
      </c>
      <c r="E1089" t="s">
        <v>67</v>
      </c>
      <c r="F1089" t="s">
        <v>17</v>
      </c>
      <c r="G1089" s="1">
        <v>250.4</v>
      </c>
      <c r="H1089">
        <v>7931</v>
      </c>
      <c r="I1089" t="s">
        <v>1164</v>
      </c>
      <c r="J1089" t="s">
        <v>1125</v>
      </c>
      <c r="K1089" t="s">
        <v>1142</v>
      </c>
    </row>
    <row r="1090" spans="1:11" x14ac:dyDescent="0.4">
      <c r="A1090" s="2">
        <v>44978</v>
      </c>
      <c r="B1090">
        <v>2023</v>
      </c>
      <c r="C1090" t="s">
        <v>1146</v>
      </c>
      <c r="D1090" t="s">
        <v>2</v>
      </c>
      <c r="E1090" t="s">
        <v>409</v>
      </c>
      <c r="F1090" t="s">
        <v>406</v>
      </c>
      <c r="G1090" s="1">
        <v>7753.3117400500005</v>
      </c>
      <c r="H1090">
        <v>554</v>
      </c>
      <c r="I1090" t="s">
        <v>1119</v>
      </c>
      <c r="J1090" t="s">
        <v>1133</v>
      </c>
      <c r="K1090" t="s">
        <v>1141</v>
      </c>
    </row>
    <row r="1091" spans="1:11" x14ac:dyDescent="0.4">
      <c r="A1091" s="2">
        <v>44981</v>
      </c>
      <c r="B1091">
        <v>2023</v>
      </c>
      <c r="C1091" t="s">
        <v>1146</v>
      </c>
      <c r="D1091" t="s">
        <v>2</v>
      </c>
      <c r="E1091" t="s">
        <v>57</v>
      </c>
      <c r="F1091" t="s">
        <v>8</v>
      </c>
      <c r="G1091" s="1">
        <v>4661.24</v>
      </c>
      <c r="H1091">
        <v>2886</v>
      </c>
      <c r="I1091" t="s">
        <v>1119</v>
      </c>
      <c r="J1091" t="s">
        <v>1136</v>
      </c>
      <c r="K1091" t="s">
        <v>1141</v>
      </c>
    </row>
    <row r="1092" spans="1:11" x14ac:dyDescent="0.4">
      <c r="A1092" s="2">
        <v>44990</v>
      </c>
      <c r="B1092">
        <v>2023</v>
      </c>
      <c r="C1092" t="s">
        <v>1146</v>
      </c>
      <c r="D1092" t="s">
        <v>1155</v>
      </c>
      <c r="E1092" t="s">
        <v>813</v>
      </c>
      <c r="F1092" t="s">
        <v>8</v>
      </c>
      <c r="G1092" s="1">
        <v>518.11760000000004</v>
      </c>
      <c r="H1092" s="1">
        <v>5438.69</v>
      </c>
      <c r="I1092" t="s">
        <v>1119</v>
      </c>
      <c r="J1092" t="s">
        <v>1133</v>
      </c>
      <c r="K1092" t="s">
        <v>1140</v>
      </c>
    </row>
    <row r="1093" spans="1:11" x14ac:dyDescent="0.4">
      <c r="A1093" s="2">
        <v>44993</v>
      </c>
      <c r="B1093">
        <v>2023</v>
      </c>
      <c r="C1093" t="s">
        <v>1146</v>
      </c>
      <c r="D1093" t="s">
        <v>2</v>
      </c>
      <c r="E1093" t="s">
        <v>122</v>
      </c>
      <c r="F1093" t="s">
        <v>8</v>
      </c>
      <c r="G1093" s="1">
        <v>739.94</v>
      </c>
      <c r="H1093">
        <v>8623</v>
      </c>
      <c r="I1093" t="s">
        <v>1119</v>
      </c>
      <c r="J1093" t="s">
        <v>1136</v>
      </c>
      <c r="K1093" t="s">
        <v>1140</v>
      </c>
    </row>
    <row r="1094" spans="1:11" x14ac:dyDescent="0.4">
      <c r="A1094" s="2">
        <v>44993</v>
      </c>
      <c r="B1094">
        <v>2023</v>
      </c>
      <c r="C1094" t="s">
        <v>1146</v>
      </c>
      <c r="D1094" t="s">
        <v>1155</v>
      </c>
      <c r="E1094" t="s">
        <v>1038</v>
      </c>
      <c r="F1094" t="s">
        <v>416</v>
      </c>
      <c r="G1094" s="1">
        <v>8925.1964717200008</v>
      </c>
      <c r="H1094" s="1">
        <v>3817.77</v>
      </c>
      <c r="I1094" t="s">
        <v>1119</v>
      </c>
      <c r="J1094" t="s">
        <v>1131</v>
      </c>
      <c r="K1094" t="s">
        <v>1140</v>
      </c>
    </row>
    <row r="1095" spans="1:11" x14ac:dyDescent="0.4">
      <c r="A1095" s="2">
        <v>44995</v>
      </c>
      <c r="B1095">
        <v>2023</v>
      </c>
      <c r="C1095" t="s">
        <v>1146</v>
      </c>
      <c r="D1095" t="s">
        <v>1155</v>
      </c>
      <c r="E1095" t="s">
        <v>932</v>
      </c>
      <c r="F1095" t="s">
        <v>17</v>
      </c>
      <c r="G1095" s="1">
        <v>1809.605</v>
      </c>
      <c r="H1095" s="1">
        <v>3817.52</v>
      </c>
      <c r="I1095" t="s">
        <v>1119</v>
      </c>
      <c r="J1095" t="s">
        <v>1136</v>
      </c>
      <c r="K1095" t="s">
        <v>1141</v>
      </c>
    </row>
    <row r="1096" spans="1:11" x14ac:dyDescent="0.4">
      <c r="A1096" s="2">
        <v>44998</v>
      </c>
      <c r="B1096">
        <v>2023</v>
      </c>
      <c r="C1096" t="s">
        <v>1146</v>
      </c>
      <c r="D1096" t="s">
        <v>51</v>
      </c>
      <c r="E1096" t="s">
        <v>847</v>
      </c>
      <c r="F1096" t="s">
        <v>4</v>
      </c>
      <c r="G1096" s="1">
        <v>95.414000000000001</v>
      </c>
      <c r="H1096" s="1">
        <v>6332.73</v>
      </c>
      <c r="I1096" t="s">
        <v>1164</v>
      </c>
      <c r="J1096" t="s">
        <v>1134</v>
      </c>
      <c r="K1096" t="s">
        <v>1141</v>
      </c>
    </row>
    <row r="1097" spans="1:11" x14ac:dyDescent="0.4">
      <c r="A1097" s="2">
        <v>45003</v>
      </c>
      <c r="B1097">
        <v>2023</v>
      </c>
      <c r="C1097" t="s">
        <v>1146</v>
      </c>
      <c r="D1097" t="s">
        <v>51</v>
      </c>
      <c r="E1097" t="s">
        <v>697</v>
      </c>
      <c r="F1097" t="s">
        <v>17</v>
      </c>
      <c r="G1097" s="1">
        <v>8904.3976000000021</v>
      </c>
      <c r="H1097" s="1">
        <v>10695.94</v>
      </c>
      <c r="I1097" t="s">
        <v>1164</v>
      </c>
      <c r="J1097" t="s">
        <v>1136</v>
      </c>
      <c r="K1097" t="s">
        <v>1142</v>
      </c>
    </row>
    <row r="1098" spans="1:11" x14ac:dyDescent="0.4">
      <c r="A1098" s="2">
        <v>45004</v>
      </c>
      <c r="B1098">
        <v>2023</v>
      </c>
      <c r="C1098" t="s">
        <v>1146</v>
      </c>
      <c r="D1098" t="s">
        <v>1155</v>
      </c>
      <c r="E1098" t="s">
        <v>78</v>
      </c>
      <c r="F1098" t="s">
        <v>17</v>
      </c>
      <c r="G1098" s="1">
        <v>1930.33</v>
      </c>
      <c r="H1098">
        <v>8302</v>
      </c>
      <c r="I1098" t="s">
        <v>1119</v>
      </c>
      <c r="J1098" t="s">
        <v>1133</v>
      </c>
      <c r="K1098" t="s">
        <v>1141</v>
      </c>
    </row>
    <row r="1099" spans="1:11" x14ac:dyDescent="0.4">
      <c r="A1099" s="2">
        <v>45006</v>
      </c>
      <c r="B1099">
        <v>2023</v>
      </c>
      <c r="C1099" t="s">
        <v>1146</v>
      </c>
      <c r="D1099" t="s">
        <v>1155</v>
      </c>
      <c r="E1099" t="s">
        <v>533</v>
      </c>
      <c r="F1099" t="s">
        <v>398</v>
      </c>
      <c r="G1099" s="1">
        <v>2826.6401769699996</v>
      </c>
      <c r="H1099">
        <v>3770</v>
      </c>
      <c r="I1099" t="s">
        <v>1119</v>
      </c>
      <c r="J1099" t="s">
        <v>1131</v>
      </c>
      <c r="K1099" t="s">
        <v>1143</v>
      </c>
    </row>
    <row r="1100" spans="1:11" x14ac:dyDescent="0.4">
      <c r="A1100" s="2">
        <v>45007</v>
      </c>
      <c r="B1100">
        <v>2023</v>
      </c>
      <c r="C1100" t="s">
        <v>1146</v>
      </c>
      <c r="D1100" t="s">
        <v>24</v>
      </c>
      <c r="E1100" t="s">
        <v>1059</v>
      </c>
      <c r="F1100" t="s">
        <v>398</v>
      </c>
      <c r="G1100" s="1">
        <v>9363.6453319214997</v>
      </c>
      <c r="H1100" s="1">
        <v>751.14</v>
      </c>
      <c r="I1100" t="s">
        <v>1119</v>
      </c>
      <c r="J1100" t="s">
        <v>1134</v>
      </c>
      <c r="K1100" t="s">
        <v>1141</v>
      </c>
    </row>
    <row r="1101" spans="1:11" x14ac:dyDescent="0.4">
      <c r="A1101" s="2">
        <v>45009</v>
      </c>
      <c r="B1101">
        <v>2023</v>
      </c>
      <c r="C1101" t="s">
        <v>1146</v>
      </c>
      <c r="D1101" t="s">
        <v>1155</v>
      </c>
      <c r="E1101" t="s">
        <v>287</v>
      </c>
      <c r="F1101" t="s">
        <v>8</v>
      </c>
      <c r="G1101" s="1">
        <v>951.35</v>
      </c>
      <c r="H1101">
        <v>146</v>
      </c>
      <c r="I1101" t="s">
        <v>1119</v>
      </c>
      <c r="J1101" t="s">
        <v>1138</v>
      </c>
      <c r="K1101" t="s">
        <v>1142</v>
      </c>
    </row>
    <row r="1102" spans="1:11" x14ac:dyDescent="0.4">
      <c r="A1102" s="2">
        <v>45009</v>
      </c>
      <c r="B1102">
        <v>2023</v>
      </c>
      <c r="C1102" t="s">
        <v>1146</v>
      </c>
      <c r="D1102" t="s">
        <v>24</v>
      </c>
      <c r="E1102" t="s">
        <v>188</v>
      </c>
      <c r="F1102" t="s">
        <v>4</v>
      </c>
      <c r="G1102" s="1">
        <v>9840.4</v>
      </c>
      <c r="H1102">
        <v>9361</v>
      </c>
      <c r="I1102" t="s">
        <v>1164</v>
      </c>
      <c r="J1102" t="s">
        <v>1137</v>
      </c>
      <c r="K1102" t="s">
        <v>1140</v>
      </c>
    </row>
    <row r="1103" spans="1:11" x14ac:dyDescent="0.4">
      <c r="A1103" s="2">
        <v>45012</v>
      </c>
      <c r="B1103">
        <v>2023</v>
      </c>
      <c r="C1103" t="s">
        <v>1146</v>
      </c>
      <c r="D1103" t="s">
        <v>24</v>
      </c>
      <c r="E1103" t="s">
        <v>324</v>
      </c>
      <c r="F1103" t="s">
        <v>4</v>
      </c>
      <c r="G1103" s="1">
        <v>4053.22</v>
      </c>
      <c r="H1103">
        <v>6081</v>
      </c>
      <c r="I1103" t="s">
        <v>1164</v>
      </c>
      <c r="J1103" t="s">
        <v>1135</v>
      </c>
      <c r="K1103" t="s">
        <v>1142</v>
      </c>
    </row>
    <row r="1104" spans="1:11" x14ac:dyDescent="0.4">
      <c r="A1104" s="2">
        <v>45013</v>
      </c>
      <c r="B1104">
        <v>2023</v>
      </c>
      <c r="C1104" t="s">
        <v>1146</v>
      </c>
      <c r="D1104" t="s">
        <v>1155</v>
      </c>
      <c r="E1104" t="s">
        <v>668</v>
      </c>
      <c r="F1104" t="s">
        <v>4</v>
      </c>
      <c r="G1104" s="1">
        <v>706.87080000000003</v>
      </c>
      <c r="H1104" s="1">
        <v>1670.18</v>
      </c>
      <c r="I1104" t="s">
        <v>1164</v>
      </c>
      <c r="J1104" t="s">
        <v>1134</v>
      </c>
      <c r="K1104" t="s">
        <v>1141</v>
      </c>
    </row>
  </sheetData>
  <phoneticPr fontId="1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A65A4-D030-4D24-A683-2A9F82F1A57A}">
  <dimension ref="A1"/>
  <sheetViews>
    <sheetView showGridLines="0" tabSelected="1" zoomScale="80" zoomScaleNormal="80" workbookViewId="0">
      <selection activeCell="F22" sqref="F22"/>
    </sheetView>
  </sheetViews>
  <sheetFormatPr defaultRowHeight="17.399999999999999" x14ac:dyDescent="0.4"/>
  <sheetData/>
  <phoneticPr fontId="18" type="noConversion"/>
  <pageMargins left="0.7" right="0.7" top="0.75" bottom="0.75" header="0.3" footer="0.3"/>
  <drawing r:id="rId1"/>
  <extLst>
    <ext xmlns:x14="http://schemas.microsoft.com/office/spreadsheetml/2009/9/main" uri="{A8765BA9-456A-4dab-B4F3-ACF838C121DE}">
      <x14:slicerList>
        <x14:slicer r:id="rId2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B51891-D97E-4C08-8B51-152B7EFEB6A3}">
  <dimension ref="A1:BF1108"/>
  <sheetViews>
    <sheetView topLeftCell="AO1" zoomScaleNormal="100" workbookViewId="0">
      <selection activeCell="H29" sqref="H29"/>
    </sheetView>
  </sheetViews>
  <sheetFormatPr defaultColWidth="10.19921875" defaultRowHeight="16.8" customHeight="1" outlineLevelRow="1" x14ac:dyDescent="0.4"/>
  <cols>
    <col min="1" max="4" width="11" style="5" customWidth="1"/>
    <col min="5" max="5" width="6.796875" style="5" bestFit="1" customWidth="1"/>
    <col min="6" max="12" width="10.19921875" style="5"/>
    <col min="13" max="13" width="4.09765625" style="5" customWidth="1"/>
    <col min="14" max="27" width="10.19921875" style="5"/>
    <col min="28" max="28" width="2.8984375" style="5" customWidth="1"/>
    <col min="29" max="40" width="10.19921875" style="5"/>
    <col min="41" max="41" width="4.5" style="5" customWidth="1"/>
    <col min="42" max="49" width="10.19921875" style="5"/>
    <col min="50" max="57" width="8.796875" style="5" customWidth="1"/>
    <col min="58" max="16384" width="10.19921875" style="5"/>
  </cols>
  <sheetData>
    <row r="1" spans="1:58" ht="16.8" customHeight="1" x14ac:dyDescent="0.4">
      <c r="A1" s="3" t="s">
        <v>1165</v>
      </c>
      <c r="B1" s="4"/>
      <c r="C1" s="4"/>
      <c r="D1" s="4"/>
      <c r="E1" s="4"/>
      <c r="F1" s="4"/>
      <c r="G1" s="4"/>
      <c r="N1" s="3" t="s">
        <v>1185</v>
      </c>
      <c r="O1" s="4"/>
      <c r="P1" s="4"/>
      <c r="Q1" s="4"/>
      <c r="R1" s="4"/>
      <c r="S1" s="4"/>
      <c r="T1" s="4"/>
      <c r="U1" s="4"/>
      <c r="V1" s="4"/>
      <c r="AC1" s="3" t="s">
        <v>1173</v>
      </c>
      <c r="AD1" s="4"/>
      <c r="AE1" s="4"/>
      <c r="AF1" s="4"/>
      <c r="AG1" s="4"/>
      <c r="AH1" s="4"/>
      <c r="AI1" s="4"/>
      <c r="AP1" s="3" t="s">
        <v>1177</v>
      </c>
      <c r="AQ1" s="4"/>
      <c r="AR1" s="4"/>
      <c r="AS1" s="4"/>
      <c r="AT1" s="4"/>
      <c r="AU1" s="4"/>
      <c r="AV1" s="4"/>
    </row>
    <row r="2" spans="1:58" ht="16.8" hidden="1" customHeight="1" outlineLevel="1" x14ac:dyDescent="0.4">
      <c r="A2" s="6" t="s">
        <v>1172</v>
      </c>
      <c r="B2" s="6" t="s">
        <v>1186</v>
      </c>
      <c r="N2" s="6" t="s">
        <v>1172</v>
      </c>
      <c r="O2" s="6" t="s">
        <v>1186</v>
      </c>
      <c r="AC2" s="6" t="s">
        <v>1172</v>
      </c>
      <c r="AD2" s="6" t="s">
        <v>1120</v>
      </c>
      <c r="AP2" s="6" t="s">
        <v>1172</v>
      </c>
      <c r="AQ2" s="6" t="s">
        <v>1120</v>
      </c>
    </row>
    <row r="3" spans="1:58" ht="16.8" hidden="1" customHeight="1" outlineLevel="1" thickBot="1" x14ac:dyDescent="0.45">
      <c r="A3" s="6" t="s">
        <v>1167</v>
      </c>
      <c r="B3" s="6" t="s">
        <v>1120</v>
      </c>
      <c r="D3" s="7"/>
      <c r="E3" s="8" t="s">
        <v>1170</v>
      </c>
      <c r="F3" s="8"/>
      <c r="G3" s="8"/>
      <c r="N3" s="6" t="s">
        <v>1167</v>
      </c>
      <c r="O3" s="6" t="s">
        <v>1186</v>
      </c>
      <c r="Q3" s="9"/>
      <c r="R3" s="8"/>
      <c r="S3" s="8"/>
      <c r="T3" s="8"/>
      <c r="AC3" s="6" t="s">
        <v>1167</v>
      </c>
      <c r="AD3" s="6" t="s">
        <v>1144</v>
      </c>
      <c r="AF3" s="9" t="s">
        <v>1178</v>
      </c>
      <c r="AG3" s="8" t="s">
        <v>1168</v>
      </c>
      <c r="AH3" s="8"/>
      <c r="AI3" s="8"/>
      <c r="AP3" s="6" t="s">
        <v>1167</v>
      </c>
      <c r="AQ3" s="6" t="s">
        <v>1190</v>
      </c>
      <c r="AS3" s="9" t="s">
        <v>1178</v>
      </c>
      <c r="AT3" s="8" t="s">
        <v>1174</v>
      </c>
      <c r="AU3" s="8"/>
      <c r="AV3" s="8"/>
    </row>
    <row r="4" spans="1:58" ht="16.8" hidden="1" customHeight="1" outlineLevel="1" x14ac:dyDescent="0.4">
      <c r="A4" s="6" t="s">
        <v>1166</v>
      </c>
      <c r="B4" s="6" t="s">
        <v>1187</v>
      </c>
      <c r="D4" s="10" t="s">
        <v>1168</v>
      </c>
      <c r="E4" s="11" t="s">
        <v>1171</v>
      </c>
      <c r="F4" s="11"/>
      <c r="G4" s="11"/>
      <c r="N4" s="6" t="s">
        <v>1166</v>
      </c>
      <c r="O4" s="6" t="s">
        <v>1189</v>
      </c>
      <c r="Q4" s="10" t="s">
        <v>1175</v>
      </c>
      <c r="R4" s="11" t="s">
        <v>1171</v>
      </c>
      <c r="S4" s="11"/>
      <c r="T4" s="11"/>
      <c r="AC4" s="6" t="s">
        <v>1166</v>
      </c>
      <c r="AD4" s="6" t="s">
        <v>1190</v>
      </c>
      <c r="AF4" s="10" t="s">
        <v>1174</v>
      </c>
      <c r="AG4" s="11" t="s">
        <v>1171</v>
      </c>
      <c r="AH4" s="11"/>
      <c r="AI4" s="11"/>
      <c r="AP4" s="6" t="s">
        <v>1166</v>
      </c>
      <c r="AQ4" s="6" t="s">
        <v>1187</v>
      </c>
      <c r="AS4" s="10" t="s">
        <v>1168</v>
      </c>
      <c r="AT4" s="11" t="s">
        <v>1171</v>
      </c>
      <c r="AU4" s="11"/>
      <c r="AV4" s="11"/>
    </row>
    <row r="5" spans="1:58" ht="16.8" hidden="1" customHeight="1" outlineLevel="1" x14ac:dyDescent="0.4">
      <c r="A5" s="6" t="s">
        <v>1150</v>
      </c>
      <c r="B5" s="6" t="s">
        <v>1188</v>
      </c>
      <c r="D5" s="12" t="s">
        <v>1169</v>
      </c>
      <c r="E5" s="13"/>
      <c r="F5" s="13"/>
      <c r="G5" s="13"/>
      <c r="N5" s="6" t="s">
        <v>1150</v>
      </c>
      <c r="O5" s="6" t="s">
        <v>1188</v>
      </c>
      <c r="Q5" s="12" t="s">
        <v>1176</v>
      </c>
      <c r="R5" s="13"/>
      <c r="S5" s="13"/>
      <c r="T5" s="13"/>
      <c r="AC5" s="6" t="s">
        <v>1150</v>
      </c>
      <c r="AD5" s="6" t="s">
        <v>1188</v>
      </c>
      <c r="AF5" s="12"/>
      <c r="AG5" s="13"/>
      <c r="AH5" s="13"/>
      <c r="AI5" s="13"/>
      <c r="AP5" s="6" t="s">
        <v>1150</v>
      </c>
      <c r="AQ5" s="6" t="s">
        <v>1191</v>
      </c>
      <c r="AS5" s="12" t="s">
        <v>1169</v>
      </c>
      <c r="AT5" s="13"/>
      <c r="AU5" s="13"/>
      <c r="AV5" s="13"/>
    </row>
    <row r="6" spans="1:58" ht="7.8" customHeight="1" collapsed="1" x14ac:dyDescent="0.4"/>
    <row r="7" spans="1:58" ht="16.8" customHeight="1" x14ac:dyDescent="0.4">
      <c r="A7" s="14" t="s">
        <v>1179</v>
      </c>
      <c r="B7" s="15" t="str">
        <f>"2022년의 기업 M&amp;A 건수는 총 " &amp; D8 &amp; "건으로, 2018년부터 2021년까지의 연평균 대비 " &amp; TEXT(B9,"0.0%") &amp; " " &amp;D9</f>
        <v>2022년의 기업 M&amp;A 건수는 총 182건으로, 2018년부터 2021년까지의 연평균 대비 24.9% 증가</v>
      </c>
      <c r="N7" s="14" t="s">
        <v>1179</v>
      </c>
      <c r="O7" s="15" t="str">
        <f>"상위 3개 M&amp;A 사유가 전체 10개 항목 중 " &amp; TEXT(Q9,"0.0%") &amp; "를 점유"</f>
        <v>상위 3개 M&amp;A 사유가 전체 10개 항목 중 47.6%를 점유</v>
      </c>
      <c r="AC7" s="14" t="s">
        <v>1179</v>
      </c>
      <c r="AD7" s="15" t="str">
        <f>"2021년 대비, 2022년 기업의 M&amp;A 활동이 " &amp; TEXT(AH8,"0.00%") &amp; " " &amp; AD9</f>
        <v>2021년 대비, 2022년 기업의 M&amp;A 활동이 8.98% 증가</v>
      </c>
      <c r="AP7" s="14" t="s">
        <v>1179</v>
      </c>
      <c r="AQ7" s="15" t="str">
        <f>"2020년 3분기 이후, 기업 M&amp;A 활동이 " &amp; TEXT(AQ9,"0.0%") &amp; " " &amp; AS9</f>
        <v>2020년 3분기 이후, 기업 M&amp;A 활동이 27.7% 증가</v>
      </c>
    </row>
    <row r="8" spans="1:58" ht="16.8" customHeight="1" x14ac:dyDescent="0.4">
      <c r="A8" s="14" t="s">
        <v>1184</v>
      </c>
      <c r="B8" s="16">
        <f>AVERAGE(E15:E27)</f>
        <v>145.75</v>
      </c>
      <c r="C8" s="14" t="s">
        <v>1194</v>
      </c>
      <c r="D8" s="16">
        <f>E31</f>
        <v>182</v>
      </c>
      <c r="N8" s="14" t="s">
        <v>1183</v>
      </c>
      <c r="O8" s="19" t="str">
        <f>"'" &amp; S9 &amp; "' 항목이 " &amp; TEXT(O9,"0.0%") &amp; "를 점유하며 M&amp;A 시장을 주도"</f>
        <v>'비용 시너지' 항목이 18.7%를 점유하며 M&amp;A 시장을 주도</v>
      </c>
      <c r="AC8" s="14" t="s">
        <v>1181</v>
      </c>
      <c r="AD8" s="15">
        <f>SUM(AG15:AG24)</f>
        <v>167</v>
      </c>
      <c r="AE8" s="14" t="s">
        <v>1182</v>
      </c>
      <c r="AF8" s="17">
        <f>SUM(AH15:AH23)</f>
        <v>182</v>
      </c>
      <c r="AG8" s="14" t="s">
        <v>1199</v>
      </c>
      <c r="AH8" s="27">
        <f>(AF8-AD8)/AD8</f>
        <v>8.9820359281437126E-2</v>
      </c>
      <c r="AP8" s="20" t="s">
        <v>1192</v>
      </c>
      <c r="AQ8" s="15">
        <f>SUM(AW15:AW24)</f>
        <v>336</v>
      </c>
      <c r="AR8" s="20" t="s">
        <v>1193</v>
      </c>
      <c r="AS8" s="15">
        <f>SUM(AW25:AW34)</f>
        <v>429</v>
      </c>
    </row>
    <row r="9" spans="1:58" ht="16.8" customHeight="1" x14ac:dyDescent="0.4">
      <c r="A9" s="14" t="s">
        <v>1195</v>
      </c>
      <c r="B9" s="23">
        <f>(D8-B8)/B8</f>
        <v>0.24871355060034306</v>
      </c>
      <c r="C9" s="14" t="s">
        <v>1180</v>
      </c>
      <c r="D9" s="16" t="str">
        <f>IF(B9&gt;=0,"증가","감소")</f>
        <v>증가</v>
      </c>
      <c r="N9" s="14" t="s">
        <v>1196</v>
      </c>
      <c r="O9" s="25">
        <f>R14/SUM(R14:R23)</f>
        <v>0.18676337262012693</v>
      </c>
      <c r="P9" s="14" t="s">
        <v>1197</v>
      </c>
      <c r="Q9" s="25">
        <f>SUM(R14:R16)/SUM(R14:R23)</f>
        <v>0.47597461468721669</v>
      </c>
      <c r="R9" s="14" t="s">
        <v>1198</v>
      </c>
      <c r="S9" s="16" t="str">
        <f>Q14</f>
        <v>비용 시너지</v>
      </c>
      <c r="AC9" s="14" t="s">
        <v>1180</v>
      </c>
      <c r="AD9" s="15" t="str">
        <f>IF(AH8&gt;=0,"증가","감소")</f>
        <v>증가</v>
      </c>
      <c r="AE9" s="14" t="s">
        <v>1200</v>
      </c>
      <c r="AF9" s="15" t="str">
        <f>VLOOKUP(AC15,표1[#All],2,0)</f>
        <v>중국</v>
      </c>
      <c r="AG9" s="14" t="s">
        <v>1201</v>
      </c>
      <c r="AH9" s="26">
        <f>AI15/SUM(AI16:AI24)</f>
        <v>0.30546075085324231</v>
      </c>
      <c r="AP9" s="34" t="s">
        <v>1202</v>
      </c>
      <c r="AQ9" s="35">
        <f>(AS8-AQ8)/AQ8</f>
        <v>0.2767857142857143</v>
      </c>
      <c r="AR9" s="34" t="s">
        <v>1180</v>
      </c>
      <c r="AS9" s="36" t="str">
        <f>IF(AQ9&gt;=0,"증가","감소")</f>
        <v>증가</v>
      </c>
      <c r="AT9" s="14" t="s">
        <v>1230</v>
      </c>
      <c r="AU9" s="15" t="str">
        <f>_xlfn.IFS(AQ9&gt;0,"+",AQ9=0," ",AQ9&lt;0,"-")</f>
        <v>+</v>
      </c>
    </row>
    <row r="10" spans="1:58" ht="16.8" customHeight="1" x14ac:dyDescent="0.4">
      <c r="AC10" s="14" t="s">
        <v>1183</v>
      </c>
      <c r="AD10" s="15" t="str">
        <f>"기업 M&amp;A 활동이 가장 활발한 " &amp; AF9 &amp; "이 전체의 " &amp; TEXT(AH9,"0.0%") &amp; "를 차지"</f>
        <v>기업 M&amp;A 활동이 가장 활발한 중국이 전체의 30.5%를 차지</v>
      </c>
      <c r="AP10" s="14" t="s">
        <v>1229</v>
      </c>
      <c r="AQ10" s="42" t="str">
        <f>"'20 2분기 이전 대비" &amp; " " &amp; AU9 &amp; TEXT(AQ9,"0.0%")</f>
        <v>'20 2분기 이전 대비 +27.7%</v>
      </c>
      <c r="AR10" s="42"/>
      <c r="AS10" s="42"/>
    </row>
    <row r="11" spans="1:58" ht="18" thickBot="1" x14ac:dyDescent="0.45">
      <c r="AC11" s="21" t="s">
        <v>1206</v>
      </c>
      <c r="AD11" t="s">
        <v>1204</v>
      </c>
      <c r="AP11" s="21" t="s">
        <v>1206</v>
      </c>
      <c r="AQ11" t="s">
        <v>1204</v>
      </c>
    </row>
    <row r="12" spans="1:58" ht="9" customHeight="1" x14ac:dyDescent="0.4">
      <c r="A12" s="18"/>
      <c r="B12" s="18"/>
      <c r="C12" s="18"/>
      <c r="D12" s="18"/>
      <c r="E12" s="18"/>
      <c r="F12" s="18"/>
      <c r="G12" s="18"/>
      <c r="N12" s="18"/>
      <c r="O12" s="18"/>
      <c r="P12" s="18"/>
      <c r="Q12" s="18"/>
      <c r="R12" s="18"/>
      <c r="S12" s="18"/>
      <c r="T12" s="18"/>
      <c r="U12" s="18"/>
      <c r="V12" s="18"/>
      <c r="AC12" s="18"/>
      <c r="AD12" s="18"/>
      <c r="AE12" s="18"/>
      <c r="AF12" s="18"/>
      <c r="AG12" s="18"/>
      <c r="AH12" s="18"/>
      <c r="AI12" s="18"/>
      <c r="AP12" s="18"/>
      <c r="AQ12" s="18"/>
      <c r="AR12" s="18"/>
      <c r="AS12" s="18"/>
      <c r="AT12" s="18"/>
      <c r="AU12" s="18"/>
      <c r="AV12" s="18"/>
    </row>
    <row r="13" spans="1:58" ht="18" thickBot="1" x14ac:dyDescent="0.45">
      <c r="A13" s="21" t="s">
        <v>1205</v>
      </c>
      <c r="B13"/>
      <c r="C13" s="21" t="s">
        <v>1206</v>
      </c>
      <c r="D13"/>
      <c r="E13"/>
      <c r="N13" s="21" t="s">
        <v>1210</v>
      </c>
      <c r="O13" t="s">
        <v>1205</v>
      </c>
      <c r="P13"/>
      <c r="Q13" t="s">
        <v>1212</v>
      </c>
      <c r="R13" s="5" t="s">
        <v>1213</v>
      </c>
      <c r="S13" s="5" t="s">
        <v>1214</v>
      </c>
      <c r="T13" s="5" t="s">
        <v>1215</v>
      </c>
      <c r="U13" s="5" t="s">
        <v>1216</v>
      </c>
      <c r="V13" s="5">
        <f>R14+R14*10%</f>
        <v>226.6</v>
      </c>
      <c r="AC13" s="21" t="s">
        <v>1205</v>
      </c>
      <c r="AD13" s="21" t="s">
        <v>1207</v>
      </c>
      <c r="AE13"/>
      <c r="AF13"/>
      <c r="AG13"/>
      <c r="AH13"/>
      <c r="AI13"/>
      <c r="AJ13" s="24"/>
      <c r="AK13" s="24"/>
      <c r="AL13" s="24"/>
      <c r="AM13" s="24"/>
      <c r="AN13" s="24"/>
      <c r="AO13" s="24"/>
      <c r="AP13" s="21" t="s">
        <v>1205</v>
      </c>
      <c r="AQ13"/>
      <c r="AR13" s="21" t="s">
        <v>0</v>
      </c>
      <c r="AS13"/>
      <c r="AT13"/>
      <c r="AU13"/>
      <c r="AV13"/>
      <c r="AW13"/>
      <c r="BE13"/>
    </row>
    <row r="14" spans="1:58" ht="18" thickBot="1" x14ac:dyDescent="0.45">
      <c r="A14" s="21" t="s">
        <v>1207</v>
      </c>
      <c r="B14" s="21" t="s">
        <v>1208</v>
      </c>
      <c r="C14" t="s">
        <v>1164</v>
      </c>
      <c r="D14" t="s">
        <v>1204</v>
      </c>
      <c r="E14"/>
      <c r="N14" t="s">
        <v>1134</v>
      </c>
      <c r="O14" s="22">
        <v>206</v>
      </c>
      <c r="P14"/>
      <c r="Q14" t="str">
        <f>N14</f>
        <v>비용 시너지</v>
      </c>
      <c r="R14">
        <f>O14</f>
        <v>206</v>
      </c>
      <c r="S14" s="24">
        <f>V13</f>
        <v>226.6</v>
      </c>
      <c r="T14" s="24">
        <f>S14-R14</f>
        <v>20.599999999999994</v>
      </c>
      <c r="U14" s="24" t="s">
        <v>1217</v>
      </c>
      <c r="V14" s="24">
        <f>R23+R14*5%</f>
        <v>60.3</v>
      </c>
      <c r="W14" s="24"/>
      <c r="X14" s="24"/>
      <c r="Y14" s="24"/>
      <c r="Z14" s="24"/>
      <c r="AA14" s="24"/>
      <c r="AB14" s="24"/>
      <c r="AC14" s="21" t="s">
        <v>0</v>
      </c>
      <c r="AD14">
        <v>2018</v>
      </c>
      <c r="AE14">
        <v>2019</v>
      </c>
      <c r="AF14">
        <v>2020</v>
      </c>
      <c r="AG14">
        <v>2021</v>
      </c>
      <c r="AH14">
        <v>2022</v>
      </c>
      <c r="AI14" t="s">
        <v>1218</v>
      </c>
      <c r="AJ14" s="24"/>
      <c r="AK14" s="24"/>
      <c r="AL14" s="24"/>
      <c r="AM14" s="24"/>
      <c r="AN14" s="24"/>
      <c r="AO14" s="24"/>
      <c r="AP14" s="21" t="s">
        <v>1207</v>
      </c>
      <c r="AQ14" s="21" t="s">
        <v>1208</v>
      </c>
      <c r="AR14" t="s">
        <v>2</v>
      </c>
      <c r="AS14" t="s">
        <v>51</v>
      </c>
      <c r="AT14" t="s">
        <v>24</v>
      </c>
      <c r="AU14" t="s">
        <v>1155</v>
      </c>
      <c r="AV14" t="s">
        <v>18</v>
      </c>
      <c r="AW14" t="s">
        <v>1218</v>
      </c>
      <c r="AX14" s="32" t="s">
        <v>1220</v>
      </c>
      <c r="AY14" s="33" t="s">
        <v>1221</v>
      </c>
      <c r="AZ14" s="33" t="s">
        <v>1222</v>
      </c>
      <c r="BA14" s="33" t="s">
        <v>1223</v>
      </c>
      <c r="BB14" s="33" t="s">
        <v>1224</v>
      </c>
      <c r="BC14" s="33" t="s">
        <v>1225</v>
      </c>
      <c r="BD14" s="33" t="s">
        <v>1228</v>
      </c>
      <c r="BE14" s="37" t="s">
        <v>1226</v>
      </c>
      <c r="BF14" s="37" t="s">
        <v>1227</v>
      </c>
    </row>
    <row r="15" spans="1:58" ht="17.399999999999999" x14ac:dyDescent="0.4">
      <c r="A15">
        <v>2018</v>
      </c>
      <c r="B15" t="s">
        <v>1146</v>
      </c>
      <c r="C15" s="22">
        <v>16</v>
      </c>
      <c r="D15" s="22">
        <v>35</v>
      </c>
      <c r="E15">
        <f>SUM(D15:D18)</f>
        <v>151</v>
      </c>
      <c r="N15" t="s">
        <v>1131</v>
      </c>
      <c r="O15" s="22">
        <v>169</v>
      </c>
      <c r="P15"/>
      <c r="Q15" t="str">
        <f t="shared" ref="Q15:Q23" si="0">N15</f>
        <v>시장 확장</v>
      </c>
      <c r="R15">
        <f t="shared" ref="R15:R23" si="1">O15</f>
        <v>169</v>
      </c>
      <c r="S15" s="5">
        <f>S14-($V$13-$V$14)/9</f>
        <v>208.12222222222221</v>
      </c>
      <c r="T15" s="5">
        <f t="shared" ref="T15:T23" si="2">S15-R15</f>
        <v>39.122222222222206</v>
      </c>
      <c r="AC15" t="s">
        <v>2</v>
      </c>
      <c r="AD15" s="22">
        <v>39</v>
      </c>
      <c r="AE15" s="22">
        <v>30</v>
      </c>
      <c r="AF15" s="22">
        <v>27</v>
      </c>
      <c r="AG15" s="22">
        <v>40</v>
      </c>
      <c r="AH15" s="22">
        <v>43</v>
      </c>
      <c r="AI15" s="22">
        <v>179</v>
      </c>
      <c r="AP15">
        <v>2018</v>
      </c>
      <c r="AQ15" t="s">
        <v>1146</v>
      </c>
      <c r="AR15" s="22">
        <v>6</v>
      </c>
      <c r="AS15" s="22">
        <v>3</v>
      </c>
      <c r="AT15" s="22">
        <v>5</v>
      </c>
      <c r="AU15" s="22">
        <v>9</v>
      </c>
      <c r="AV15" s="22">
        <v>12</v>
      </c>
      <c r="AW15" s="22">
        <v>35</v>
      </c>
      <c r="AX15" s="28">
        <f>AP15</f>
        <v>2018</v>
      </c>
      <c r="AY15" s="29" t="str">
        <f t="shared" ref="AY15:BE30" si="3">AQ15</f>
        <v>Q1</v>
      </c>
      <c r="AZ15" s="29">
        <f t="shared" si="3"/>
        <v>6</v>
      </c>
      <c r="BA15" s="29">
        <f t="shared" si="3"/>
        <v>3</v>
      </c>
      <c r="BB15" s="29">
        <f t="shared" si="3"/>
        <v>5</v>
      </c>
      <c r="BC15" s="29">
        <f t="shared" si="3"/>
        <v>9</v>
      </c>
      <c r="BD15" s="29">
        <f t="shared" si="3"/>
        <v>12</v>
      </c>
      <c r="BE15" s="39">
        <f t="shared" si="3"/>
        <v>35</v>
      </c>
      <c r="BF15" s="38">
        <f>BE15+3.5</f>
        <v>38.5</v>
      </c>
    </row>
    <row r="16" spans="1:58" ht="17.399999999999999" x14ac:dyDescent="0.4">
      <c r="A16"/>
      <c r="B16" t="s">
        <v>1147</v>
      </c>
      <c r="C16" s="22">
        <v>12</v>
      </c>
      <c r="D16" s="22">
        <v>32</v>
      </c>
      <c r="E16"/>
      <c r="N16" t="s">
        <v>1133</v>
      </c>
      <c r="O16" s="22">
        <v>150</v>
      </c>
      <c r="P16"/>
      <c r="Q16" t="str">
        <f t="shared" si="0"/>
        <v>인재 및 전문성 획득</v>
      </c>
      <c r="R16">
        <f t="shared" si="1"/>
        <v>150</v>
      </c>
      <c r="S16" s="5">
        <f t="shared" ref="S16:S23" si="4">S15-($V$13-$V$14)/9</f>
        <v>189.64444444444442</v>
      </c>
      <c r="T16" s="5">
        <f t="shared" si="2"/>
        <v>39.644444444444417</v>
      </c>
      <c r="AC16" t="s">
        <v>51</v>
      </c>
      <c r="AD16" s="22">
        <v>18</v>
      </c>
      <c r="AE16" s="22">
        <v>16</v>
      </c>
      <c r="AF16" s="22">
        <v>12</v>
      </c>
      <c r="AG16" s="22">
        <v>24</v>
      </c>
      <c r="AH16" s="22">
        <v>13</v>
      </c>
      <c r="AI16" s="22">
        <v>83</v>
      </c>
      <c r="AP16"/>
      <c r="AQ16" t="s">
        <v>1147</v>
      </c>
      <c r="AR16" s="22">
        <v>9</v>
      </c>
      <c r="AS16" s="22">
        <v>4</v>
      </c>
      <c r="AT16" s="22">
        <v>6</v>
      </c>
      <c r="AU16" s="22">
        <v>4</v>
      </c>
      <c r="AV16" s="22">
        <v>9</v>
      </c>
      <c r="AW16" s="22">
        <v>32</v>
      </c>
      <c r="AX16" s="28"/>
      <c r="AY16" s="29" t="str">
        <f t="shared" ref="AY16:AY34" si="5">AQ16</f>
        <v>Q2</v>
      </c>
      <c r="AZ16" s="29">
        <f t="shared" ref="AZ16:AZ34" si="6">AR16</f>
        <v>9</v>
      </c>
      <c r="BA16" s="29">
        <f t="shared" ref="BA16:BA34" si="7">AS16</f>
        <v>4</v>
      </c>
      <c r="BB16" s="29">
        <f t="shared" ref="BB16:BB34" si="8">AT16</f>
        <v>6</v>
      </c>
      <c r="BC16" s="29">
        <f t="shared" ref="BC16:BC34" si="9">AU16</f>
        <v>4</v>
      </c>
      <c r="BD16" s="29">
        <f t="shared" ref="BD16:BE34" si="10">AV16</f>
        <v>9</v>
      </c>
      <c r="BE16" s="39">
        <f t="shared" si="3"/>
        <v>32</v>
      </c>
      <c r="BF16" s="39">
        <f t="shared" ref="BF16:BF34" si="11">BE16+3.5</f>
        <v>35.5</v>
      </c>
    </row>
    <row r="17" spans="1:58" ht="17.399999999999999" x14ac:dyDescent="0.4">
      <c r="A17"/>
      <c r="B17" t="s">
        <v>1148</v>
      </c>
      <c r="C17" s="22">
        <v>23</v>
      </c>
      <c r="D17" s="22">
        <v>38</v>
      </c>
      <c r="E17"/>
      <c r="N17" t="s">
        <v>1137</v>
      </c>
      <c r="O17" s="22">
        <v>127</v>
      </c>
      <c r="P17"/>
      <c r="Q17" t="str">
        <f t="shared" si="0"/>
        <v>수직 통합</v>
      </c>
      <c r="R17">
        <f t="shared" si="1"/>
        <v>127</v>
      </c>
      <c r="S17" s="5">
        <f t="shared" si="4"/>
        <v>171.16666666666663</v>
      </c>
      <c r="T17" s="5">
        <f t="shared" si="2"/>
        <v>44.166666666666629</v>
      </c>
      <c r="AC17" t="s">
        <v>24</v>
      </c>
      <c r="AD17" s="22">
        <v>25</v>
      </c>
      <c r="AE17" s="22">
        <v>13</v>
      </c>
      <c r="AF17" s="22">
        <v>19</v>
      </c>
      <c r="AG17" s="22">
        <v>25</v>
      </c>
      <c r="AH17" s="22">
        <v>13</v>
      </c>
      <c r="AI17" s="22">
        <v>95</v>
      </c>
      <c r="AP17"/>
      <c r="AQ17" t="s">
        <v>1148</v>
      </c>
      <c r="AR17" s="22">
        <v>9</v>
      </c>
      <c r="AS17" s="22">
        <v>7</v>
      </c>
      <c r="AT17" s="22">
        <v>6</v>
      </c>
      <c r="AU17" s="22">
        <v>7</v>
      </c>
      <c r="AV17" s="22">
        <v>9</v>
      </c>
      <c r="AW17" s="22">
        <v>38</v>
      </c>
      <c r="AX17" s="28"/>
      <c r="AY17" s="29" t="str">
        <f t="shared" si="5"/>
        <v>Q3</v>
      </c>
      <c r="AZ17" s="29">
        <f t="shared" si="6"/>
        <v>9</v>
      </c>
      <c r="BA17" s="29">
        <f t="shared" si="7"/>
        <v>7</v>
      </c>
      <c r="BB17" s="29">
        <f t="shared" si="8"/>
        <v>6</v>
      </c>
      <c r="BC17" s="29">
        <f t="shared" si="9"/>
        <v>7</v>
      </c>
      <c r="BD17" s="29">
        <f t="shared" si="10"/>
        <v>9</v>
      </c>
      <c r="BE17" s="39">
        <f t="shared" si="3"/>
        <v>38</v>
      </c>
      <c r="BF17" s="39">
        <f t="shared" si="11"/>
        <v>41.5</v>
      </c>
    </row>
    <row r="18" spans="1:58" ht="17.399999999999999" x14ac:dyDescent="0.4">
      <c r="A18"/>
      <c r="B18" t="s">
        <v>1149</v>
      </c>
      <c r="C18" s="22">
        <v>12</v>
      </c>
      <c r="D18" s="22">
        <v>46</v>
      </c>
      <c r="E18"/>
      <c r="N18" t="s">
        <v>1130</v>
      </c>
      <c r="O18" s="22">
        <v>116</v>
      </c>
      <c r="P18"/>
      <c r="Q18" t="str">
        <f t="shared" si="0"/>
        <v>기술 획득</v>
      </c>
      <c r="R18">
        <f t="shared" si="1"/>
        <v>116</v>
      </c>
      <c r="S18" s="5">
        <f t="shared" si="4"/>
        <v>152.68888888888884</v>
      </c>
      <c r="T18" s="5">
        <f t="shared" si="2"/>
        <v>36.68888888888884</v>
      </c>
      <c r="AC18" t="s">
        <v>1155</v>
      </c>
      <c r="AD18" s="22">
        <v>29</v>
      </c>
      <c r="AE18" s="22">
        <v>33</v>
      </c>
      <c r="AF18" s="22">
        <v>21</v>
      </c>
      <c r="AG18" s="22">
        <v>54</v>
      </c>
      <c r="AH18" s="22">
        <v>66</v>
      </c>
      <c r="AI18" s="22">
        <v>203</v>
      </c>
      <c r="AP18"/>
      <c r="AQ18" t="s">
        <v>1149</v>
      </c>
      <c r="AR18" s="22">
        <v>15</v>
      </c>
      <c r="AS18" s="22">
        <v>4</v>
      </c>
      <c r="AT18" s="22">
        <v>8</v>
      </c>
      <c r="AU18" s="22">
        <v>9</v>
      </c>
      <c r="AV18" s="22">
        <v>10</v>
      </c>
      <c r="AW18" s="22">
        <v>46</v>
      </c>
      <c r="AX18" s="28"/>
      <c r="AY18" s="29" t="str">
        <f t="shared" si="5"/>
        <v>Q4</v>
      </c>
      <c r="AZ18" s="29">
        <f t="shared" si="6"/>
        <v>15</v>
      </c>
      <c r="BA18" s="29">
        <f t="shared" si="7"/>
        <v>4</v>
      </c>
      <c r="BB18" s="29">
        <f t="shared" si="8"/>
        <v>8</v>
      </c>
      <c r="BC18" s="29">
        <f t="shared" si="9"/>
        <v>9</v>
      </c>
      <c r="BD18" s="29">
        <f t="shared" si="10"/>
        <v>10</v>
      </c>
      <c r="BE18" s="39">
        <f t="shared" si="3"/>
        <v>46</v>
      </c>
      <c r="BF18" s="39">
        <f t="shared" si="11"/>
        <v>49.5</v>
      </c>
    </row>
    <row r="19" spans="1:58" ht="17.399999999999999" x14ac:dyDescent="0.4">
      <c r="A19">
        <v>2019</v>
      </c>
      <c r="B19" t="s">
        <v>1146</v>
      </c>
      <c r="C19" s="22">
        <v>9</v>
      </c>
      <c r="D19" s="22">
        <v>32</v>
      </c>
      <c r="E19">
        <f>SUM(D19:D22)</f>
        <v>144</v>
      </c>
      <c r="N19" t="s">
        <v>1135</v>
      </c>
      <c r="O19" s="22">
        <v>90</v>
      </c>
      <c r="P19"/>
      <c r="Q19" t="str">
        <f t="shared" si="0"/>
        <v>수익 시너지</v>
      </c>
      <c r="R19">
        <f t="shared" si="1"/>
        <v>90</v>
      </c>
      <c r="S19" s="5">
        <f t="shared" si="4"/>
        <v>134.21111111111105</v>
      </c>
      <c r="T19" s="5">
        <f t="shared" si="2"/>
        <v>44.211111111111052</v>
      </c>
      <c r="AC19" t="s">
        <v>18</v>
      </c>
      <c r="AD19" s="22">
        <v>40</v>
      </c>
      <c r="AE19" s="22">
        <v>52</v>
      </c>
      <c r="AF19" s="22">
        <v>42</v>
      </c>
      <c r="AG19" s="22">
        <v>24</v>
      </c>
      <c r="AH19" s="22">
        <v>47</v>
      </c>
      <c r="AI19" s="22">
        <v>205</v>
      </c>
      <c r="AP19">
        <v>2019</v>
      </c>
      <c r="AQ19" t="s">
        <v>1146</v>
      </c>
      <c r="AR19" s="22">
        <v>4</v>
      </c>
      <c r="AS19" s="22">
        <v>6</v>
      </c>
      <c r="AT19" s="22">
        <v>1</v>
      </c>
      <c r="AU19" s="22">
        <v>8</v>
      </c>
      <c r="AV19" s="22">
        <v>13</v>
      </c>
      <c r="AW19" s="22">
        <v>32</v>
      </c>
      <c r="AX19" s="28">
        <f t="shared" ref="AX19:AX31" si="12">AP19</f>
        <v>2019</v>
      </c>
      <c r="AY19" s="29" t="str">
        <f t="shared" si="5"/>
        <v>Q1</v>
      </c>
      <c r="AZ19" s="29">
        <f t="shared" si="6"/>
        <v>4</v>
      </c>
      <c r="BA19" s="29">
        <f t="shared" si="7"/>
        <v>6</v>
      </c>
      <c r="BB19" s="29">
        <f t="shared" si="8"/>
        <v>1</v>
      </c>
      <c r="BC19" s="29">
        <f t="shared" si="9"/>
        <v>8</v>
      </c>
      <c r="BD19" s="29">
        <f t="shared" si="10"/>
        <v>13</v>
      </c>
      <c r="BE19" s="39">
        <f t="shared" si="3"/>
        <v>32</v>
      </c>
      <c r="BF19" s="39">
        <f t="shared" si="11"/>
        <v>35.5</v>
      </c>
    </row>
    <row r="20" spans="1:58" ht="17.399999999999999" x14ac:dyDescent="0.4">
      <c r="A20"/>
      <c r="B20" t="s">
        <v>1147</v>
      </c>
      <c r="C20" s="22">
        <v>12</v>
      </c>
      <c r="D20" s="22">
        <v>36</v>
      </c>
      <c r="E20"/>
      <c r="N20" t="s">
        <v>1136</v>
      </c>
      <c r="O20" s="22">
        <v>72</v>
      </c>
      <c r="P20"/>
      <c r="Q20" t="str">
        <f t="shared" si="0"/>
        <v>경쟁 업체 제거</v>
      </c>
      <c r="R20">
        <f t="shared" si="1"/>
        <v>72</v>
      </c>
      <c r="S20" s="5">
        <f t="shared" si="4"/>
        <v>115.73333333333328</v>
      </c>
      <c r="T20" s="5">
        <f t="shared" si="2"/>
        <v>43.733333333333277</v>
      </c>
      <c r="AC20"/>
      <c r="AD20"/>
      <c r="AE20"/>
      <c r="AP20"/>
      <c r="AQ20" t="s">
        <v>1147</v>
      </c>
      <c r="AR20" s="22">
        <v>7</v>
      </c>
      <c r="AS20" s="22">
        <v>3</v>
      </c>
      <c r="AT20" s="22">
        <v>6</v>
      </c>
      <c r="AU20" s="22">
        <v>5</v>
      </c>
      <c r="AV20" s="22">
        <v>15</v>
      </c>
      <c r="AW20" s="22">
        <v>36</v>
      </c>
      <c r="AX20" s="28"/>
      <c r="AY20" s="29" t="str">
        <f t="shared" si="5"/>
        <v>Q2</v>
      </c>
      <c r="AZ20" s="29">
        <f t="shared" si="6"/>
        <v>7</v>
      </c>
      <c r="BA20" s="29">
        <f t="shared" si="7"/>
        <v>3</v>
      </c>
      <c r="BB20" s="29">
        <f t="shared" si="8"/>
        <v>6</v>
      </c>
      <c r="BC20" s="29">
        <f t="shared" si="9"/>
        <v>5</v>
      </c>
      <c r="BD20" s="29">
        <f t="shared" si="10"/>
        <v>15</v>
      </c>
      <c r="BE20" s="39">
        <f t="shared" si="3"/>
        <v>36</v>
      </c>
      <c r="BF20" s="39">
        <f t="shared" si="11"/>
        <v>39.5</v>
      </c>
    </row>
    <row r="21" spans="1:58" ht="17.399999999999999" x14ac:dyDescent="0.4">
      <c r="A21"/>
      <c r="B21" t="s">
        <v>1148</v>
      </c>
      <c r="C21" s="22">
        <v>9</v>
      </c>
      <c r="D21" s="22">
        <v>36</v>
      </c>
      <c r="E21"/>
      <c r="N21" t="s">
        <v>1129</v>
      </c>
      <c r="O21" s="22">
        <v>69</v>
      </c>
      <c r="P21"/>
      <c r="Q21" t="str">
        <f t="shared" si="0"/>
        <v>제품 다양화</v>
      </c>
      <c r="R21">
        <f t="shared" si="1"/>
        <v>69</v>
      </c>
      <c r="S21" s="5">
        <f t="shared" si="4"/>
        <v>97.255555555555503</v>
      </c>
      <c r="T21" s="5">
        <f t="shared" si="2"/>
        <v>28.255555555555503</v>
      </c>
      <c r="AC21"/>
      <c r="AD21"/>
      <c r="AE21"/>
      <c r="AP21"/>
      <c r="AQ21" t="s">
        <v>1148</v>
      </c>
      <c r="AR21" s="22">
        <v>10</v>
      </c>
      <c r="AS21" s="22">
        <v>3</v>
      </c>
      <c r="AT21" s="22">
        <v>3</v>
      </c>
      <c r="AU21" s="22">
        <v>7</v>
      </c>
      <c r="AV21" s="22">
        <v>13</v>
      </c>
      <c r="AW21" s="22">
        <v>36</v>
      </c>
      <c r="AX21" s="28"/>
      <c r="AY21" s="29" t="str">
        <f t="shared" si="5"/>
        <v>Q3</v>
      </c>
      <c r="AZ21" s="29">
        <f t="shared" si="6"/>
        <v>10</v>
      </c>
      <c r="BA21" s="29">
        <f t="shared" si="7"/>
        <v>3</v>
      </c>
      <c r="BB21" s="29">
        <f t="shared" si="8"/>
        <v>3</v>
      </c>
      <c r="BC21" s="29">
        <f t="shared" si="9"/>
        <v>7</v>
      </c>
      <c r="BD21" s="29">
        <f t="shared" si="10"/>
        <v>13</v>
      </c>
      <c r="BE21" s="39">
        <f t="shared" si="3"/>
        <v>36</v>
      </c>
      <c r="BF21" s="39">
        <f t="shared" si="11"/>
        <v>39.5</v>
      </c>
    </row>
    <row r="22" spans="1:58" ht="17.399999999999999" x14ac:dyDescent="0.4">
      <c r="A22"/>
      <c r="B22" t="s">
        <v>1149</v>
      </c>
      <c r="C22" s="22">
        <v>20</v>
      </c>
      <c r="D22" s="22">
        <v>40</v>
      </c>
      <c r="E22"/>
      <c r="N22" t="s">
        <v>1132</v>
      </c>
      <c r="O22" s="22">
        <v>54</v>
      </c>
      <c r="P22"/>
      <c r="Q22" t="str">
        <f t="shared" si="0"/>
        <v>재무지표 개선</v>
      </c>
      <c r="R22">
        <f t="shared" si="1"/>
        <v>54</v>
      </c>
      <c r="S22" s="5">
        <f t="shared" si="4"/>
        <v>78.777777777777729</v>
      </c>
      <c r="T22" s="5">
        <f t="shared" si="2"/>
        <v>24.777777777777729</v>
      </c>
      <c r="AC22"/>
      <c r="AD22"/>
      <c r="AE22"/>
      <c r="AP22"/>
      <c r="AQ22" t="s">
        <v>1149</v>
      </c>
      <c r="AR22" s="22">
        <v>9</v>
      </c>
      <c r="AS22" s="22">
        <v>4</v>
      </c>
      <c r="AT22" s="22">
        <v>3</v>
      </c>
      <c r="AU22" s="22">
        <v>13</v>
      </c>
      <c r="AV22" s="22">
        <v>11</v>
      </c>
      <c r="AW22" s="22">
        <v>40</v>
      </c>
      <c r="AX22" s="28"/>
      <c r="AY22" s="29" t="str">
        <f t="shared" si="5"/>
        <v>Q4</v>
      </c>
      <c r="AZ22" s="29">
        <f t="shared" si="6"/>
        <v>9</v>
      </c>
      <c r="BA22" s="29">
        <f t="shared" si="7"/>
        <v>4</v>
      </c>
      <c r="BB22" s="29">
        <f t="shared" si="8"/>
        <v>3</v>
      </c>
      <c r="BC22" s="29">
        <f t="shared" si="9"/>
        <v>13</v>
      </c>
      <c r="BD22" s="29">
        <f t="shared" si="10"/>
        <v>11</v>
      </c>
      <c r="BE22" s="39">
        <f t="shared" si="3"/>
        <v>40</v>
      </c>
      <c r="BF22" s="39">
        <f t="shared" si="11"/>
        <v>43.5</v>
      </c>
    </row>
    <row r="23" spans="1:58" ht="17.399999999999999" x14ac:dyDescent="0.4">
      <c r="A23">
        <v>2020</v>
      </c>
      <c r="B23" t="s">
        <v>1146</v>
      </c>
      <c r="C23" s="22">
        <v>15</v>
      </c>
      <c r="D23" s="22">
        <v>29</v>
      </c>
      <c r="E23">
        <f>SUM(D23:D26)</f>
        <v>121</v>
      </c>
      <c r="N23" t="s">
        <v>1138</v>
      </c>
      <c r="O23" s="22">
        <v>50</v>
      </c>
      <c r="P23"/>
      <c r="Q23" t="str">
        <f t="shared" si="0"/>
        <v>전략적 개편</v>
      </c>
      <c r="R23">
        <f t="shared" si="1"/>
        <v>50</v>
      </c>
      <c r="S23" s="5">
        <f t="shared" si="4"/>
        <v>60.299999999999955</v>
      </c>
      <c r="T23" s="5">
        <f t="shared" si="2"/>
        <v>10.299999999999955</v>
      </c>
      <c r="AC23"/>
      <c r="AD23"/>
      <c r="AE23"/>
      <c r="AP23">
        <v>2020</v>
      </c>
      <c r="AQ23" t="s">
        <v>1146</v>
      </c>
      <c r="AR23" s="22">
        <v>8</v>
      </c>
      <c r="AS23" s="22">
        <v>3</v>
      </c>
      <c r="AT23" s="22">
        <v>3</v>
      </c>
      <c r="AU23" s="22">
        <v>5</v>
      </c>
      <c r="AV23" s="22">
        <v>10</v>
      </c>
      <c r="AW23" s="22">
        <v>29</v>
      </c>
      <c r="AX23" s="28">
        <f t="shared" si="12"/>
        <v>2020</v>
      </c>
      <c r="AY23" s="29" t="str">
        <f t="shared" si="5"/>
        <v>Q1</v>
      </c>
      <c r="AZ23" s="29">
        <f t="shared" si="6"/>
        <v>8</v>
      </c>
      <c r="BA23" s="29">
        <f t="shared" si="7"/>
        <v>3</v>
      </c>
      <c r="BB23" s="29">
        <f t="shared" si="8"/>
        <v>3</v>
      </c>
      <c r="BC23" s="29">
        <f t="shared" si="9"/>
        <v>5</v>
      </c>
      <c r="BD23" s="29">
        <f t="shared" si="10"/>
        <v>10</v>
      </c>
      <c r="BE23" s="39">
        <f t="shared" si="3"/>
        <v>29</v>
      </c>
      <c r="BF23" s="39">
        <f t="shared" si="11"/>
        <v>32.5</v>
      </c>
    </row>
    <row r="24" spans="1:58" ht="17.399999999999999" x14ac:dyDescent="0.4">
      <c r="A24"/>
      <c r="B24" t="s">
        <v>1147</v>
      </c>
      <c r="C24" s="22">
        <v>5</v>
      </c>
      <c r="D24" s="22">
        <v>12</v>
      </c>
      <c r="E24"/>
      <c r="N24"/>
      <c r="O24"/>
      <c r="P24"/>
      <c r="Q24"/>
      <c r="AC24"/>
      <c r="AD24"/>
      <c r="AE24"/>
      <c r="AP24"/>
      <c r="AQ24" t="s">
        <v>1147</v>
      </c>
      <c r="AR24" s="22"/>
      <c r="AS24" s="22">
        <v>4</v>
      </c>
      <c r="AT24" s="22">
        <v>1</v>
      </c>
      <c r="AU24" s="22">
        <v>2</v>
      </c>
      <c r="AV24" s="22">
        <v>5</v>
      </c>
      <c r="AW24" s="22">
        <v>12</v>
      </c>
      <c r="AX24" s="28"/>
      <c r="AY24" s="29" t="str">
        <f t="shared" si="5"/>
        <v>Q2</v>
      </c>
      <c r="AZ24" s="29">
        <f t="shared" si="6"/>
        <v>0</v>
      </c>
      <c r="BA24" s="29">
        <f t="shared" si="7"/>
        <v>4</v>
      </c>
      <c r="BB24" s="29">
        <f t="shared" si="8"/>
        <v>1</v>
      </c>
      <c r="BC24" s="29">
        <f t="shared" si="9"/>
        <v>2</v>
      </c>
      <c r="BD24" s="29">
        <f t="shared" si="10"/>
        <v>5</v>
      </c>
      <c r="BE24" s="39">
        <f t="shared" si="3"/>
        <v>12</v>
      </c>
      <c r="BF24" s="39">
        <f t="shared" si="11"/>
        <v>15.5</v>
      </c>
    </row>
    <row r="25" spans="1:58" ht="17.399999999999999" x14ac:dyDescent="0.4">
      <c r="A25"/>
      <c r="B25" t="s">
        <v>1148</v>
      </c>
      <c r="C25" s="22">
        <v>14</v>
      </c>
      <c r="D25" s="22">
        <v>39</v>
      </c>
      <c r="E25"/>
      <c r="N25"/>
      <c r="O25"/>
      <c r="P25"/>
      <c r="Q25"/>
      <c r="AC25"/>
      <c r="AD25"/>
      <c r="AE25"/>
      <c r="AP25"/>
      <c r="AQ25" t="s">
        <v>1148</v>
      </c>
      <c r="AR25" s="22">
        <v>5</v>
      </c>
      <c r="AS25" s="22">
        <v>1</v>
      </c>
      <c r="AT25" s="22">
        <v>9</v>
      </c>
      <c r="AU25" s="22">
        <v>8</v>
      </c>
      <c r="AV25" s="22">
        <v>16</v>
      </c>
      <c r="AW25" s="22">
        <v>39</v>
      </c>
      <c r="AX25" s="28"/>
      <c r="AY25" s="29" t="str">
        <f t="shared" si="5"/>
        <v>Q3</v>
      </c>
      <c r="AZ25" s="29">
        <f t="shared" si="6"/>
        <v>5</v>
      </c>
      <c r="BA25" s="29">
        <f t="shared" si="7"/>
        <v>1</v>
      </c>
      <c r="BB25" s="29">
        <f t="shared" si="8"/>
        <v>9</v>
      </c>
      <c r="BC25" s="29">
        <f t="shared" si="9"/>
        <v>8</v>
      </c>
      <c r="BD25" s="29">
        <f t="shared" si="10"/>
        <v>16</v>
      </c>
      <c r="BE25" s="39">
        <f t="shared" si="3"/>
        <v>39</v>
      </c>
      <c r="BF25" s="39">
        <f t="shared" si="11"/>
        <v>42.5</v>
      </c>
    </row>
    <row r="26" spans="1:58" ht="17.399999999999999" x14ac:dyDescent="0.4">
      <c r="A26"/>
      <c r="B26" t="s">
        <v>1149</v>
      </c>
      <c r="C26" s="22">
        <v>15</v>
      </c>
      <c r="D26" s="22">
        <v>41</v>
      </c>
      <c r="E26"/>
      <c r="N26"/>
      <c r="O26"/>
      <c r="P26"/>
      <c r="Q26"/>
      <c r="AC26"/>
      <c r="AD26"/>
      <c r="AE26"/>
      <c r="AP26"/>
      <c r="AQ26" t="s">
        <v>1149</v>
      </c>
      <c r="AR26" s="22">
        <v>14</v>
      </c>
      <c r="AS26" s="22">
        <v>4</v>
      </c>
      <c r="AT26" s="22">
        <v>6</v>
      </c>
      <c r="AU26" s="22">
        <v>6</v>
      </c>
      <c r="AV26" s="22">
        <v>11</v>
      </c>
      <c r="AW26" s="22">
        <v>41</v>
      </c>
      <c r="AX26" s="28"/>
      <c r="AY26" s="29" t="str">
        <f t="shared" si="5"/>
        <v>Q4</v>
      </c>
      <c r="AZ26" s="29">
        <f t="shared" si="6"/>
        <v>14</v>
      </c>
      <c r="BA26" s="29">
        <f t="shared" si="7"/>
        <v>4</v>
      </c>
      <c r="BB26" s="29">
        <f t="shared" si="8"/>
        <v>6</v>
      </c>
      <c r="BC26" s="29">
        <f t="shared" si="9"/>
        <v>6</v>
      </c>
      <c r="BD26" s="29">
        <f t="shared" si="10"/>
        <v>11</v>
      </c>
      <c r="BE26" s="39">
        <f t="shared" si="3"/>
        <v>41</v>
      </c>
      <c r="BF26" s="39">
        <f t="shared" si="11"/>
        <v>44.5</v>
      </c>
    </row>
    <row r="27" spans="1:58" ht="17.399999999999999" x14ac:dyDescent="0.4">
      <c r="A27">
        <v>2021</v>
      </c>
      <c r="B27" t="s">
        <v>1146</v>
      </c>
      <c r="C27" s="22">
        <v>13</v>
      </c>
      <c r="D27" s="22">
        <v>33</v>
      </c>
      <c r="E27">
        <f>SUM(D27:D30)</f>
        <v>167</v>
      </c>
      <c r="N27"/>
      <c r="O27"/>
      <c r="P27"/>
      <c r="Q27"/>
      <c r="AC27"/>
      <c r="AD27"/>
      <c r="AE27"/>
      <c r="AP27">
        <v>2021</v>
      </c>
      <c r="AQ27" t="s">
        <v>1146</v>
      </c>
      <c r="AR27" s="22">
        <v>9</v>
      </c>
      <c r="AS27" s="22">
        <v>7</v>
      </c>
      <c r="AT27" s="22">
        <v>6</v>
      </c>
      <c r="AU27" s="22">
        <v>3</v>
      </c>
      <c r="AV27" s="22">
        <v>8</v>
      </c>
      <c r="AW27" s="22">
        <v>33</v>
      </c>
      <c r="AX27" s="28">
        <f t="shared" si="12"/>
        <v>2021</v>
      </c>
      <c r="AY27" s="29" t="str">
        <f t="shared" si="5"/>
        <v>Q1</v>
      </c>
      <c r="AZ27" s="29">
        <f t="shared" si="6"/>
        <v>9</v>
      </c>
      <c r="BA27" s="29">
        <f t="shared" si="7"/>
        <v>7</v>
      </c>
      <c r="BB27" s="29">
        <f t="shared" si="8"/>
        <v>6</v>
      </c>
      <c r="BC27" s="29">
        <f t="shared" si="9"/>
        <v>3</v>
      </c>
      <c r="BD27" s="29">
        <f t="shared" si="10"/>
        <v>8</v>
      </c>
      <c r="BE27" s="39">
        <f t="shared" si="3"/>
        <v>33</v>
      </c>
      <c r="BF27" s="39">
        <f t="shared" si="11"/>
        <v>36.5</v>
      </c>
    </row>
    <row r="28" spans="1:58" ht="17.399999999999999" x14ac:dyDescent="0.4">
      <c r="A28"/>
      <c r="B28" t="s">
        <v>1147</v>
      </c>
      <c r="C28" s="22">
        <v>20</v>
      </c>
      <c r="D28" s="22">
        <v>36</v>
      </c>
      <c r="E28"/>
      <c r="N28"/>
      <c r="O28"/>
      <c r="P28"/>
      <c r="Q28"/>
      <c r="AC28"/>
      <c r="AD28"/>
      <c r="AE28"/>
      <c r="AP28"/>
      <c r="AQ28" t="s">
        <v>1147</v>
      </c>
      <c r="AR28" s="22">
        <v>7</v>
      </c>
      <c r="AS28" s="22">
        <v>7</v>
      </c>
      <c r="AT28" s="22">
        <v>10</v>
      </c>
      <c r="AU28" s="22">
        <v>10</v>
      </c>
      <c r="AV28" s="22">
        <v>2</v>
      </c>
      <c r="AW28" s="22">
        <v>36</v>
      </c>
      <c r="AX28" s="28"/>
      <c r="AY28" s="29" t="str">
        <f t="shared" si="5"/>
        <v>Q2</v>
      </c>
      <c r="AZ28" s="29">
        <f t="shared" si="6"/>
        <v>7</v>
      </c>
      <c r="BA28" s="29">
        <f t="shared" si="7"/>
        <v>7</v>
      </c>
      <c r="BB28" s="29">
        <f t="shared" si="8"/>
        <v>10</v>
      </c>
      <c r="BC28" s="29">
        <f t="shared" si="9"/>
        <v>10</v>
      </c>
      <c r="BD28" s="29">
        <f t="shared" si="10"/>
        <v>2</v>
      </c>
      <c r="BE28" s="39">
        <f t="shared" si="3"/>
        <v>36</v>
      </c>
      <c r="BF28" s="39">
        <f t="shared" si="11"/>
        <v>39.5</v>
      </c>
    </row>
    <row r="29" spans="1:58" ht="17.399999999999999" x14ac:dyDescent="0.4">
      <c r="A29"/>
      <c r="B29" t="s">
        <v>1148</v>
      </c>
      <c r="C29" s="22">
        <v>19</v>
      </c>
      <c r="D29" s="22">
        <v>58</v>
      </c>
      <c r="E29"/>
      <c r="N29"/>
      <c r="O29"/>
      <c r="P29"/>
      <c r="Q29"/>
      <c r="AC29"/>
      <c r="AD29"/>
      <c r="AE29"/>
      <c r="AP29"/>
      <c r="AQ29" t="s">
        <v>1148</v>
      </c>
      <c r="AR29" s="22">
        <v>14</v>
      </c>
      <c r="AS29" s="22">
        <v>4</v>
      </c>
      <c r="AT29" s="22">
        <v>6</v>
      </c>
      <c r="AU29" s="22">
        <v>25</v>
      </c>
      <c r="AV29" s="22">
        <v>9</v>
      </c>
      <c r="AW29" s="22">
        <v>58</v>
      </c>
      <c r="AX29" s="28"/>
      <c r="AY29" s="29" t="str">
        <f t="shared" si="5"/>
        <v>Q3</v>
      </c>
      <c r="AZ29" s="29">
        <f t="shared" si="6"/>
        <v>14</v>
      </c>
      <c r="BA29" s="29">
        <f t="shared" si="7"/>
        <v>4</v>
      </c>
      <c r="BB29" s="29">
        <f t="shared" si="8"/>
        <v>6</v>
      </c>
      <c r="BC29" s="29">
        <f t="shared" si="9"/>
        <v>25</v>
      </c>
      <c r="BD29" s="29">
        <f t="shared" si="10"/>
        <v>9</v>
      </c>
      <c r="BE29" s="39">
        <f t="shared" si="3"/>
        <v>58</v>
      </c>
      <c r="BF29" s="39">
        <f t="shared" si="11"/>
        <v>61.5</v>
      </c>
    </row>
    <row r="30" spans="1:58" ht="17.399999999999999" x14ac:dyDescent="0.4">
      <c r="A30"/>
      <c r="B30" t="s">
        <v>1149</v>
      </c>
      <c r="C30" s="22">
        <v>21</v>
      </c>
      <c r="D30" s="22">
        <v>40</v>
      </c>
      <c r="E30"/>
      <c r="N30"/>
      <c r="O30"/>
      <c r="P30"/>
      <c r="Q30"/>
      <c r="AC30"/>
      <c r="AD30"/>
      <c r="AE30"/>
      <c r="AP30"/>
      <c r="AQ30" t="s">
        <v>1149</v>
      </c>
      <c r="AR30" s="22">
        <v>10</v>
      </c>
      <c r="AS30" s="22">
        <v>6</v>
      </c>
      <c r="AT30" s="22">
        <v>3</v>
      </c>
      <c r="AU30" s="22">
        <v>16</v>
      </c>
      <c r="AV30" s="22">
        <v>5</v>
      </c>
      <c r="AW30" s="22">
        <v>40</v>
      </c>
      <c r="AX30" s="28"/>
      <c r="AY30" s="29" t="str">
        <f t="shared" si="5"/>
        <v>Q4</v>
      </c>
      <c r="AZ30" s="29">
        <f t="shared" si="6"/>
        <v>10</v>
      </c>
      <c r="BA30" s="29">
        <f t="shared" si="7"/>
        <v>6</v>
      </c>
      <c r="BB30" s="29">
        <f t="shared" si="8"/>
        <v>3</v>
      </c>
      <c r="BC30" s="29">
        <f t="shared" si="9"/>
        <v>16</v>
      </c>
      <c r="BD30" s="29">
        <f t="shared" si="10"/>
        <v>5</v>
      </c>
      <c r="BE30" s="39">
        <f t="shared" si="3"/>
        <v>40</v>
      </c>
      <c r="BF30" s="39">
        <f t="shared" si="11"/>
        <v>43.5</v>
      </c>
    </row>
    <row r="31" spans="1:58" ht="17.399999999999999" x14ac:dyDescent="0.4">
      <c r="A31">
        <v>2022</v>
      </c>
      <c r="B31" t="s">
        <v>1146</v>
      </c>
      <c r="C31" s="22">
        <v>12</v>
      </c>
      <c r="D31" s="22">
        <v>25</v>
      </c>
      <c r="E31">
        <f>SUM(D31:D34)</f>
        <v>182</v>
      </c>
      <c r="N31"/>
      <c r="O31"/>
      <c r="P31"/>
      <c r="Q31"/>
      <c r="AP31">
        <v>2022</v>
      </c>
      <c r="AQ31" t="s">
        <v>1146</v>
      </c>
      <c r="AR31" s="22">
        <v>7</v>
      </c>
      <c r="AS31" s="22">
        <v>1</v>
      </c>
      <c r="AT31" s="22"/>
      <c r="AU31" s="22">
        <v>8</v>
      </c>
      <c r="AV31" s="22">
        <v>9</v>
      </c>
      <c r="AW31" s="22">
        <v>25</v>
      </c>
      <c r="AX31" s="28">
        <f t="shared" si="12"/>
        <v>2022</v>
      </c>
      <c r="AY31" s="29" t="str">
        <f t="shared" si="5"/>
        <v>Q1</v>
      </c>
      <c r="AZ31" s="29">
        <f t="shared" si="6"/>
        <v>7</v>
      </c>
      <c r="BA31" s="29">
        <f t="shared" si="7"/>
        <v>1</v>
      </c>
      <c r="BB31" s="29">
        <f t="shared" si="8"/>
        <v>0</v>
      </c>
      <c r="BC31" s="29">
        <f t="shared" si="9"/>
        <v>8</v>
      </c>
      <c r="BD31" s="29">
        <f t="shared" si="10"/>
        <v>9</v>
      </c>
      <c r="BE31" s="39">
        <f t="shared" si="10"/>
        <v>25</v>
      </c>
      <c r="BF31" s="39">
        <f t="shared" si="11"/>
        <v>28.5</v>
      </c>
    </row>
    <row r="32" spans="1:58" ht="17.399999999999999" x14ac:dyDescent="0.4">
      <c r="A32"/>
      <c r="B32" t="s">
        <v>1147</v>
      </c>
      <c r="C32" s="22">
        <v>18</v>
      </c>
      <c r="D32" s="22">
        <v>47</v>
      </c>
      <c r="E32"/>
      <c r="N32"/>
      <c r="O32"/>
      <c r="P32"/>
      <c r="Q32"/>
      <c r="AP32"/>
      <c r="AQ32" t="s">
        <v>1147</v>
      </c>
      <c r="AR32" s="22">
        <v>10</v>
      </c>
      <c r="AS32" s="22">
        <v>2</v>
      </c>
      <c r="AT32" s="22">
        <v>5</v>
      </c>
      <c r="AU32" s="22">
        <v>20</v>
      </c>
      <c r="AV32" s="22">
        <v>10</v>
      </c>
      <c r="AW32" s="22">
        <v>47</v>
      </c>
      <c r="AX32" s="28"/>
      <c r="AY32" s="29" t="str">
        <f t="shared" si="5"/>
        <v>Q2</v>
      </c>
      <c r="AZ32" s="29">
        <f t="shared" si="6"/>
        <v>10</v>
      </c>
      <c r="BA32" s="29">
        <f t="shared" si="7"/>
        <v>2</v>
      </c>
      <c r="BB32" s="29">
        <f t="shared" si="8"/>
        <v>5</v>
      </c>
      <c r="BC32" s="29">
        <f t="shared" si="9"/>
        <v>20</v>
      </c>
      <c r="BD32" s="29">
        <f t="shared" si="10"/>
        <v>10</v>
      </c>
      <c r="BE32" s="39">
        <f t="shared" si="10"/>
        <v>47</v>
      </c>
      <c r="BF32" s="39">
        <f t="shared" si="11"/>
        <v>50.5</v>
      </c>
    </row>
    <row r="33" spans="1:58" ht="17.399999999999999" x14ac:dyDescent="0.4">
      <c r="A33"/>
      <c r="B33" t="s">
        <v>1148</v>
      </c>
      <c r="C33" s="22">
        <v>13</v>
      </c>
      <c r="D33" s="22">
        <v>51</v>
      </c>
      <c r="E33"/>
      <c r="N33"/>
      <c r="O33"/>
      <c r="P33"/>
      <c r="Q33"/>
      <c r="AP33"/>
      <c r="AQ33" t="s">
        <v>1148</v>
      </c>
      <c r="AR33" s="22">
        <v>12</v>
      </c>
      <c r="AS33" s="22">
        <v>5</v>
      </c>
      <c r="AT33" s="22">
        <v>2</v>
      </c>
      <c r="AU33" s="22">
        <v>16</v>
      </c>
      <c r="AV33" s="22">
        <v>16</v>
      </c>
      <c r="AW33" s="22">
        <v>51</v>
      </c>
      <c r="AX33" s="28"/>
      <c r="AY33" s="29" t="str">
        <f t="shared" si="5"/>
        <v>Q3</v>
      </c>
      <c r="AZ33" s="29">
        <f t="shared" si="6"/>
        <v>12</v>
      </c>
      <c r="BA33" s="29">
        <f t="shared" si="7"/>
        <v>5</v>
      </c>
      <c r="BB33" s="29">
        <f t="shared" si="8"/>
        <v>2</v>
      </c>
      <c r="BC33" s="29">
        <f t="shared" si="9"/>
        <v>16</v>
      </c>
      <c r="BD33" s="29">
        <f t="shared" si="10"/>
        <v>16</v>
      </c>
      <c r="BE33" s="39">
        <f t="shared" si="10"/>
        <v>51</v>
      </c>
      <c r="BF33" s="39">
        <f t="shared" si="11"/>
        <v>54.5</v>
      </c>
    </row>
    <row r="34" spans="1:58" ht="18" thickBot="1" x14ac:dyDescent="0.45">
      <c r="A34"/>
      <c r="B34" t="s">
        <v>1149</v>
      </c>
      <c r="C34" s="22">
        <v>14</v>
      </c>
      <c r="D34" s="22">
        <v>59</v>
      </c>
      <c r="E34"/>
      <c r="N34"/>
      <c r="O34"/>
      <c r="P34"/>
      <c r="Q34"/>
      <c r="AP34"/>
      <c r="AQ34" t="s">
        <v>1149</v>
      </c>
      <c r="AR34" s="22">
        <v>14</v>
      </c>
      <c r="AS34" s="22">
        <v>5</v>
      </c>
      <c r="AT34" s="22">
        <v>6</v>
      </c>
      <c r="AU34" s="22">
        <v>22</v>
      </c>
      <c r="AV34" s="22">
        <v>12</v>
      </c>
      <c r="AW34" s="22">
        <v>59</v>
      </c>
      <c r="AX34" s="30"/>
      <c r="AY34" s="31" t="str">
        <f t="shared" si="5"/>
        <v>Q4</v>
      </c>
      <c r="AZ34" s="31">
        <f t="shared" si="6"/>
        <v>14</v>
      </c>
      <c r="BA34" s="31">
        <f t="shared" si="7"/>
        <v>5</v>
      </c>
      <c r="BB34" s="31">
        <f t="shared" si="8"/>
        <v>6</v>
      </c>
      <c r="BC34" s="31">
        <f t="shared" si="9"/>
        <v>22</v>
      </c>
      <c r="BD34" s="31">
        <f t="shared" si="10"/>
        <v>12</v>
      </c>
      <c r="BE34" s="40">
        <f t="shared" si="10"/>
        <v>59</v>
      </c>
      <c r="BF34" s="40">
        <f t="shared" si="11"/>
        <v>62.5</v>
      </c>
    </row>
    <row r="35" spans="1:58" ht="18" thickBot="1" x14ac:dyDescent="0.45">
      <c r="A35"/>
      <c r="B35"/>
      <c r="C35"/>
      <c r="D35"/>
      <c r="E35"/>
      <c r="N35"/>
      <c r="O35"/>
      <c r="P35"/>
      <c r="Q35"/>
      <c r="AP35"/>
      <c r="AQ35"/>
      <c r="AR35"/>
      <c r="AS35"/>
      <c r="AT35"/>
      <c r="AU35"/>
      <c r="AV35"/>
    </row>
    <row r="36" spans="1:58" ht="17.399999999999999" x14ac:dyDescent="0.4">
      <c r="A36"/>
      <c r="B36"/>
      <c r="C36"/>
      <c r="D36"/>
      <c r="E36"/>
      <c r="N36"/>
      <c r="O36"/>
      <c r="P36"/>
      <c r="Q36"/>
      <c r="AP36"/>
      <c r="AQ36"/>
    </row>
    <row r="37" spans="1:58" ht="17.399999999999999" x14ac:dyDescent="0.4">
      <c r="A37"/>
      <c r="B37"/>
      <c r="C37"/>
      <c r="D37"/>
      <c r="E37"/>
      <c r="N37"/>
      <c r="O37"/>
      <c r="P37"/>
      <c r="Q37"/>
      <c r="AP37" s="29"/>
      <c r="AQ37" s="29"/>
      <c r="AR37" s="29"/>
      <c r="AS37" s="29"/>
      <c r="AT37" s="29"/>
      <c r="AU37" s="29"/>
      <c r="AV37" s="29"/>
    </row>
    <row r="38" spans="1:58" ht="17.399999999999999" x14ac:dyDescent="0.4">
      <c r="A38"/>
      <c r="B38"/>
      <c r="C38"/>
      <c r="D38"/>
      <c r="E38"/>
      <c r="AP38" s="41"/>
      <c r="AQ38" s="41"/>
      <c r="AR38" s="41"/>
      <c r="AS38" s="41"/>
      <c r="AT38" s="41"/>
      <c r="AU38" s="41"/>
      <c r="AV38" s="41"/>
      <c r="AW38"/>
    </row>
    <row r="39" spans="1:58" ht="17.399999999999999" x14ac:dyDescent="0.4">
      <c r="A39"/>
      <c r="B39"/>
      <c r="C39"/>
      <c r="D39"/>
      <c r="E39"/>
      <c r="AP39"/>
      <c r="AQ39"/>
      <c r="AR39"/>
      <c r="AS39"/>
      <c r="AT39"/>
      <c r="AU39"/>
      <c r="AV39"/>
      <c r="AW39"/>
    </row>
    <row r="40" spans="1:58" ht="17.399999999999999" x14ac:dyDescent="0.4">
      <c r="AP40"/>
      <c r="AQ40"/>
      <c r="AR40"/>
      <c r="AS40"/>
      <c r="AT40"/>
      <c r="AU40"/>
      <c r="AV40"/>
      <c r="AW40"/>
    </row>
    <row r="41" spans="1:58" ht="17.399999999999999" x14ac:dyDescent="0.4">
      <c r="AP41"/>
      <c r="AQ41"/>
      <c r="AR41"/>
      <c r="AS41"/>
      <c r="AT41"/>
      <c r="AU41"/>
      <c r="AV41"/>
      <c r="AW41"/>
    </row>
    <row r="42" spans="1:58" ht="17.399999999999999" x14ac:dyDescent="0.4">
      <c r="AP42"/>
      <c r="AQ42"/>
      <c r="AR42"/>
      <c r="AS42"/>
      <c r="AT42"/>
      <c r="AU42"/>
      <c r="AV42"/>
      <c r="AW42"/>
    </row>
    <row r="43" spans="1:58" ht="17.399999999999999" x14ac:dyDescent="0.4">
      <c r="AP43"/>
      <c r="AQ43"/>
      <c r="AR43"/>
      <c r="AS43"/>
      <c r="AT43"/>
      <c r="AU43"/>
      <c r="AV43"/>
      <c r="AW43"/>
    </row>
    <row r="44" spans="1:58" ht="17.399999999999999" x14ac:dyDescent="0.4">
      <c r="AP44"/>
      <c r="AQ44"/>
      <c r="AR44"/>
      <c r="AS44"/>
      <c r="AT44"/>
      <c r="AU44"/>
      <c r="AV44"/>
      <c r="AW44"/>
    </row>
    <row r="45" spans="1:58" ht="17.399999999999999" x14ac:dyDescent="0.4">
      <c r="AP45"/>
      <c r="AQ45"/>
      <c r="AR45"/>
      <c r="AS45"/>
      <c r="AT45"/>
      <c r="AU45"/>
      <c r="AV45"/>
      <c r="AW45"/>
    </row>
    <row r="46" spans="1:58" ht="17.399999999999999" x14ac:dyDescent="0.4">
      <c r="AP46"/>
      <c r="AQ46"/>
      <c r="AR46"/>
      <c r="AS46"/>
      <c r="AT46"/>
      <c r="AU46"/>
      <c r="AV46"/>
      <c r="AW46"/>
    </row>
    <row r="47" spans="1:58" ht="17.399999999999999" x14ac:dyDescent="0.4">
      <c r="AP47"/>
      <c r="AQ47"/>
      <c r="AR47"/>
      <c r="AS47"/>
      <c r="AT47"/>
      <c r="AU47"/>
      <c r="AV47"/>
      <c r="AW47"/>
    </row>
    <row r="48" spans="1:58" ht="17.399999999999999" x14ac:dyDescent="0.4">
      <c r="AP48"/>
      <c r="AQ48"/>
      <c r="AR48"/>
      <c r="AS48"/>
      <c r="AT48"/>
      <c r="AU48"/>
      <c r="AV48"/>
      <c r="AW48"/>
    </row>
    <row r="49" spans="42:49" ht="17.399999999999999" x14ac:dyDescent="0.4">
      <c r="AP49"/>
      <c r="AQ49"/>
      <c r="AR49"/>
      <c r="AS49"/>
      <c r="AT49"/>
      <c r="AU49"/>
      <c r="AV49"/>
      <c r="AW49"/>
    </row>
    <row r="50" spans="42:49" ht="17.399999999999999" x14ac:dyDescent="0.4">
      <c r="AP50"/>
      <c r="AQ50"/>
      <c r="AR50"/>
      <c r="AS50"/>
      <c r="AT50"/>
      <c r="AU50"/>
      <c r="AV50"/>
      <c r="AW50"/>
    </row>
    <row r="51" spans="42:49" ht="17.399999999999999" x14ac:dyDescent="0.4">
      <c r="AP51"/>
      <c r="AQ51"/>
      <c r="AR51"/>
      <c r="AS51"/>
      <c r="AT51"/>
      <c r="AU51"/>
      <c r="AV51"/>
      <c r="AW51"/>
    </row>
    <row r="52" spans="42:49" ht="17.399999999999999" x14ac:dyDescent="0.4">
      <c r="AP52"/>
      <c r="AQ52"/>
      <c r="AR52"/>
      <c r="AS52"/>
      <c r="AT52"/>
      <c r="AU52"/>
      <c r="AV52"/>
      <c r="AW52"/>
    </row>
    <row r="53" spans="42:49" ht="17.399999999999999" x14ac:dyDescent="0.4">
      <c r="AP53"/>
      <c r="AQ53"/>
      <c r="AR53"/>
      <c r="AS53"/>
      <c r="AT53"/>
      <c r="AU53"/>
      <c r="AV53"/>
      <c r="AW53"/>
    </row>
    <row r="54" spans="42:49" ht="17.399999999999999" x14ac:dyDescent="0.4">
      <c r="AP54"/>
      <c r="AQ54"/>
      <c r="AR54"/>
      <c r="AS54"/>
      <c r="AT54"/>
      <c r="AU54"/>
      <c r="AV54"/>
      <c r="AW54"/>
    </row>
    <row r="55" spans="42:49" ht="17.399999999999999" x14ac:dyDescent="0.4">
      <c r="AP55"/>
      <c r="AQ55"/>
      <c r="AR55"/>
      <c r="AS55"/>
      <c r="AT55"/>
      <c r="AU55"/>
      <c r="AV55"/>
      <c r="AW55"/>
    </row>
    <row r="56" spans="42:49" ht="17.399999999999999" x14ac:dyDescent="0.4">
      <c r="AP56"/>
      <c r="AQ56"/>
      <c r="AR56"/>
      <c r="AS56"/>
      <c r="AT56"/>
      <c r="AU56"/>
      <c r="AV56"/>
      <c r="AW56"/>
    </row>
    <row r="57" spans="42:49" ht="13.2" x14ac:dyDescent="0.4"/>
    <row r="58" spans="42:49" ht="13.2" x14ac:dyDescent="0.4"/>
    <row r="59" spans="42:49" ht="13.2" x14ac:dyDescent="0.4"/>
    <row r="60" spans="42:49" ht="13.2" x14ac:dyDescent="0.4"/>
    <row r="61" spans="42:49" ht="13.2" x14ac:dyDescent="0.4"/>
    <row r="62" spans="42:49" ht="13.2" x14ac:dyDescent="0.4"/>
    <row r="63" spans="42:49" ht="13.2" x14ac:dyDescent="0.4"/>
    <row r="64" spans="42:49" ht="13.2" x14ac:dyDescent="0.4"/>
    <row r="65" ht="13.2" x14ac:dyDescent="0.4"/>
    <row r="66" ht="13.2" x14ac:dyDescent="0.4"/>
    <row r="67" ht="13.2" x14ac:dyDescent="0.4"/>
    <row r="68" ht="13.2" x14ac:dyDescent="0.4"/>
    <row r="69" ht="13.2" x14ac:dyDescent="0.4"/>
    <row r="70" ht="13.2" x14ac:dyDescent="0.4"/>
    <row r="71" ht="13.2" x14ac:dyDescent="0.4"/>
    <row r="72" ht="13.2" x14ac:dyDescent="0.4"/>
    <row r="73" ht="13.2" x14ac:dyDescent="0.4"/>
    <row r="74" ht="13.2" x14ac:dyDescent="0.4"/>
    <row r="75" ht="13.2" x14ac:dyDescent="0.4"/>
    <row r="76" ht="13.2" x14ac:dyDescent="0.4"/>
    <row r="77" ht="13.2" x14ac:dyDescent="0.4"/>
    <row r="78" ht="13.2" x14ac:dyDescent="0.4"/>
    <row r="79" ht="13.2" x14ac:dyDescent="0.4"/>
    <row r="80" ht="13.2" x14ac:dyDescent="0.4"/>
    <row r="81" ht="13.2" x14ac:dyDescent="0.4"/>
    <row r="82" ht="13.2" x14ac:dyDescent="0.4"/>
    <row r="83" ht="13.2" x14ac:dyDescent="0.4"/>
    <row r="84" ht="13.2" x14ac:dyDescent="0.4"/>
    <row r="85" ht="13.2" x14ac:dyDescent="0.4"/>
    <row r="86" ht="13.2" x14ac:dyDescent="0.4"/>
    <row r="87" ht="13.2" x14ac:dyDescent="0.4"/>
    <row r="88" ht="13.2" x14ac:dyDescent="0.4"/>
    <row r="89" ht="13.2" x14ac:dyDescent="0.4"/>
    <row r="90" ht="13.2" x14ac:dyDescent="0.4"/>
    <row r="91" ht="13.2" x14ac:dyDescent="0.4"/>
    <row r="92" ht="13.2" x14ac:dyDescent="0.4"/>
    <row r="93" ht="13.2" x14ac:dyDescent="0.4"/>
    <row r="94" ht="13.2" x14ac:dyDescent="0.4"/>
    <row r="95" ht="13.2" x14ac:dyDescent="0.4"/>
    <row r="96" ht="13.2" x14ac:dyDescent="0.4"/>
    <row r="97" ht="13.2" x14ac:dyDescent="0.4"/>
    <row r="98" ht="13.2" x14ac:dyDescent="0.4"/>
    <row r="99" ht="13.2" x14ac:dyDescent="0.4"/>
    <row r="100" ht="13.2" x14ac:dyDescent="0.4"/>
    <row r="101" ht="13.2" x14ac:dyDescent="0.4"/>
    <row r="102" ht="13.2" x14ac:dyDescent="0.4"/>
    <row r="103" ht="13.2" x14ac:dyDescent="0.4"/>
    <row r="104" ht="13.2" x14ac:dyDescent="0.4"/>
    <row r="105" ht="13.2" x14ac:dyDescent="0.4"/>
    <row r="106" ht="13.2" x14ac:dyDescent="0.4"/>
    <row r="107" ht="13.2" x14ac:dyDescent="0.4"/>
    <row r="108" ht="13.2" x14ac:dyDescent="0.4"/>
    <row r="109" ht="13.2" x14ac:dyDescent="0.4"/>
    <row r="110" ht="13.2" x14ac:dyDescent="0.4"/>
    <row r="111" ht="13.2" x14ac:dyDescent="0.4"/>
    <row r="112" ht="13.2" x14ac:dyDescent="0.4"/>
    <row r="113" ht="13.2" x14ac:dyDescent="0.4"/>
    <row r="114" ht="13.2" x14ac:dyDescent="0.4"/>
    <row r="115" ht="13.2" x14ac:dyDescent="0.4"/>
    <row r="116" ht="13.2" x14ac:dyDescent="0.4"/>
    <row r="117" ht="13.2" x14ac:dyDescent="0.4"/>
    <row r="118" ht="13.2" x14ac:dyDescent="0.4"/>
    <row r="119" ht="13.2" x14ac:dyDescent="0.4"/>
    <row r="120" ht="13.2" x14ac:dyDescent="0.4"/>
    <row r="121" ht="13.2" x14ac:dyDescent="0.4"/>
    <row r="122" ht="13.2" x14ac:dyDescent="0.4"/>
    <row r="123" ht="13.2" x14ac:dyDescent="0.4"/>
    <row r="124" ht="13.2" x14ac:dyDescent="0.4"/>
    <row r="125" ht="13.2" x14ac:dyDescent="0.4"/>
    <row r="126" ht="13.2" x14ac:dyDescent="0.4"/>
    <row r="127" ht="13.2" x14ac:dyDescent="0.4"/>
    <row r="128" ht="13.2" x14ac:dyDescent="0.4"/>
    <row r="129" ht="13.2" x14ac:dyDescent="0.4"/>
    <row r="130" ht="13.2" x14ac:dyDescent="0.4"/>
    <row r="131" ht="13.2" x14ac:dyDescent="0.4"/>
    <row r="132" ht="13.2" x14ac:dyDescent="0.4"/>
    <row r="133" ht="13.2" x14ac:dyDescent="0.4"/>
    <row r="134" ht="13.2" x14ac:dyDescent="0.4"/>
    <row r="135" ht="13.2" x14ac:dyDescent="0.4"/>
    <row r="136" ht="13.2" x14ac:dyDescent="0.4"/>
    <row r="137" ht="13.2" x14ac:dyDescent="0.4"/>
    <row r="138" ht="13.2" x14ac:dyDescent="0.4"/>
    <row r="139" ht="13.2" x14ac:dyDescent="0.4"/>
    <row r="140" ht="13.2" x14ac:dyDescent="0.4"/>
    <row r="141" ht="13.2" x14ac:dyDescent="0.4"/>
    <row r="142" ht="13.2" x14ac:dyDescent="0.4"/>
    <row r="143" ht="13.2" x14ac:dyDescent="0.4"/>
    <row r="144" ht="13.2" x14ac:dyDescent="0.4"/>
    <row r="145" ht="13.2" x14ac:dyDescent="0.4"/>
    <row r="146" ht="13.2" x14ac:dyDescent="0.4"/>
    <row r="147" ht="13.2" x14ac:dyDescent="0.4"/>
    <row r="148" ht="13.2" x14ac:dyDescent="0.4"/>
    <row r="149" ht="13.2" x14ac:dyDescent="0.4"/>
    <row r="150" ht="13.2" x14ac:dyDescent="0.4"/>
    <row r="151" ht="13.2" x14ac:dyDescent="0.4"/>
    <row r="152" ht="13.2" x14ac:dyDescent="0.4"/>
    <row r="153" ht="13.2" x14ac:dyDescent="0.4"/>
    <row r="154" ht="13.2" x14ac:dyDescent="0.4"/>
    <row r="155" ht="13.2" x14ac:dyDescent="0.4"/>
    <row r="156" ht="13.2" x14ac:dyDescent="0.4"/>
    <row r="157" ht="13.2" x14ac:dyDescent="0.4"/>
    <row r="158" ht="13.2" x14ac:dyDescent="0.4"/>
    <row r="159" ht="13.2" x14ac:dyDescent="0.4"/>
    <row r="160" ht="13.2" x14ac:dyDescent="0.4"/>
    <row r="161" ht="13.2" x14ac:dyDescent="0.4"/>
    <row r="162" ht="13.2" x14ac:dyDescent="0.4"/>
    <row r="163" ht="13.2" x14ac:dyDescent="0.4"/>
    <row r="164" ht="13.2" x14ac:dyDescent="0.4"/>
    <row r="165" ht="13.2" x14ac:dyDescent="0.4"/>
    <row r="166" ht="13.2" x14ac:dyDescent="0.4"/>
    <row r="167" ht="13.2" x14ac:dyDescent="0.4"/>
    <row r="168" ht="13.2" x14ac:dyDescent="0.4"/>
    <row r="169" ht="13.2" x14ac:dyDescent="0.4"/>
    <row r="170" ht="13.2" x14ac:dyDescent="0.4"/>
    <row r="171" ht="13.2" x14ac:dyDescent="0.4"/>
    <row r="172" ht="13.2" x14ac:dyDescent="0.4"/>
    <row r="173" ht="13.2" x14ac:dyDescent="0.4"/>
    <row r="174" ht="13.2" x14ac:dyDescent="0.4"/>
    <row r="175" ht="13.2" x14ac:dyDescent="0.4"/>
    <row r="176" ht="13.2" x14ac:dyDescent="0.4"/>
    <row r="177" ht="13.2" x14ac:dyDescent="0.4"/>
    <row r="178" ht="13.2" x14ac:dyDescent="0.4"/>
    <row r="179" ht="13.2" x14ac:dyDescent="0.4"/>
    <row r="180" ht="13.2" x14ac:dyDescent="0.4"/>
    <row r="181" ht="13.2" x14ac:dyDescent="0.4"/>
    <row r="182" ht="13.2" x14ac:dyDescent="0.4"/>
    <row r="183" ht="13.2" x14ac:dyDescent="0.4"/>
    <row r="184" ht="13.2" x14ac:dyDescent="0.4"/>
    <row r="185" ht="13.2" x14ac:dyDescent="0.4"/>
    <row r="186" ht="13.2" x14ac:dyDescent="0.4"/>
    <row r="187" ht="13.2" x14ac:dyDescent="0.4"/>
    <row r="188" ht="13.2" x14ac:dyDescent="0.4"/>
    <row r="189" ht="13.2" x14ac:dyDescent="0.4"/>
    <row r="190" ht="13.2" x14ac:dyDescent="0.4"/>
    <row r="191" ht="13.2" x14ac:dyDescent="0.4"/>
    <row r="192" ht="13.2" x14ac:dyDescent="0.4"/>
    <row r="193" ht="13.2" x14ac:dyDescent="0.4"/>
    <row r="194" ht="13.2" x14ac:dyDescent="0.4"/>
    <row r="195" ht="13.2" x14ac:dyDescent="0.4"/>
    <row r="196" ht="13.2" x14ac:dyDescent="0.4"/>
    <row r="197" ht="13.2" x14ac:dyDescent="0.4"/>
    <row r="198" ht="13.2" x14ac:dyDescent="0.4"/>
    <row r="199" ht="13.2" x14ac:dyDescent="0.4"/>
    <row r="200" ht="13.2" x14ac:dyDescent="0.4"/>
    <row r="201" ht="13.2" x14ac:dyDescent="0.4"/>
    <row r="202" ht="13.2" x14ac:dyDescent="0.4"/>
    <row r="203" ht="13.2" x14ac:dyDescent="0.4"/>
    <row r="204" ht="13.2" x14ac:dyDescent="0.4"/>
    <row r="205" ht="13.2" x14ac:dyDescent="0.4"/>
    <row r="206" ht="13.2" x14ac:dyDescent="0.4"/>
    <row r="207" ht="13.2" x14ac:dyDescent="0.4"/>
    <row r="208" ht="13.2" x14ac:dyDescent="0.4"/>
    <row r="209" ht="13.2" x14ac:dyDescent="0.4"/>
    <row r="210" ht="13.2" x14ac:dyDescent="0.4"/>
    <row r="211" ht="13.2" x14ac:dyDescent="0.4"/>
    <row r="212" ht="13.2" x14ac:dyDescent="0.4"/>
    <row r="213" ht="13.2" x14ac:dyDescent="0.4"/>
    <row r="214" ht="13.2" x14ac:dyDescent="0.4"/>
    <row r="215" ht="13.2" x14ac:dyDescent="0.4"/>
    <row r="216" ht="13.2" x14ac:dyDescent="0.4"/>
    <row r="217" ht="13.2" x14ac:dyDescent="0.4"/>
    <row r="218" ht="13.2" x14ac:dyDescent="0.4"/>
    <row r="219" ht="13.2" x14ac:dyDescent="0.4"/>
    <row r="220" ht="13.2" x14ac:dyDescent="0.4"/>
    <row r="221" ht="13.2" x14ac:dyDescent="0.4"/>
    <row r="222" ht="13.2" x14ac:dyDescent="0.4"/>
    <row r="223" ht="13.2" x14ac:dyDescent="0.4"/>
    <row r="224" ht="13.2" x14ac:dyDescent="0.4"/>
    <row r="225" ht="13.2" x14ac:dyDescent="0.4"/>
    <row r="226" ht="13.2" x14ac:dyDescent="0.4"/>
    <row r="227" ht="13.2" x14ac:dyDescent="0.4"/>
    <row r="228" ht="13.2" x14ac:dyDescent="0.4"/>
    <row r="229" ht="13.2" x14ac:dyDescent="0.4"/>
    <row r="230" ht="13.2" x14ac:dyDescent="0.4"/>
    <row r="231" ht="13.2" x14ac:dyDescent="0.4"/>
    <row r="232" ht="13.2" x14ac:dyDescent="0.4"/>
    <row r="233" ht="13.2" x14ac:dyDescent="0.4"/>
    <row r="234" ht="13.2" x14ac:dyDescent="0.4"/>
    <row r="235" ht="13.2" x14ac:dyDescent="0.4"/>
    <row r="236" ht="13.2" x14ac:dyDescent="0.4"/>
    <row r="237" ht="13.2" x14ac:dyDescent="0.4"/>
    <row r="238" ht="13.2" x14ac:dyDescent="0.4"/>
    <row r="239" ht="13.2" x14ac:dyDescent="0.4"/>
    <row r="240" ht="13.2" x14ac:dyDescent="0.4"/>
    <row r="241" ht="13.2" x14ac:dyDescent="0.4"/>
    <row r="242" ht="13.2" x14ac:dyDescent="0.4"/>
    <row r="243" ht="13.2" x14ac:dyDescent="0.4"/>
    <row r="244" ht="13.2" x14ac:dyDescent="0.4"/>
    <row r="245" ht="13.2" x14ac:dyDescent="0.4"/>
    <row r="246" ht="13.2" x14ac:dyDescent="0.4"/>
    <row r="247" ht="13.2" x14ac:dyDescent="0.4"/>
    <row r="248" ht="13.2" x14ac:dyDescent="0.4"/>
    <row r="249" ht="13.2" x14ac:dyDescent="0.4"/>
    <row r="250" ht="13.2" x14ac:dyDescent="0.4"/>
    <row r="251" ht="13.2" x14ac:dyDescent="0.4"/>
    <row r="252" ht="13.2" x14ac:dyDescent="0.4"/>
    <row r="253" ht="13.2" x14ac:dyDescent="0.4"/>
    <row r="254" ht="13.2" x14ac:dyDescent="0.4"/>
    <row r="255" ht="13.2" x14ac:dyDescent="0.4"/>
    <row r="256" ht="13.2" x14ac:dyDescent="0.4"/>
    <row r="257" ht="13.2" x14ac:dyDescent="0.4"/>
    <row r="258" ht="13.2" x14ac:dyDescent="0.4"/>
    <row r="259" ht="13.2" x14ac:dyDescent="0.4"/>
    <row r="260" ht="13.2" x14ac:dyDescent="0.4"/>
    <row r="261" ht="13.2" x14ac:dyDescent="0.4"/>
    <row r="262" ht="13.2" x14ac:dyDescent="0.4"/>
    <row r="263" ht="13.2" x14ac:dyDescent="0.4"/>
    <row r="264" ht="13.2" x14ac:dyDescent="0.4"/>
    <row r="265" ht="13.2" x14ac:dyDescent="0.4"/>
    <row r="266" ht="13.2" x14ac:dyDescent="0.4"/>
    <row r="267" ht="13.2" x14ac:dyDescent="0.4"/>
    <row r="268" ht="13.2" x14ac:dyDescent="0.4"/>
    <row r="269" ht="13.2" x14ac:dyDescent="0.4"/>
    <row r="270" ht="13.2" x14ac:dyDescent="0.4"/>
    <row r="271" ht="13.2" x14ac:dyDescent="0.4"/>
    <row r="272" ht="13.2" x14ac:dyDescent="0.4"/>
    <row r="273" ht="13.2" x14ac:dyDescent="0.4"/>
    <row r="274" ht="13.2" x14ac:dyDescent="0.4"/>
    <row r="275" ht="13.2" x14ac:dyDescent="0.4"/>
    <row r="276" ht="13.2" x14ac:dyDescent="0.4"/>
    <row r="277" ht="13.2" x14ac:dyDescent="0.4"/>
    <row r="278" ht="13.2" x14ac:dyDescent="0.4"/>
    <row r="279" ht="13.2" x14ac:dyDescent="0.4"/>
    <row r="280" ht="13.2" x14ac:dyDescent="0.4"/>
    <row r="281" ht="13.2" x14ac:dyDescent="0.4"/>
    <row r="282" ht="13.2" x14ac:dyDescent="0.4"/>
    <row r="283" ht="13.2" x14ac:dyDescent="0.4"/>
    <row r="284" ht="13.2" x14ac:dyDescent="0.4"/>
    <row r="285" ht="13.2" x14ac:dyDescent="0.4"/>
    <row r="286" ht="13.2" x14ac:dyDescent="0.4"/>
    <row r="287" ht="13.2" x14ac:dyDescent="0.4"/>
    <row r="288" ht="13.2" x14ac:dyDescent="0.4"/>
    <row r="289" ht="13.2" x14ac:dyDescent="0.4"/>
    <row r="290" ht="13.2" x14ac:dyDescent="0.4"/>
    <row r="291" ht="13.2" x14ac:dyDescent="0.4"/>
    <row r="292" ht="13.2" x14ac:dyDescent="0.4"/>
    <row r="293" ht="13.2" x14ac:dyDescent="0.4"/>
    <row r="294" ht="13.2" x14ac:dyDescent="0.4"/>
    <row r="295" ht="13.2" x14ac:dyDescent="0.4"/>
    <row r="296" ht="13.2" x14ac:dyDescent="0.4"/>
    <row r="297" ht="13.2" x14ac:dyDescent="0.4"/>
    <row r="298" ht="13.2" x14ac:dyDescent="0.4"/>
    <row r="299" ht="13.2" x14ac:dyDescent="0.4"/>
    <row r="300" ht="13.2" x14ac:dyDescent="0.4"/>
    <row r="301" ht="13.2" x14ac:dyDescent="0.4"/>
    <row r="302" ht="13.2" x14ac:dyDescent="0.4"/>
    <row r="303" ht="13.2" x14ac:dyDescent="0.4"/>
    <row r="304" ht="13.2" x14ac:dyDescent="0.4"/>
    <row r="305" ht="13.2" x14ac:dyDescent="0.4"/>
    <row r="306" ht="13.2" x14ac:dyDescent="0.4"/>
    <row r="307" ht="13.2" x14ac:dyDescent="0.4"/>
    <row r="308" ht="13.2" x14ac:dyDescent="0.4"/>
    <row r="309" ht="13.2" x14ac:dyDescent="0.4"/>
    <row r="310" ht="13.2" x14ac:dyDescent="0.4"/>
    <row r="311" ht="13.2" x14ac:dyDescent="0.4"/>
    <row r="312" ht="13.2" x14ac:dyDescent="0.4"/>
    <row r="313" ht="13.2" x14ac:dyDescent="0.4"/>
    <row r="314" ht="13.2" x14ac:dyDescent="0.4"/>
    <row r="315" ht="13.2" x14ac:dyDescent="0.4"/>
    <row r="316" ht="13.2" x14ac:dyDescent="0.4"/>
    <row r="317" ht="13.2" x14ac:dyDescent="0.4"/>
    <row r="318" ht="13.2" x14ac:dyDescent="0.4"/>
    <row r="319" ht="13.2" x14ac:dyDescent="0.4"/>
    <row r="320" ht="13.2" x14ac:dyDescent="0.4"/>
    <row r="321" ht="13.2" x14ac:dyDescent="0.4"/>
    <row r="322" ht="13.2" x14ac:dyDescent="0.4"/>
    <row r="323" ht="13.2" x14ac:dyDescent="0.4"/>
    <row r="324" ht="13.2" x14ac:dyDescent="0.4"/>
    <row r="325" ht="13.2" x14ac:dyDescent="0.4"/>
    <row r="326" ht="13.2" x14ac:dyDescent="0.4"/>
    <row r="327" ht="13.2" x14ac:dyDescent="0.4"/>
    <row r="328" ht="13.2" x14ac:dyDescent="0.4"/>
    <row r="329" ht="13.2" x14ac:dyDescent="0.4"/>
    <row r="330" ht="13.2" x14ac:dyDescent="0.4"/>
    <row r="331" ht="13.2" x14ac:dyDescent="0.4"/>
    <row r="332" ht="13.2" x14ac:dyDescent="0.4"/>
    <row r="333" ht="13.2" x14ac:dyDescent="0.4"/>
    <row r="334" ht="13.2" x14ac:dyDescent="0.4"/>
    <row r="335" ht="13.2" x14ac:dyDescent="0.4"/>
    <row r="336" ht="13.2" x14ac:dyDescent="0.4"/>
    <row r="337" ht="13.2" x14ac:dyDescent="0.4"/>
    <row r="338" ht="13.2" x14ac:dyDescent="0.4"/>
    <row r="339" ht="13.2" x14ac:dyDescent="0.4"/>
    <row r="340" ht="13.2" x14ac:dyDescent="0.4"/>
    <row r="341" ht="13.2" x14ac:dyDescent="0.4"/>
    <row r="342" ht="13.2" x14ac:dyDescent="0.4"/>
    <row r="343" ht="13.2" x14ac:dyDescent="0.4"/>
    <row r="344" ht="13.2" x14ac:dyDescent="0.4"/>
    <row r="345" ht="13.2" x14ac:dyDescent="0.4"/>
    <row r="346" ht="13.2" x14ac:dyDescent="0.4"/>
    <row r="347" ht="13.2" x14ac:dyDescent="0.4"/>
    <row r="348" ht="13.2" x14ac:dyDescent="0.4"/>
    <row r="349" ht="13.2" x14ac:dyDescent="0.4"/>
    <row r="350" ht="13.2" x14ac:dyDescent="0.4"/>
    <row r="351" ht="13.2" x14ac:dyDescent="0.4"/>
    <row r="352" ht="13.2" x14ac:dyDescent="0.4"/>
    <row r="353" ht="13.2" x14ac:dyDescent="0.4"/>
    <row r="354" ht="13.2" x14ac:dyDescent="0.4"/>
    <row r="355" ht="13.2" x14ac:dyDescent="0.4"/>
    <row r="356" ht="13.2" x14ac:dyDescent="0.4"/>
    <row r="357" ht="13.2" x14ac:dyDescent="0.4"/>
    <row r="358" ht="13.2" x14ac:dyDescent="0.4"/>
    <row r="359" ht="13.2" x14ac:dyDescent="0.4"/>
    <row r="360" ht="13.2" x14ac:dyDescent="0.4"/>
    <row r="361" ht="13.2" x14ac:dyDescent="0.4"/>
    <row r="362" ht="13.2" x14ac:dyDescent="0.4"/>
    <row r="363" ht="13.2" x14ac:dyDescent="0.4"/>
    <row r="364" ht="13.2" x14ac:dyDescent="0.4"/>
    <row r="365" ht="13.2" x14ac:dyDescent="0.4"/>
    <row r="366" ht="13.2" x14ac:dyDescent="0.4"/>
    <row r="367" ht="13.2" x14ac:dyDescent="0.4"/>
    <row r="368" ht="13.2" x14ac:dyDescent="0.4"/>
    <row r="369" ht="13.2" x14ac:dyDescent="0.4"/>
    <row r="370" ht="13.2" x14ac:dyDescent="0.4"/>
    <row r="371" ht="13.2" x14ac:dyDescent="0.4"/>
    <row r="372" ht="13.2" x14ac:dyDescent="0.4"/>
    <row r="373" ht="13.2" x14ac:dyDescent="0.4"/>
    <row r="374" ht="13.2" x14ac:dyDescent="0.4"/>
    <row r="375" ht="13.2" x14ac:dyDescent="0.4"/>
    <row r="376" ht="13.2" x14ac:dyDescent="0.4"/>
    <row r="377" ht="13.2" x14ac:dyDescent="0.4"/>
    <row r="378" ht="13.2" x14ac:dyDescent="0.4"/>
    <row r="379" ht="13.2" x14ac:dyDescent="0.4"/>
    <row r="380" ht="13.2" x14ac:dyDescent="0.4"/>
    <row r="381" ht="13.2" x14ac:dyDescent="0.4"/>
    <row r="382" ht="13.2" x14ac:dyDescent="0.4"/>
    <row r="383" ht="13.2" x14ac:dyDescent="0.4"/>
    <row r="384" ht="13.2" x14ac:dyDescent="0.4"/>
    <row r="385" ht="13.2" x14ac:dyDescent="0.4"/>
    <row r="386" ht="13.2" x14ac:dyDescent="0.4"/>
    <row r="387" ht="13.2" x14ac:dyDescent="0.4"/>
    <row r="388" ht="13.2" x14ac:dyDescent="0.4"/>
    <row r="389" ht="13.2" x14ac:dyDescent="0.4"/>
    <row r="390" ht="13.2" x14ac:dyDescent="0.4"/>
    <row r="391" ht="13.2" x14ac:dyDescent="0.4"/>
    <row r="392" ht="13.2" x14ac:dyDescent="0.4"/>
    <row r="393" ht="13.2" x14ac:dyDescent="0.4"/>
    <row r="394" ht="13.2" x14ac:dyDescent="0.4"/>
    <row r="395" ht="13.2" x14ac:dyDescent="0.4"/>
    <row r="396" ht="13.2" x14ac:dyDescent="0.4"/>
    <row r="397" ht="13.2" x14ac:dyDescent="0.4"/>
    <row r="398" ht="13.2" x14ac:dyDescent="0.4"/>
    <row r="399" ht="13.2" x14ac:dyDescent="0.4"/>
    <row r="400" ht="13.2" x14ac:dyDescent="0.4"/>
    <row r="401" ht="13.2" x14ac:dyDescent="0.4"/>
    <row r="402" ht="13.2" x14ac:dyDescent="0.4"/>
    <row r="403" ht="13.2" x14ac:dyDescent="0.4"/>
    <row r="404" ht="13.2" x14ac:dyDescent="0.4"/>
    <row r="405" ht="13.2" x14ac:dyDescent="0.4"/>
    <row r="406" ht="13.2" x14ac:dyDescent="0.4"/>
    <row r="407" ht="13.2" x14ac:dyDescent="0.4"/>
    <row r="408" ht="13.2" x14ac:dyDescent="0.4"/>
    <row r="409" ht="13.2" x14ac:dyDescent="0.4"/>
    <row r="410" ht="13.2" x14ac:dyDescent="0.4"/>
    <row r="411" ht="13.2" x14ac:dyDescent="0.4"/>
    <row r="412" ht="13.2" x14ac:dyDescent="0.4"/>
    <row r="413" ht="13.2" x14ac:dyDescent="0.4"/>
    <row r="414" ht="13.2" x14ac:dyDescent="0.4"/>
    <row r="415" ht="13.2" x14ac:dyDescent="0.4"/>
    <row r="416" ht="13.2" x14ac:dyDescent="0.4"/>
    <row r="417" ht="13.2" x14ac:dyDescent="0.4"/>
    <row r="418" ht="13.2" x14ac:dyDescent="0.4"/>
    <row r="419" ht="13.2" x14ac:dyDescent="0.4"/>
    <row r="420" ht="13.2" x14ac:dyDescent="0.4"/>
    <row r="421" ht="13.2" x14ac:dyDescent="0.4"/>
    <row r="422" ht="13.2" x14ac:dyDescent="0.4"/>
    <row r="423" ht="13.2" x14ac:dyDescent="0.4"/>
    <row r="424" ht="13.2" x14ac:dyDescent="0.4"/>
    <row r="425" ht="13.2" x14ac:dyDescent="0.4"/>
    <row r="426" ht="13.2" x14ac:dyDescent="0.4"/>
    <row r="427" ht="13.2" x14ac:dyDescent="0.4"/>
    <row r="428" ht="13.2" x14ac:dyDescent="0.4"/>
    <row r="429" ht="13.2" x14ac:dyDescent="0.4"/>
    <row r="430" ht="13.2" x14ac:dyDescent="0.4"/>
    <row r="431" ht="13.2" x14ac:dyDescent="0.4"/>
    <row r="432" ht="13.2" x14ac:dyDescent="0.4"/>
    <row r="433" ht="13.2" x14ac:dyDescent="0.4"/>
    <row r="434" ht="13.2" x14ac:dyDescent="0.4"/>
    <row r="435" ht="13.2" x14ac:dyDescent="0.4"/>
    <row r="436" ht="13.2" x14ac:dyDescent="0.4"/>
    <row r="437" ht="13.2" x14ac:dyDescent="0.4"/>
    <row r="438" ht="13.2" x14ac:dyDescent="0.4"/>
    <row r="439" ht="13.2" x14ac:dyDescent="0.4"/>
    <row r="440" ht="13.2" x14ac:dyDescent="0.4"/>
    <row r="441" ht="13.2" x14ac:dyDescent="0.4"/>
    <row r="442" ht="13.2" x14ac:dyDescent="0.4"/>
    <row r="443" ht="13.2" x14ac:dyDescent="0.4"/>
    <row r="444" ht="13.2" x14ac:dyDescent="0.4"/>
    <row r="445" ht="13.2" x14ac:dyDescent="0.4"/>
    <row r="446" ht="13.2" x14ac:dyDescent="0.4"/>
    <row r="447" ht="13.2" x14ac:dyDescent="0.4"/>
    <row r="448" ht="13.2" x14ac:dyDescent="0.4"/>
    <row r="449" ht="13.2" x14ac:dyDescent="0.4"/>
    <row r="450" ht="13.2" x14ac:dyDescent="0.4"/>
    <row r="451" ht="13.2" x14ac:dyDescent="0.4"/>
    <row r="452" ht="13.2" x14ac:dyDescent="0.4"/>
    <row r="453" ht="13.2" x14ac:dyDescent="0.4"/>
    <row r="454" ht="13.2" x14ac:dyDescent="0.4"/>
    <row r="455" ht="13.2" x14ac:dyDescent="0.4"/>
    <row r="456" ht="13.2" x14ac:dyDescent="0.4"/>
    <row r="457" ht="13.2" x14ac:dyDescent="0.4"/>
    <row r="458" ht="13.2" x14ac:dyDescent="0.4"/>
    <row r="459" ht="13.2" x14ac:dyDescent="0.4"/>
    <row r="460" ht="13.2" x14ac:dyDescent="0.4"/>
    <row r="461" ht="13.2" x14ac:dyDescent="0.4"/>
    <row r="462" ht="13.2" x14ac:dyDescent="0.4"/>
    <row r="463" ht="13.2" x14ac:dyDescent="0.4"/>
    <row r="464" ht="13.2" x14ac:dyDescent="0.4"/>
    <row r="465" ht="13.2" x14ac:dyDescent="0.4"/>
    <row r="466" ht="13.2" x14ac:dyDescent="0.4"/>
    <row r="467" ht="13.2" x14ac:dyDescent="0.4"/>
    <row r="468" ht="13.2" x14ac:dyDescent="0.4"/>
    <row r="469" ht="13.2" x14ac:dyDescent="0.4"/>
    <row r="470" ht="13.2" x14ac:dyDescent="0.4"/>
    <row r="471" ht="13.2" x14ac:dyDescent="0.4"/>
    <row r="472" ht="13.2" x14ac:dyDescent="0.4"/>
    <row r="473" ht="13.2" x14ac:dyDescent="0.4"/>
    <row r="474" ht="13.2" x14ac:dyDescent="0.4"/>
    <row r="475" ht="13.2" x14ac:dyDescent="0.4"/>
    <row r="476" ht="13.2" x14ac:dyDescent="0.4"/>
    <row r="477" ht="13.2" x14ac:dyDescent="0.4"/>
    <row r="478" ht="13.2" x14ac:dyDescent="0.4"/>
    <row r="479" ht="13.2" x14ac:dyDescent="0.4"/>
    <row r="480" ht="13.2" x14ac:dyDescent="0.4"/>
    <row r="481" ht="13.2" x14ac:dyDescent="0.4"/>
    <row r="482" ht="13.2" x14ac:dyDescent="0.4"/>
    <row r="483" ht="13.2" x14ac:dyDescent="0.4"/>
    <row r="484" ht="13.2" x14ac:dyDescent="0.4"/>
    <row r="485" ht="13.2" x14ac:dyDescent="0.4"/>
    <row r="486" ht="13.2" x14ac:dyDescent="0.4"/>
    <row r="487" ht="13.2" x14ac:dyDescent="0.4"/>
    <row r="488" ht="13.2" x14ac:dyDescent="0.4"/>
    <row r="489" ht="13.2" x14ac:dyDescent="0.4"/>
    <row r="490" ht="13.2" x14ac:dyDescent="0.4"/>
    <row r="491" ht="13.2" x14ac:dyDescent="0.4"/>
    <row r="492" ht="13.2" x14ac:dyDescent="0.4"/>
    <row r="493" ht="13.2" x14ac:dyDescent="0.4"/>
    <row r="494" ht="13.2" x14ac:dyDescent="0.4"/>
    <row r="495" ht="13.2" x14ac:dyDescent="0.4"/>
    <row r="496" ht="13.2" x14ac:dyDescent="0.4"/>
    <row r="497" ht="13.2" x14ac:dyDescent="0.4"/>
    <row r="498" ht="13.2" x14ac:dyDescent="0.4"/>
    <row r="499" ht="13.2" x14ac:dyDescent="0.4"/>
    <row r="500" ht="13.2" x14ac:dyDescent="0.4"/>
    <row r="501" ht="13.2" x14ac:dyDescent="0.4"/>
    <row r="502" ht="13.2" x14ac:dyDescent="0.4"/>
    <row r="503" ht="13.2" x14ac:dyDescent="0.4"/>
    <row r="504" ht="13.2" x14ac:dyDescent="0.4"/>
    <row r="505" ht="13.2" x14ac:dyDescent="0.4"/>
    <row r="506" ht="13.2" x14ac:dyDescent="0.4"/>
    <row r="507" ht="13.2" x14ac:dyDescent="0.4"/>
    <row r="508" ht="13.2" x14ac:dyDescent="0.4"/>
    <row r="509" ht="13.2" x14ac:dyDescent="0.4"/>
    <row r="510" ht="13.2" x14ac:dyDescent="0.4"/>
    <row r="511" ht="13.2" x14ac:dyDescent="0.4"/>
    <row r="512" ht="13.2" x14ac:dyDescent="0.4"/>
    <row r="513" ht="13.2" x14ac:dyDescent="0.4"/>
    <row r="514" ht="13.2" x14ac:dyDescent="0.4"/>
    <row r="515" ht="13.2" x14ac:dyDescent="0.4"/>
    <row r="516" ht="13.2" x14ac:dyDescent="0.4"/>
    <row r="517" ht="13.2" x14ac:dyDescent="0.4"/>
    <row r="518" ht="13.2" x14ac:dyDescent="0.4"/>
    <row r="519" ht="13.2" x14ac:dyDescent="0.4"/>
    <row r="520" ht="13.2" x14ac:dyDescent="0.4"/>
    <row r="521" ht="13.2" x14ac:dyDescent="0.4"/>
    <row r="522" ht="13.2" x14ac:dyDescent="0.4"/>
    <row r="523" ht="13.2" x14ac:dyDescent="0.4"/>
    <row r="524" ht="13.2" x14ac:dyDescent="0.4"/>
    <row r="525" ht="13.2" x14ac:dyDescent="0.4"/>
    <row r="526" ht="13.2" x14ac:dyDescent="0.4"/>
    <row r="527" ht="13.2" x14ac:dyDescent="0.4"/>
    <row r="528" ht="13.2" x14ac:dyDescent="0.4"/>
    <row r="529" ht="13.2" x14ac:dyDescent="0.4"/>
    <row r="530" ht="13.2" x14ac:dyDescent="0.4"/>
    <row r="531" ht="13.2" x14ac:dyDescent="0.4"/>
    <row r="532" ht="13.2" x14ac:dyDescent="0.4"/>
    <row r="533" ht="13.2" x14ac:dyDescent="0.4"/>
    <row r="534" ht="13.2" x14ac:dyDescent="0.4"/>
    <row r="535" ht="13.2" x14ac:dyDescent="0.4"/>
    <row r="536" ht="13.2" x14ac:dyDescent="0.4"/>
    <row r="537" ht="13.2" x14ac:dyDescent="0.4"/>
    <row r="538" ht="13.2" x14ac:dyDescent="0.4"/>
    <row r="539" ht="13.2" x14ac:dyDescent="0.4"/>
    <row r="540" ht="13.2" x14ac:dyDescent="0.4"/>
    <row r="541" ht="13.2" x14ac:dyDescent="0.4"/>
    <row r="542" ht="13.2" x14ac:dyDescent="0.4"/>
    <row r="543" ht="13.2" x14ac:dyDescent="0.4"/>
    <row r="544" ht="13.2" x14ac:dyDescent="0.4"/>
    <row r="545" ht="13.2" x14ac:dyDescent="0.4"/>
    <row r="546" ht="13.2" x14ac:dyDescent="0.4"/>
    <row r="547" ht="13.2" x14ac:dyDescent="0.4"/>
    <row r="548" ht="13.2" x14ac:dyDescent="0.4"/>
    <row r="549" ht="13.2" x14ac:dyDescent="0.4"/>
    <row r="550" ht="13.2" x14ac:dyDescent="0.4"/>
    <row r="551" ht="13.2" x14ac:dyDescent="0.4"/>
    <row r="552" ht="13.2" x14ac:dyDescent="0.4"/>
    <row r="553" ht="13.2" x14ac:dyDescent="0.4"/>
    <row r="554" ht="13.2" x14ac:dyDescent="0.4"/>
    <row r="555" ht="13.2" x14ac:dyDescent="0.4"/>
    <row r="556" ht="13.2" x14ac:dyDescent="0.4"/>
    <row r="557" ht="13.2" x14ac:dyDescent="0.4"/>
    <row r="558" ht="13.2" x14ac:dyDescent="0.4"/>
    <row r="559" ht="13.2" x14ac:dyDescent="0.4"/>
    <row r="560" ht="13.2" x14ac:dyDescent="0.4"/>
    <row r="561" ht="13.2" x14ac:dyDescent="0.4"/>
    <row r="562" ht="13.2" x14ac:dyDescent="0.4"/>
    <row r="563" ht="13.2" x14ac:dyDescent="0.4"/>
    <row r="564" ht="13.2" x14ac:dyDescent="0.4"/>
    <row r="565" ht="13.2" x14ac:dyDescent="0.4"/>
    <row r="566" ht="13.2" x14ac:dyDescent="0.4"/>
    <row r="567" ht="13.2" x14ac:dyDescent="0.4"/>
    <row r="568" ht="13.2" x14ac:dyDescent="0.4"/>
    <row r="569" ht="13.2" x14ac:dyDescent="0.4"/>
    <row r="570" ht="13.2" x14ac:dyDescent="0.4"/>
    <row r="571" ht="13.2" x14ac:dyDescent="0.4"/>
    <row r="572" ht="13.2" x14ac:dyDescent="0.4"/>
    <row r="573" ht="13.2" x14ac:dyDescent="0.4"/>
    <row r="574" ht="13.2" x14ac:dyDescent="0.4"/>
    <row r="575" ht="13.2" x14ac:dyDescent="0.4"/>
    <row r="576" ht="13.2" x14ac:dyDescent="0.4"/>
    <row r="577" ht="13.2" x14ac:dyDescent="0.4"/>
    <row r="578" ht="13.2" x14ac:dyDescent="0.4"/>
    <row r="579" ht="13.2" x14ac:dyDescent="0.4"/>
    <row r="580" ht="13.2" x14ac:dyDescent="0.4"/>
    <row r="581" ht="13.2" x14ac:dyDescent="0.4"/>
    <row r="582" ht="13.2" x14ac:dyDescent="0.4"/>
    <row r="583" ht="13.2" x14ac:dyDescent="0.4"/>
    <row r="584" ht="13.2" x14ac:dyDescent="0.4"/>
    <row r="585" ht="13.2" x14ac:dyDescent="0.4"/>
    <row r="586" ht="13.2" x14ac:dyDescent="0.4"/>
    <row r="587" ht="13.2" x14ac:dyDescent="0.4"/>
    <row r="588" ht="13.2" x14ac:dyDescent="0.4"/>
    <row r="589" ht="13.2" x14ac:dyDescent="0.4"/>
    <row r="590" ht="13.2" x14ac:dyDescent="0.4"/>
    <row r="591" ht="13.2" x14ac:dyDescent="0.4"/>
    <row r="592" ht="13.2" x14ac:dyDescent="0.4"/>
    <row r="593" ht="13.2" x14ac:dyDescent="0.4"/>
    <row r="594" ht="13.2" x14ac:dyDescent="0.4"/>
    <row r="595" ht="13.2" x14ac:dyDescent="0.4"/>
    <row r="596" ht="13.2" x14ac:dyDescent="0.4"/>
    <row r="597" ht="13.2" x14ac:dyDescent="0.4"/>
    <row r="598" ht="13.2" x14ac:dyDescent="0.4"/>
    <row r="599" ht="13.2" x14ac:dyDescent="0.4"/>
    <row r="600" ht="13.2" x14ac:dyDescent="0.4"/>
    <row r="601" ht="13.2" x14ac:dyDescent="0.4"/>
    <row r="602" ht="13.2" x14ac:dyDescent="0.4"/>
    <row r="603" ht="13.2" x14ac:dyDescent="0.4"/>
    <row r="604" ht="13.2" x14ac:dyDescent="0.4"/>
    <row r="605" ht="13.2" x14ac:dyDescent="0.4"/>
    <row r="606" ht="13.2" x14ac:dyDescent="0.4"/>
    <row r="607" ht="13.2" x14ac:dyDescent="0.4"/>
    <row r="608" ht="13.2" x14ac:dyDescent="0.4"/>
    <row r="609" ht="13.2" x14ac:dyDescent="0.4"/>
    <row r="610" ht="13.2" x14ac:dyDescent="0.4"/>
    <row r="611" ht="13.2" x14ac:dyDescent="0.4"/>
    <row r="612" ht="13.2" x14ac:dyDescent="0.4"/>
    <row r="613" ht="13.2" x14ac:dyDescent="0.4"/>
    <row r="614" ht="13.2" x14ac:dyDescent="0.4"/>
    <row r="615" ht="13.2" x14ac:dyDescent="0.4"/>
    <row r="616" ht="13.2" x14ac:dyDescent="0.4"/>
    <row r="617" ht="13.2" x14ac:dyDescent="0.4"/>
    <row r="618" ht="13.2" x14ac:dyDescent="0.4"/>
    <row r="619" ht="13.2" x14ac:dyDescent="0.4"/>
    <row r="620" ht="13.2" x14ac:dyDescent="0.4"/>
    <row r="621" ht="13.2" x14ac:dyDescent="0.4"/>
    <row r="622" ht="13.2" x14ac:dyDescent="0.4"/>
    <row r="623" ht="13.2" x14ac:dyDescent="0.4"/>
    <row r="624" ht="13.2" x14ac:dyDescent="0.4"/>
    <row r="625" ht="13.2" x14ac:dyDescent="0.4"/>
    <row r="626" ht="13.2" x14ac:dyDescent="0.4"/>
    <row r="627" ht="13.2" x14ac:dyDescent="0.4"/>
    <row r="628" ht="13.2" x14ac:dyDescent="0.4"/>
    <row r="629" ht="13.2" x14ac:dyDescent="0.4"/>
    <row r="630" ht="13.2" x14ac:dyDescent="0.4"/>
    <row r="631" ht="13.2" x14ac:dyDescent="0.4"/>
    <row r="632" ht="13.2" x14ac:dyDescent="0.4"/>
    <row r="633" ht="13.2" x14ac:dyDescent="0.4"/>
    <row r="634" ht="13.2" x14ac:dyDescent="0.4"/>
    <row r="635" ht="13.2" x14ac:dyDescent="0.4"/>
    <row r="636" ht="13.2" x14ac:dyDescent="0.4"/>
    <row r="637" ht="13.2" x14ac:dyDescent="0.4"/>
    <row r="638" ht="13.2" x14ac:dyDescent="0.4"/>
    <row r="639" ht="13.2" x14ac:dyDescent="0.4"/>
    <row r="640" ht="13.2" x14ac:dyDescent="0.4"/>
    <row r="641" ht="13.2" x14ac:dyDescent="0.4"/>
    <row r="642" ht="13.2" x14ac:dyDescent="0.4"/>
    <row r="643" ht="13.2" x14ac:dyDescent="0.4"/>
    <row r="644" ht="13.2" x14ac:dyDescent="0.4"/>
    <row r="645" ht="13.2" x14ac:dyDescent="0.4"/>
    <row r="646" ht="13.2" x14ac:dyDescent="0.4"/>
    <row r="647" ht="13.2" x14ac:dyDescent="0.4"/>
    <row r="648" ht="13.2" x14ac:dyDescent="0.4"/>
    <row r="649" ht="13.2" x14ac:dyDescent="0.4"/>
    <row r="650" ht="13.2" x14ac:dyDescent="0.4"/>
    <row r="651" ht="13.2" x14ac:dyDescent="0.4"/>
    <row r="652" ht="13.2" x14ac:dyDescent="0.4"/>
    <row r="653" ht="13.2" x14ac:dyDescent="0.4"/>
    <row r="654" ht="13.2" x14ac:dyDescent="0.4"/>
    <row r="655" ht="13.2" x14ac:dyDescent="0.4"/>
    <row r="656" ht="13.2" x14ac:dyDescent="0.4"/>
    <row r="657" ht="13.2" x14ac:dyDescent="0.4"/>
    <row r="658" ht="13.2" x14ac:dyDescent="0.4"/>
    <row r="659" ht="13.2" x14ac:dyDescent="0.4"/>
    <row r="660" ht="13.2" x14ac:dyDescent="0.4"/>
    <row r="661" ht="13.2" x14ac:dyDescent="0.4"/>
    <row r="662" ht="13.2" x14ac:dyDescent="0.4"/>
    <row r="663" ht="13.2" x14ac:dyDescent="0.4"/>
    <row r="664" ht="13.2" x14ac:dyDescent="0.4"/>
    <row r="665" ht="13.2" x14ac:dyDescent="0.4"/>
    <row r="666" ht="13.2" x14ac:dyDescent="0.4"/>
    <row r="667" ht="13.2" x14ac:dyDescent="0.4"/>
    <row r="668" ht="13.2" x14ac:dyDescent="0.4"/>
    <row r="669" ht="13.2" x14ac:dyDescent="0.4"/>
    <row r="670" ht="13.2" x14ac:dyDescent="0.4"/>
    <row r="671" ht="13.2" x14ac:dyDescent="0.4"/>
    <row r="672" ht="13.2" x14ac:dyDescent="0.4"/>
    <row r="673" ht="13.2" x14ac:dyDescent="0.4"/>
    <row r="674" ht="13.2" x14ac:dyDescent="0.4"/>
    <row r="675" ht="13.2" x14ac:dyDescent="0.4"/>
    <row r="676" ht="13.2" x14ac:dyDescent="0.4"/>
    <row r="677" ht="13.2" x14ac:dyDescent="0.4"/>
    <row r="678" ht="13.2" x14ac:dyDescent="0.4"/>
    <row r="679" ht="13.2" x14ac:dyDescent="0.4"/>
    <row r="680" ht="13.2" x14ac:dyDescent="0.4"/>
    <row r="681" ht="13.2" x14ac:dyDescent="0.4"/>
    <row r="682" ht="13.2" x14ac:dyDescent="0.4"/>
    <row r="683" ht="13.2" x14ac:dyDescent="0.4"/>
    <row r="684" ht="13.2" x14ac:dyDescent="0.4"/>
    <row r="685" ht="13.2" x14ac:dyDescent="0.4"/>
    <row r="686" ht="13.2" x14ac:dyDescent="0.4"/>
    <row r="687" ht="13.2" x14ac:dyDescent="0.4"/>
    <row r="688" ht="13.2" x14ac:dyDescent="0.4"/>
    <row r="689" ht="13.2" x14ac:dyDescent="0.4"/>
    <row r="690" ht="13.2" x14ac:dyDescent="0.4"/>
    <row r="691" ht="13.2" x14ac:dyDescent="0.4"/>
    <row r="692" ht="13.2" x14ac:dyDescent="0.4"/>
    <row r="693" ht="13.2" x14ac:dyDescent="0.4"/>
    <row r="694" ht="13.2" x14ac:dyDescent="0.4"/>
    <row r="695" ht="13.2" x14ac:dyDescent="0.4"/>
    <row r="696" ht="13.2" x14ac:dyDescent="0.4"/>
    <row r="697" ht="13.2" x14ac:dyDescent="0.4"/>
    <row r="698" ht="13.2" x14ac:dyDescent="0.4"/>
    <row r="699" ht="13.2" x14ac:dyDescent="0.4"/>
    <row r="700" ht="13.2" x14ac:dyDescent="0.4"/>
    <row r="701" ht="13.2" x14ac:dyDescent="0.4"/>
    <row r="702" ht="13.2" x14ac:dyDescent="0.4"/>
    <row r="703" ht="13.2" x14ac:dyDescent="0.4"/>
    <row r="704" ht="13.2" x14ac:dyDescent="0.4"/>
    <row r="705" ht="13.2" x14ac:dyDescent="0.4"/>
    <row r="706" ht="13.2" x14ac:dyDescent="0.4"/>
    <row r="707" ht="13.2" x14ac:dyDescent="0.4"/>
    <row r="708" ht="13.2" x14ac:dyDescent="0.4"/>
    <row r="709" ht="13.2" x14ac:dyDescent="0.4"/>
    <row r="710" ht="13.2" x14ac:dyDescent="0.4"/>
    <row r="711" ht="13.2" x14ac:dyDescent="0.4"/>
    <row r="712" ht="13.2" x14ac:dyDescent="0.4"/>
    <row r="713" ht="13.2" x14ac:dyDescent="0.4"/>
    <row r="714" ht="13.2" x14ac:dyDescent="0.4"/>
    <row r="715" ht="13.2" x14ac:dyDescent="0.4"/>
    <row r="716" ht="13.2" x14ac:dyDescent="0.4"/>
    <row r="717" ht="13.2" x14ac:dyDescent="0.4"/>
    <row r="718" ht="13.2" x14ac:dyDescent="0.4"/>
    <row r="719" ht="13.2" x14ac:dyDescent="0.4"/>
    <row r="720" ht="13.2" x14ac:dyDescent="0.4"/>
    <row r="721" ht="13.2" x14ac:dyDescent="0.4"/>
    <row r="722" ht="13.2" x14ac:dyDescent="0.4"/>
    <row r="723" ht="13.2" x14ac:dyDescent="0.4"/>
    <row r="724" ht="13.2" x14ac:dyDescent="0.4"/>
    <row r="725" ht="13.2" x14ac:dyDescent="0.4"/>
    <row r="726" ht="13.2" x14ac:dyDescent="0.4"/>
    <row r="727" ht="13.2" x14ac:dyDescent="0.4"/>
    <row r="728" ht="13.2" x14ac:dyDescent="0.4"/>
    <row r="729" ht="13.2" x14ac:dyDescent="0.4"/>
    <row r="730" ht="13.2" x14ac:dyDescent="0.4"/>
    <row r="731" ht="13.2" x14ac:dyDescent="0.4"/>
    <row r="732" ht="13.2" x14ac:dyDescent="0.4"/>
    <row r="733" ht="13.2" x14ac:dyDescent="0.4"/>
    <row r="734" ht="13.2" x14ac:dyDescent="0.4"/>
    <row r="735" ht="13.2" x14ac:dyDescent="0.4"/>
    <row r="736" ht="13.2" x14ac:dyDescent="0.4"/>
    <row r="737" ht="13.2" x14ac:dyDescent="0.4"/>
    <row r="738" ht="13.2" x14ac:dyDescent="0.4"/>
    <row r="739" ht="13.2" x14ac:dyDescent="0.4"/>
    <row r="740" ht="13.2" x14ac:dyDescent="0.4"/>
    <row r="741" ht="13.2" x14ac:dyDescent="0.4"/>
    <row r="742" ht="13.2" x14ac:dyDescent="0.4"/>
    <row r="743" ht="13.2" x14ac:dyDescent="0.4"/>
    <row r="744" ht="13.2" x14ac:dyDescent="0.4"/>
    <row r="745" ht="13.2" x14ac:dyDescent="0.4"/>
    <row r="746" ht="13.2" x14ac:dyDescent="0.4"/>
    <row r="747" ht="13.2" x14ac:dyDescent="0.4"/>
    <row r="748" ht="13.2" x14ac:dyDescent="0.4"/>
    <row r="749" ht="13.2" x14ac:dyDescent="0.4"/>
    <row r="750" ht="13.2" x14ac:dyDescent="0.4"/>
    <row r="751" ht="13.2" x14ac:dyDescent="0.4"/>
    <row r="752" ht="13.2" x14ac:dyDescent="0.4"/>
    <row r="753" ht="13.2" x14ac:dyDescent="0.4"/>
    <row r="754" ht="13.2" x14ac:dyDescent="0.4"/>
    <row r="755" ht="13.2" x14ac:dyDescent="0.4"/>
    <row r="756" ht="13.2" x14ac:dyDescent="0.4"/>
    <row r="757" ht="13.2" x14ac:dyDescent="0.4"/>
    <row r="758" ht="13.2" x14ac:dyDescent="0.4"/>
    <row r="759" ht="13.2" x14ac:dyDescent="0.4"/>
    <row r="760" ht="13.2" x14ac:dyDescent="0.4"/>
    <row r="761" ht="13.2" x14ac:dyDescent="0.4"/>
    <row r="762" ht="13.2" x14ac:dyDescent="0.4"/>
    <row r="763" ht="13.2" x14ac:dyDescent="0.4"/>
    <row r="764" ht="13.2" x14ac:dyDescent="0.4"/>
    <row r="765" ht="13.2" x14ac:dyDescent="0.4"/>
    <row r="766" ht="13.2" x14ac:dyDescent="0.4"/>
    <row r="767" ht="13.2" x14ac:dyDescent="0.4"/>
    <row r="768" ht="13.2" x14ac:dyDescent="0.4"/>
    <row r="769" ht="13.2" x14ac:dyDescent="0.4"/>
    <row r="770" ht="13.2" x14ac:dyDescent="0.4"/>
    <row r="771" ht="13.2" x14ac:dyDescent="0.4"/>
    <row r="772" ht="13.2" x14ac:dyDescent="0.4"/>
    <row r="773" ht="13.2" x14ac:dyDescent="0.4"/>
    <row r="774" ht="13.2" x14ac:dyDescent="0.4"/>
    <row r="775" ht="13.2" x14ac:dyDescent="0.4"/>
    <row r="776" ht="13.2" x14ac:dyDescent="0.4"/>
    <row r="777" ht="13.2" x14ac:dyDescent="0.4"/>
    <row r="778" ht="13.2" x14ac:dyDescent="0.4"/>
    <row r="779" ht="13.2" x14ac:dyDescent="0.4"/>
    <row r="780" ht="13.2" x14ac:dyDescent="0.4"/>
    <row r="781" ht="13.2" x14ac:dyDescent="0.4"/>
    <row r="782" ht="13.2" x14ac:dyDescent="0.4"/>
    <row r="783" ht="13.2" x14ac:dyDescent="0.4"/>
    <row r="784" ht="13.2" x14ac:dyDescent="0.4"/>
    <row r="785" ht="13.2" x14ac:dyDescent="0.4"/>
    <row r="786" ht="13.2" x14ac:dyDescent="0.4"/>
    <row r="787" ht="13.2" x14ac:dyDescent="0.4"/>
    <row r="788" ht="13.2" x14ac:dyDescent="0.4"/>
    <row r="789" ht="13.2" x14ac:dyDescent="0.4"/>
    <row r="790" ht="13.2" x14ac:dyDescent="0.4"/>
    <row r="791" ht="13.2" x14ac:dyDescent="0.4"/>
    <row r="792" ht="13.2" x14ac:dyDescent="0.4"/>
    <row r="793" ht="13.2" x14ac:dyDescent="0.4"/>
    <row r="794" ht="13.2" x14ac:dyDescent="0.4"/>
    <row r="795" ht="13.2" x14ac:dyDescent="0.4"/>
    <row r="796" ht="13.2" x14ac:dyDescent="0.4"/>
    <row r="797" ht="13.2" x14ac:dyDescent="0.4"/>
    <row r="798" ht="13.2" x14ac:dyDescent="0.4"/>
    <row r="799" ht="13.2" x14ac:dyDescent="0.4"/>
    <row r="800" ht="13.2" x14ac:dyDescent="0.4"/>
    <row r="801" ht="13.2" x14ac:dyDescent="0.4"/>
    <row r="802" ht="13.2" x14ac:dyDescent="0.4"/>
    <row r="803" ht="13.2" x14ac:dyDescent="0.4"/>
    <row r="804" ht="13.2" x14ac:dyDescent="0.4"/>
    <row r="805" ht="13.2" x14ac:dyDescent="0.4"/>
    <row r="806" ht="13.2" x14ac:dyDescent="0.4"/>
    <row r="807" ht="13.2" x14ac:dyDescent="0.4"/>
    <row r="808" ht="13.2" x14ac:dyDescent="0.4"/>
    <row r="809" ht="13.2" x14ac:dyDescent="0.4"/>
    <row r="810" ht="13.2" x14ac:dyDescent="0.4"/>
    <row r="811" ht="13.2" x14ac:dyDescent="0.4"/>
    <row r="812" ht="13.2" x14ac:dyDescent="0.4"/>
    <row r="813" ht="13.2" x14ac:dyDescent="0.4"/>
    <row r="814" ht="13.2" x14ac:dyDescent="0.4"/>
    <row r="815" ht="13.2" x14ac:dyDescent="0.4"/>
    <row r="816" ht="13.2" x14ac:dyDescent="0.4"/>
    <row r="817" ht="13.2" x14ac:dyDescent="0.4"/>
    <row r="818" ht="13.2" x14ac:dyDescent="0.4"/>
    <row r="819" ht="13.2" x14ac:dyDescent="0.4"/>
    <row r="820" ht="13.2" x14ac:dyDescent="0.4"/>
    <row r="821" ht="13.2" x14ac:dyDescent="0.4"/>
    <row r="822" ht="13.2" x14ac:dyDescent="0.4"/>
    <row r="823" ht="13.2" x14ac:dyDescent="0.4"/>
    <row r="824" ht="13.2" x14ac:dyDescent="0.4"/>
    <row r="825" ht="13.2" x14ac:dyDescent="0.4"/>
    <row r="826" ht="13.2" x14ac:dyDescent="0.4"/>
    <row r="827" ht="13.2" x14ac:dyDescent="0.4"/>
    <row r="828" ht="13.2" x14ac:dyDescent="0.4"/>
    <row r="829" ht="13.2" x14ac:dyDescent="0.4"/>
    <row r="830" ht="13.2" x14ac:dyDescent="0.4"/>
    <row r="831" ht="13.2" x14ac:dyDescent="0.4"/>
    <row r="832" ht="13.2" x14ac:dyDescent="0.4"/>
    <row r="833" ht="13.2" x14ac:dyDescent="0.4"/>
    <row r="834" ht="13.2" x14ac:dyDescent="0.4"/>
    <row r="835" ht="13.2" x14ac:dyDescent="0.4"/>
    <row r="836" ht="13.2" x14ac:dyDescent="0.4"/>
    <row r="837" ht="13.2" x14ac:dyDescent="0.4"/>
    <row r="838" ht="13.2" x14ac:dyDescent="0.4"/>
    <row r="839" ht="13.2" x14ac:dyDescent="0.4"/>
    <row r="840" ht="13.2" x14ac:dyDescent="0.4"/>
    <row r="841" ht="13.2" x14ac:dyDescent="0.4"/>
    <row r="842" ht="13.2" x14ac:dyDescent="0.4"/>
    <row r="843" ht="13.2" x14ac:dyDescent="0.4"/>
    <row r="844" ht="13.2" x14ac:dyDescent="0.4"/>
    <row r="845" ht="13.2" x14ac:dyDescent="0.4"/>
    <row r="846" ht="13.2" x14ac:dyDescent="0.4"/>
    <row r="847" ht="13.2" x14ac:dyDescent="0.4"/>
    <row r="848" ht="13.2" x14ac:dyDescent="0.4"/>
    <row r="849" ht="13.2" x14ac:dyDescent="0.4"/>
    <row r="850" ht="13.2" x14ac:dyDescent="0.4"/>
    <row r="851" ht="13.2" x14ac:dyDescent="0.4"/>
    <row r="852" ht="13.2" x14ac:dyDescent="0.4"/>
    <row r="853" ht="13.2" x14ac:dyDescent="0.4"/>
    <row r="854" ht="13.2" x14ac:dyDescent="0.4"/>
    <row r="855" ht="13.2" x14ac:dyDescent="0.4"/>
    <row r="856" ht="13.2" x14ac:dyDescent="0.4"/>
    <row r="857" ht="13.2" x14ac:dyDescent="0.4"/>
    <row r="858" ht="13.2" x14ac:dyDescent="0.4"/>
    <row r="859" ht="13.2" x14ac:dyDescent="0.4"/>
    <row r="860" ht="13.2" x14ac:dyDescent="0.4"/>
    <row r="861" ht="13.2" x14ac:dyDescent="0.4"/>
    <row r="862" ht="13.2" x14ac:dyDescent="0.4"/>
    <row r="863" ht="13.2" x14ac:dyDescent="0.4"/>
    <row r="864" ht="13.2" x14ac:dyDescent="0.4"/>
    <row r="865" ht="13.2" x14ac:dyDescent="0.4"/>
    <row r="866" ht="13.2" x14ac:dyDescent="0.4"/>
    <row r="867" ht="13.2" x14ac:dyDescent="0.4"/>
    <row r="868" ht="13.2" x14ac:dyDescent="0.4"/>
    <row r="869" ht="13.2" x14ac:dyDescent="0.4"/>
    <row r="870" ht="13.2" x14ac:dyDescent="0.4"/>
    <row r="871" ht="13.2" x14ac:dyDescent="0.4"/>
    <row r="872" ht="13.2" x14ac:dyDescent="0.4"/>
    <row r="873" ht="13.2" x14ac:dyDescent="0.4"/>
    <row r="874" ht="13.2" x14ac:dyDescent="0.4"/>
    <row r="875" ht="13.2" x14ac:dyDescent="0.4"/>
    <row r="876" ht="13.2" x14ac:dyDescent="0.4"/>
    <row r="877" ht="13.2" x14ac:dyDescent="0.4"/>
    <row r="878" ht="13.2" x14ac:dyDescent="0.4"/>
    <row r="879" ht="13.2" x14ac:dyDescent="0.4"/>
    <row r="880" ht="13.2" x14ac:dyDescent="0.4"/>
    <row r="881" ht="13.2" x14ac:dyDescent="0.4"/>
    <row r="882" ht="13.2" x14ac:dyDescent="0.4"/>
    <row r="883" ht="13.2" x14ac:dyDescent="0.4"/>
    <row r="884" ht="13.2" x14ac:dyDescent="0.4"/>
    <row r="885" ht="13.2" x14ac:dyDescent="0.4"/>
    <row r="886" ht="13.2" x14ac:dyDescent="0.4"/>
    <row r="887" ht="13.2" x14ac:dyDescent="0.4"/>
    <row r="888" ht="13.2" x14ac:dyDescent="0.4"/>
    <row r="889" ht="13.2" x14ac:dyDescent="0.4"/>
    <row r="890" ht="13.2" x14ac:dyDescent="0.4"/>
    <row r="891" ht="13.2" x14ac:dyDescent="0.4"/>
    <row r="892" ht="13.2" x14ac:dyDescent="0.4"/>
    <row r="893" ht="13.2" x14ac:dyDescent="0.4"/>
    <row r="894" ht="13.2" x14ac:dyDescent="0.4"/>
    <row r="895" ht="13.2" x14ac:dyDescent="0.4"/>
    <row r="896" ht="13.2" x14ac:dyDescent="0.4"/>
    <row r="897" ht="13.2" x14ac:dyDescent="0.4"/>
    <row r="898" ht="13.2" x14ac:dyDescent="0.4"/>
    <row r="899" ht="13.2" x14ac:dyDescent="0.4"/>
    <row r="900" ht="13.2" x14ac:dyDescent="0.4"/>
    <row r="901" ht="13.2" x14ac:dyDescent="0.4"/>
    <row r="902" ht="13.2" x14ac:dyDescent="0.4"/>
    <row r="903" ht="13.2" x14ac:dyDescent="0.4"/>
    <row r="904" ht="13.2" x14ac:dyDescent="0.4"/>
    <row r="905" ht="13.2" x14ac:dyDescent="0.4"/>
    <row r="906" ht="13.2" x14ac:dyDescent="0.4"/>
    <row r="907" ht="13.2" x14ac:dyDescent="0.4"/>
    <row r="908" ht="13.2" x14ac:dyDescent="0.4"/>
    <row r="909" ht="13.2" x14ac:dyDescent="0.4"/>
    <row r="910" ht="13.2" x14ac:dyDescent="0.4"/>
    <row r="911" ht="13.2" x14ac:dyDescent="0.4"/>
    <row r="912" ht="13.2" x14ac:dyDescent="0.4"/>
    <row r="913" ht="13.2" x14ac:dyDescent="0.4"/>
    <row r="914" ht="13.2" x14ac:dyDescent="0.4"/>
    <row r="915" ht="13.2" x14ac:dyDescent="0.4"/>
    <row r="916" ht="13.2" x14ac:dyDescent="0.4"/>
    <row r="917" ht="13.2" x14ac:dyDescent="0.4"/>
    <row r="918" ht="13.2" x14ac:dyDescent="0.4"/>
    <row r="919" ht="13.2" x14ac:dyDescent="0.4"/>
    <row r="920" ht="13.2" x14ac:dyDescent="0.4"/>
    <row r="921" ht="13.2" x14ac:dyDescent="0.4"/>
    <row r="922" ht="13.2" x14ac:dyDescent="0.4"/>
    <row r="923" ht="13.2" x14ac:dyDescent="0.4"/>
    <row r="924" ht="13.2" x14ac:dyDescent="0.4"/>
    <row r="925" ht="13.2" x14ac:dyDescent="0.4"/>
    <row r="926" ht="13.2" x14ac:dyDescent="0.4"/>
    <row r="927" ht="13.2" x14ac:dyDescent="0.4"/>
    <row r="928" ht="13.2" x14ac:dyDescent="0.4"/>
    <row r="929" ht="13.2" x14ac:dyDescent="0.4"/>
    <row r="930" ht="13.2" x14ac:dyDescent="0.4"/>
    <row r="931" ht="13.2" x14ac:dyDescent="0.4"/>
    <row r="932" ht="13.2" x14ac:dyDescent="0.4"/>
    <row r="933" ht="13.2" x14ac:dyDescent="0.4"/>
    <row r="934" ht="13.2" x14ac:dyDescent="0.4"/>
    <row r="935" ht="13.2" x14ac:dyDescent="0.4"/>
    <row r="936" ht="13.2" x14ac:dyDescent="0.4"/>
    <row r="937" ht="13.2" x14ac:dyDescent="0.4"/>
    <row r="938" ht="13.2" x14ac:dyDescent="0.4"/>
    <row r="939" ht="13.2" x14ac:dyDescent="0.4"/>
    <row r="940" ht="13.2" x14ac:dyDescent="0.4"/>
    <row r="941" ht="13.2" x14ac:dyDescent="0.4"/>
    <row r="942" ht="13.2" x14ac:dyDescent="0.4"/>
    <row r="943" ht="13.2" x14ac:dyDescent="0.4"/>
    <row r="944" ht="13.2" x14ac:dyDescent="0.4"/>
    <row r="945" ht="13.2" x14ac:dyDescent="0.4"/>
    <row r="946" ht="13.2" x14ac:dyDescent="0.4"/>
    <row r="947" ht="13.2" x14ac:dyDescent="0.4"/>
    <row r="948" ht="13.2" x14ac:dyDescent="0.4"/>
    <row r="949" ht="13.2" x14ac:dyDescent="0.4"/>
    <row r="950" ht="13.2" x14ac:dyDescent="0.4"/>
    <row r="951" ht="13.2" x14ac:dyDescent="0.4"/>
    <row r="952" ht="13.2" x14ac:dyDescent="0.4"/>
    <row r="953" ht="13.2" x14ac:dyDescent="0.4"/>
    <row r="954" ht="13.2" x14ac:dyDescent="0.4"/>
    <row r="955" ht="13.2" x14ac:dyDescent="0.4"/>
    <row r="956" ht="13.2" x14ac:dyDescent="0.4"/>
    <row r="957" ht="13.2" x14ac:dyDescent="0.4"/>
    <row r="958" ht="13.2" x14ac:dyDescent="0.4"/>
    <row r="959" ht="13.2" x14ac:dyDescent="0.4"/>
    <row r="960" ht="13.2" x14ac:dyDescent="0.4"/>
    <row r="961" ht="13.2" x14ac:dyDescent="0.4"/>
    <row r="962" ht="13.2" x14ac:dyDescent="0.4"/>
    <row r="963" ht="13.2" x14ac:dyDescent="0.4"/>
    <row r="964" ht="13.2" x14ac:dyDescent="0.4"/>
    <row r="965" ht="13.2" x14ac:dyDescent="0.4"/>
    <row r="966" ht="13.2" x14ac:dyDescent="0.4"/>
    <row r="967" ht="13.2" x14ac:dyDescent="0.4"/>
    <row r="968" ht="13.2" x14ac:dyDescent="0.4"/>
    <row r="969" ht="13.2" x14ac:dyDescent="0.4"/>
    <row r="970" ht="13.2" x14ac:dyDescent="0.4"/>
    <row r="971" ht="13.2" x14ac:dyDescent="0.4"/>
    <row r="972" ht="13.2" x14ac:dyDescent="0.4"/>
    <row r="973" ht="13.2" x14ac:dyDescent="0.4"/>
    <row r="974" ht="13.2" x14ac:dyDescent="0.4"/>
    <row r="975" ht="13.2" x14ac:dyDescent="0.4"/>
    <row r="976" ht="13.2" x14ac:dyDescent="0.4"/>
    <row r="977" ht="13.2" x14ac:dyDescent="0.4"/>
    <row r="978" ht="13.2" x14ac:dyDescent="0.4"/>
    <row r="979" ht="13.2" x14ac:dyDescent="0.4"/>
    <row r="980" ht="13.2" x14ac:dyDescent="0.4"/>
    <row r="981" ht="13.2" x14ac:dyDescent="0.4"/>
    <row r="982" ht="13.2" x14ac:dyDescent="0.4"/>
    <row r="983" ht="13.2" x14ac:dyDescent="0.4"/>
    <row r="984" ht="13.2" x14ac:dyDescent="0.4"/>
    <row r="985" ht="13.2" x14ac:dyDescent="0.4"/>
    <row r="986" ht="13.2" x14ac:dyDescent="0.4"/>
    <row r="987" ht="13.2" x14ac:dyDescent="0.4"/>
    <row r="988" ht="13.2" x14ac:dyDescent="0.4"/>
    <row r="989" ht="13.2" x14ac:dyDescent="0.4"/>
    <row r="990" ht="13.2" x14ac:dyDescent="0.4"/>
    <row r="991" ht="13.2" x14ac:dyDescent="0.4"/>
    <row r="992" ht="13.2" x14ac:dyDescent="0.4"/>
    <row r="993" ht="13.2" x14ac:dyDescent="0.4"/>
    <row r="994" ht="13.2" x14ac:dyDescent="0.4"/>
    <row r="995" ht="13.2" x14ac:dyDescent="0.4"/>
    <row r="996" ht="13.2" x14ac:dyDescent="0.4"/>
    <row r="997" ht="13.2" x14ac:dyDescent="0.4"/>
    <row r="998" ht="13.2" x14ac:dyDescent="0.4"/>
    <row r="999" ht="13.2" x14ac:dyDescent="0.4"/>
    <row r="1000" ht="13.2" x14ac:dyDescent="0.4"/>
    <row r="1001" ht="13.2" x14ac:dyDescent="0.4"/>
    <row r="1002" ht="13.2" x14ac:dyDescent="0.4"/>
    <row r="1003" ht="13.2" x14ac:dyDescent="0.4"/>
    <row r="1004" ht="13.2" x14ac:dyDescent="0.4"/>
    <row r="1005" ht="13.2" x14ac:dyDescent="0.4"/>
    <row r="1006" ht="13.2" x14ac:dyDescent="0.4"/>
    <row r="1007" ht="13.2" x14ac:dyDescent="0.4"/>
    <row r="1008" ht="13.2" x14ac:dyDescent="0.4"/>
    <row r="1009" ht="13.2" x14ac:dyDescent="0.4"/>
    <row r="1010" ht="13.2" x14ac:dyDescent="0.4"/>
    <row r="1011" ht="13.2" x14ac:dyDescent="0.4"/>
    <row r="1012" ht="13.2" x14ac:dyDescent="0.4"/>
    <row r="1013" ht="13.2" x14ac:dyDescent="0.4"/>
    <row r="1014" ht="13.2" x14ac:dyDescent="0.4"/>
    <row r="1015" ht="13.2" x14ac:dyDescent="0.4"/>
    <row r="1016" ht="13.2" x14ac:dyDescent="0.4"/>
    <row r="1017" ht="13.2" x14ac:dyDescent="0.4"/>
    <row r="1018" ht="13.2" x14ac:dyDescent="0.4"/>
    <row r="1019" ht="13.2" x14ac:dyDescent="0.4"/>
    <row r="1020" ht="13.2" x14ac:dyDescent="0.4"/>
    <row r="1021" ht="13.2" x14ac:dyDescent="0.4"/>
    <row r="1022" ht="13.2" x14ac:dyDescent="0.4"/>
    <row r="1023" ht="13.2" x14ac:dyDescent="0.4"/>
    <row r="1024" ht="13.2" x14ac:dyDescent="0.4"/>
    <row r="1025" ht="13.2" x14ac:dyDescent="0.4"/>
    <row r="1026" ht="13.2" x14ac:dyDescent="0.4"/>
    <row r="1027" ht="13.2" x14ac:dyDescent="0.4"/>
    <row r="1028" ht="13.2" x14ac:dyDescent="0.4"/>
    <row r="1029" ht="13.2" x14ac:dyDescent="0.4"/>
    <row r="1030" ht="13.2" x14ac:dyDescent="0.4"/>
    <row r="1031" ht="13.2" x14ac:dyDescent="0.4"/>
    <row r="1032" ht="13.2" x14ac:dyDescent="0.4"/>
    <row r="1033" ht="13.2" x14ac:dyDescent="0.4"/>
    <row r="1034" ht="13.2" x14ac:dyDescent="0.4"/>
    <row r="1035" ht="13.2" x14ac:dyDescent="0.4"/>
    <row r="1036" ht="13.2" x14ac:dyDescent="0.4"/>
    <row r="1037" ht="13.2" x14ac:dyDescent="0.4"/>
    <row r="1038" ht="13.2" x14ac:dyDescent="0.4"/>
    <row r="1039" ht="13.2" x14ac:dyDescent="0.4"/>
    <row r="1040" ht="13.2" x14ac:dyDescent="0.4"/>
    <row r="1041" ht="13.2" x14ac:dyDescent="0.4"/>
    <row r="1042" ht="13.2" x14ac:dyDescent="0.4"/>
    <row r="1043" ht="13.2" x14ac:dyDescent="0.4"/>
    <row r="1044" ht="13.2" x14ac:dyDescent="0.4"/>
    <row r="1045" ht="13.2" x14ac:dyDescent="0.4"/>
    <row r="1046" ht="13.2" x14ac:dyDescent="0.4"/>
    <row r="1047" ht="13.2" x14ac:dyDescent="0.4"/>
    <row r="1048" ht="13.2" x14ac:dyDescent="0.4"/>
    <row r="1049" ht="13.2" x14ac:dyDescent="0.4"/>
    <row r="1050" ht="13.2" x14ac:dyDescent="0.4"/>
    <row r="1051" ht="13.2" x14ac:dyDescent="0.4"/>
    <row r="1052" ht="13.2" x14ac:dyDescent="0.4"/>
    <row r="1053" ht="13.2" x14ac:dyDescent="0.4"/>
    <row r="1054" ht="13.2" x14ac:dyDescent="0.4"/>
    <row r="1055" ht="13.2" x14ac:dyDescent="0.4"/>
    <row r="1056" ht="13.2" x14ac:dyDescent="0.4"/>
    <row r="1057" ht="13.2" x14ac:dyDescent="0.4"/>
    <row r="1058" ht="13.2" x14ac:dyDescent="0.4"/>
    <row r="1059" ht="13.2" x14ac:dyDescent="0.4"/>
    <row r="1060" ht="13.2" x14ac:dyDescent="0.4"/>
    <row r="1061" ht="13.2" x14ac:dyDescent="0.4"/>
    <row r="1062" ht="13.2" x14ac:dyDescent="0.4"/>
    <row r="1063" ht="13.2" x14ac:dyDescent="0.4"/>
    <row r="1064" ht="13.2" x14ac:dyDescent="0.4"/>
    <row r="1065" ht="13.2" x14ac:dyDescent="0.4"/>
    <row r="1066" ht="13.2" x14ac:dyDescent="0.4"/>
    <row r="1067" ht="13.2" x14ac:dyDescent="0.4"/>
    <row r="1068" ht="13.2" x14ac:dyDescent="0.4"/>
    <row r="1069" ht="13.2" x14ac:dyDescent="0.4"/>
    <row r="1070" ht="13.2" x14ac:dyDescent="0.4"/>
    <row r="1071" ht="13.2" x14ac:dyDescent="0.4"/>
    <row r="1072" ht="13.2" x14ac:dyDescent="0.4"/>
    <row r="1073" ht="13.2" x14ac:dyDescent="0.4"/>
    <row r="1074" ht="13.2" x14ac:dyDescent="0.4"/>
    <row r="1075" ht="13.2" x14ac:dyDescent="0.4"/>
    <row r="1076" ht="13.2" x14ac:dyDescent="0.4"/>
    <row r="1077" ht="13.2" x14ac:dyDescent="0.4"/>
    <row r="1078" ht="13.2" x14ac:dyDescent="0.4"/>
    <row r="1079" ht="13.2" x14ac:dyDescent="0.4"/>
    <row r="1080" ht="13.2" x14ac:dyDescent="0.4"/>
    <row r="1081" ht="13.2" x14ac:dyDescent="0.4"/>
    <row r="1082" ht="13.2" x14ac:dyDescent="0.4"/>
    <row r="1083" ht="13.2" x14ac:dyDescent="0.4"/>
    <row r="1084" ht="13.2" x14ac:dyDescent="0.4"/>
    <row r="1085" ht="13.2" x14ac:dyDescent="0.4"/>
    <row r="1086" ht="13.2" x14ac:dyDescent="0.4"/>
    <row r="1087" ht="13.2" x14ac:dyDescent="0.4"/>
    <row r="1088" ht="13.2" x14ac:dyDescent="0.4"/>
    <row r="1089" ht="13.2" x14ac:dyDescent="0.4"/>
    <row r="1090" ht="13.2" x14ac:dyDescent="0.4"/>
    <row r="1091" ht="13.2" x14ac:dyDescent="0.4"/>
    <row r="1092" ht="13.2" x14ac:dyDescent="0.4"/>
    <row r="1093" ht="13.2" x14ac:dyDescent="0.4"/>
    <row r="1094" ht="13.2" x14ac:dyDescent="0.4"/>
    <row r="1095" ht="13.2" x14ac:dyDescent="0.4"/>
    <row r="1096" ht="13.2" x14ac:dyDescent="0.4"/>
    <row r="1097" ht="13.2" x14ac:dyDescent="0.4"/>
    <row r="1098" ht="13.2" x14ac:dyDescent="0.4"/>
    <row r="1099" ht="13.2" x14ac:dyDescent="0.4"/>
    <row r="1100" ht="13.2" x14ac:dyDescent="0.4"/>
    <row r="1101" ht="13.2" x14ac:dyDescent="0.4"/>
    <row r="1102" ht="13.2" x14ac:dyDescent="0.4"/>
    <row r="1103" ht="13.2" x14ac:dyDescent="0.4"/>
    <row r="1104" ht="13.2" x14ac:dyDescent="0.4"/>
    <row r="1105" ht="13.2" x14ac:dyDescent="0.4"/>
    <row r="1106" ht="13.2" x14ac:dyDescent="0.4"/>
    <row r="1107" ht="13.2" x14ac:dyDescent="0.4"/>
    <row r="1108" ht="13.2" x14ac:dyDescent="0.4"/>
  </sheetData>
  <mergeCells count="1">
    <mergeCell ref="AQ10:AS10"/>
  </mergeCells>
  <phoneticPr fontId="18" type="noConversion"/>
  <pageMargins left="0.7" right="0.7" top="0.75" bottom="0.75" header="0.3" footer="0.3"/>
  <pageSetup paperSize="9" orientation="portrait" r:id="rId5"/>
  <drawing r:id="rId6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1C3B5-54FC-4F3A-ACE1-EB33259725C6}">
  <sheetPr codeName="Sheet4"/>
  <dimension ref="A1:B6"/>
  <sheetViews>
    <sheetView workbookViewId="0"/>
  </sheetViews>
  <sheetFormatPr defaultRowHeight="17.399999999999999" x14ac:dyDescent="0.4"/>
  <sheetData>
    <row r="1" spans="1:2" x14ac:dyDescent="0.4">
      <c r="A1" t="s">
        <v>1163</v>
      </c>
      <c r="B1" t="s">
        <v>1162</v>
      </c>
    </row>
    <row r="2" spans="1:2" x14ac:dyDescent="0.4">
      <c r="A2" t="s">
        <v>1151</v>
      </c>
      <c r="B2" t="s">
        <v>1157</v>
      </c>
    </row>
    <row r="3" spans="1:2" x14ac:dyDescent="0.4">
      <c r="A3" t="s">
        <v>1154</v>
      </c>
      <c r="B3" t="s">
        <v>1158</v>
      </c>
    </row>
    <row r="4" spans="1:2" x14ac:dyDescent="0.4">
      <c r="A4" t="s">
        <v>1156</v>
      </c>
      <c r="B4" t="s">
        <v>1159</v>
      </c>
    </row>
    <row r="5" spans="1:2" x14ac:dyDescent="0.4">
      <c r="A5" t="s">
        <v>1153</v>
      </c>
      <c r="B5" t="s">
        <v>1160</v>
      </c>
    </row>
    <row r="6" spans="1:2" x14ac:dyDescent="0.4">
      <c r="A6" t="s">
        <v>1152</v>
      </c>
      <c r="B6" t="s">
        <v>1161</v>
      </c>
    </row>
  </sheetData>
  <phoneticPr fontId="18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E974D226E75704468C33A9F80EE7321E" ma:contentTypeVersion="16" ma:contentTypeDescription="새 문서를 만듭니다." ma:contentTypeScope="" ma:versionID="5c384b7397a165519b2e50c9e32f89e9">
  <xsd:schema xmlns:xsd="http://www.w3.org/2001/XMLSchema" xmlns:xs="http://www.w3.org/2001/XMLSchema" xmlns:p="http://schemas.microsoft.com/office/2006/metadata/properties" xmlns:ns3="dceb8e0a-7b95-4e94-870e-db41a6a8b153" xmlns:ns4="03423794-1340-4d8a-b07d-9df63fa7197b" targetNamespace="http://schemas.microsoft.com/office/2006/metadata/properties" ma:root="true" ma:fieldsID="cf402005bbd2bec420a7996d7921ff3c" ns3:_="" ns4:_="">
    <xsd:import namespace="dceb8e0a-7b95-4e94-870e-db41a6a8b153"/>
    <xsd:import namespace="03423794-1340-4d8a-b07d-9df63fa7197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  <xsd:element ref="ns3:MediaServiceSearchProperties" minOccurs="0"/>
                <xsd:element ref="ns3:_activity" minOccurs="0"/>
                <xsd:element ref="ns3:MediaServiceAutoTags" minOccurs="0"/>
                <xsd:element ref="ns3:MediaServiceObjectDetectorVersion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eb8e0a-7b95-4e94-870e-db41a6a8b15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6" nillable="true" ma:displayName="_activity" ma:hidden="true" ma:internalName="_activity">
      <xsd:simpleType>
        <xsd:restriction base="dms:Note"/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9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423794-1340-4d8a-b07d-9df63fa7197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힌트 해시 공유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dceb8e0a-7b95-4e94-870e-db41a6a8b153" xsi:nil="true"/>
  </documentManagement>
</p:properties>
</file>

<file path=customXml/itemProps1.xml><?xml version="1.0" encoding="utf-8"?>
<ds:datastoreItem xmlns:ds="http://schemas.openxmlformats.org/officeDocument/2006/customXml" ds:itemID="{24199F73-3831-4251-A5D4-D0FD307BDA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ceb8e0a-7b95-4e94-870e-db41a6a8b153"/>
    <ds:schemaRef ds:uri="03423794-1340-4d8a-b07d-9df63fa7197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41455B3-7800-46D7-B632-FC393999697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7DB4AE4-CAD7-46D3-A4AB-51FA7F0A8AF6}">
  <ds:schemaRefs>
    <ds:schemaRef ds:uri="http://schemas.microsoft.com/office/2006/metadata/properties"/>
    <ds:schemaRef ds:uri="dceb8e0a-7b95-4e94-870e-db41a6a8b153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03423794-1340-4d8a-b07d-9df63fa7197b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데이터</vt:lpstr>
      <vt:lpstr>대시보드</vt:lpstr>
      <vt:lpstr>피벗보고서</vt:lpstr>
      <vt:lpstr>국가목록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엑셀오빠두</dc:creator>
  <cp:lastModifiedBy>Administrator</cp:lastModifiedBy>
  <cp:lastPrinted>2024-05-04T10:40:49Z</cp:lastPrinted>
  <dcterms:created xsi:type="dcterms:W3CDTF">2024-05-03T11:16:15Z</dcterms:created>
  <dcterms:modified xsi:type="dcterms:W3CDTF">2024-05-06T20:39:49Z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0x010100E974D226E75704468C33A9F80EE7321E</vt:lpwstr>
  </property>
</Properties>
</file>