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E924818-43F8-4480-AE56-6D8E0D0F96CA}" xr6:coauthVersionLast="47" xr6:coauthVersionMax="47" xr10:uidLastSave="{00000000-0000-0000-0000-000000000000}"/>
  <bookViews>
    <workbookView xWindow="28680" yWindow="-120" windowWidth="29040" windowHeight="15840" activeTab="2" xr2:uid="{1ABB4DFA-D2DE-4DE9-9B76-C21133FA572D}"/>
  </bookViews>
  <sheets>
    <sheet name="데이터" sheetId="1" r:id="rId1"/>
    <sheet name="피벗보고서" sheetId="5" r:id="rId2"/>
    <sheet name="대시보드" sheetId="6" r:id="rId3"/>
    <sheet name="국가목록" sheetId="2" r:id="rId4"/>
  </sheets>
  <definedNames>
    <definedName name="_xlnm._FilterDatabase" localSheetId="0" hidden="1">데이터!$A$1:$K$1104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137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34" i="5" l="1"/>
  <c r="BA34" i="5"/>
  <c r="BB34" i="5"/>
  <c r="BC34" i="5"/>
  <c r="BD34" i="5"/>
  <c r="BE34" i="5"/>
  <c r="BF34" i="5"/>
  <c r="BG34" i="5" s="1"/>
  <c r="BF14" i="5"/>
  <c r="BF15" i="5"/>
  <c r="BG15" i="5" s="1"/>
  <c r="BF16" i="5"/>
  <c r="BG16" i="5" s="1"/>
  <c r="BF17" i="5"/>
  <c r="BG17" i="5" s="1"/>
  <c r="BF18" i="5"/>
  <c r="BG18" i="5" s="1"/>
  <c r="BF19" i="5"/>
  <c r="BG19" i="5" s="1"/>
  <c r="BF20" i="5"/>
  <c r="BG20" i="5" s="1"/>
  <c r="BF21" i="5"/>
  <c r="BG21" i="5" s="1"/>
  <c r="BF22" i="5"/>
  <c r="BG22" i="5" s="1"/>
  <c r="BF23" i="5"/>
  <c r="BG23" i="5" s="1"/>
  <c r="BF24" i="5"/>
  <c r="BG24" i="5" s="1"/>
  <c r="BF25" i="5"/>
  <c r="BG25" i="5" s="1"/>
  <c r="BF26" i="5"/>
  <c r="BG26" i="5" s="1"/>
  <c r="BF27" i="5"/>
  <c r="BG27" i="5" s="1"/>
  <c r="BF28" i="5"/>
  <c r="BG28" i="5" s="1"/>
  <c r="BF29" i="5"/>
  <c r="BG29" i="5" s="1"/>
  <c r="BF30" i="5"/>
  <c r="BG30" i="5" s="1"/>
  <c r="BF31" i="5"/>
  <c r="BG31" i="5" s="1"/>
  <c r="BF32" i="5"/>
  <c r="BG32" i="5" s="1"/>
  <c r="BF33" i="5"/>
  <c r="BG33" i="5" s="1"/>
  <c r="AS8" i="5"/>
  <c r="AQ8" i="5"/>
  <c r="AY14" i="5" l="1"/>
  <c r="AZ14" i="5"/>
  <c r="BA14" i="5"/>
  <c r="BB14" i="5"/>
  <c r="BC14" i="5"/>
  <c r="BD14" i="5"/>
  <c r="BE14" i="5"/>
  <c r="AY15" i="5"/>
  <c r="AZ15" i="5"/>
  <c r="BA15" i="5"/>
  <c r="BB15" i="5"/>
  <c r="BC15" i="5"/>
  <c r="BD15" i="5"/>
  <c r="BE15" i="5"/>
  <c r="AZ16" i="5"/>
  <c r="BA16" i="5"/>
  <c r="BB16" i="5"/>
  <c r="BC16" i="5"/>
  <c r="BD16" i="5"/>
  <c r="BE16" i="5"/>
  <c r="AZ17" i="5"/>
  <c r="BA17" i="5"/>
  <c r="BB17" i="5"/>
  <c r="BC17" i="5"/>
  <c r="BD17" i="5"/>
  <c r="BE17" i="5"/>
  <c r="AZ18" i="5"/>
  <c r="BA18" i="5"/>
  <c r="BB18" i="5"/>
  <c r="BC18" i="5"/>
  <c r="BD18" i="5"/>
  <c r="BE18" i="5"/>
  <c r="AY19" i="5"/>
  <c r="AZ19" i="5"/>
  <c r="BA19" i="5"/>
  <c r="BB19" i="5"/>
  <c r="BC19" i="5"/>
  <c r="BD19" i="5"/>
  <c r="BE19" i="5"/>
  <c r="AZ20" i="5"/>
  <c r="BA20" i="5"/>
  <c r="BB20" i="5"/>
  <c r="BC20" i="5"/>
  <c r="BD20" i="5"/>
  <c r="BE20" i="5"/>
  <c r="AZ21" i="5"/>
  <c r="BA21" i="5"/>
  <c r="BB21" i="5"/>
  <c r="BC21" i="5"/>
  <c r="BD21" i="5"/>
  <c r="BE21" i="5"/>
  <c r="AZ22" i="5"/>
  <c r="BA22" i="5"/>
  <c r="BB22" i="5"/>
  <c r="BC22" i="5"/>
  <c r="BD22" i="5"/>
  <c r="BE22" i="5"/>
  <c r="AY23" i="5"/>
  <c r="AZ23" i="5"/>
  <c r="BA23" i="5"/>
  <c r="BB23" i="5"/>
  <c r="BC23" i="5"/>
  <c r="BD23" i="5"/>
  <c r="BE23" i="5"/>
  <c r="AZ24" i="5"/>
  <c r="BA24" i="5"/>
  <c r="BB24" i="5"/>
  <c r="BC24" i="5"/>
  <c r="BD24" i="5"/>
  <c r="BE24" i="5"/>
  <c r="AZ25" i="5"/>
  <c r="BA25" i="5"/>
  <c r="BB25" i="5"/>
  <c r="BC25" i="5"/>
  <c r="BD25" i="5"/>
  <c r="BE25" i="5"/>
  <c r="AZ26" i="5"/>
  <c r="BA26" i="5"/>
  <c r="BB26" i="5"/>
  <c r="BC26" i="5"/>
  <c r="BD26" i="5"/>
  <c r="BE26" i="5"/>
  <c r="AY27" i="5"/>
  <c r="AZ27" i="5"/>
  <c r="BA27" i="5"/>
  <c r="BB27" i="5"/>
  <c r="BC27" i="5"/>
  <c r="BD27" i="5"/>
  <c r="BE27" i="5"/>
  <c r="AZ28" i="5"/>
  <c r="BA28" i="5"/>
  <c r="BB28" i="5"/>
  <c r="BC28" i="5"/>
  <c r="BD28" i="5"/>
  <c r="BE28" i="5"/>
  <c r="AZ29" i="5"/>
  <c r="BA29" i="5"/>
  <c r="BB29" i="5"/>
  <c r="BC29" i="5"/>
  <c r="BD29" i="5"/>
  <c r="BE29" i="5"/>
  <c r="AZ30" i="5"/>
  <c r="BA30" i="5"/>
  <c r="BB30" i="5"/>
  <c r="BC30" i="5"/>
  <c r="BD30" i="5"/>
  <c r="BE30" i="5"/>
  <c r="AY31" i="5"/>
  <c r="AZ31" i="5"/>
  <c r="BA31" i="5"/>
  <c r="BB31" i="5"/>
  <c r="BC31" i="5"/>
  <c r="BD31" i="5"/>
  <c r="BE31" i="5"/>
  <c r="AZ32" i="5"/>
  <c r="BA32" i="5"/>
  <c r="BB32" i="5"/>
  <c r="BC32" i="5"/>
  <c r="BD32" i="5"/>
  <c r="BE32" i="5"/>
  <c r="AZ33" i="5"/>
  <c r="BA33" i="5"/>
  <c r="BB33" i="5"/>
  <c r="BC33" i="5"/>
  <c r="BD33" i="5"/>
  <c r="BE33" i="5"/>
  <c r="AQ9" i="5" l="1"/>
  <c r="AS9" i="5" s="1"/>
  <c r="AQ7" i="5" l="1"/>
  <c r="AU7" i="5"/>
  <c r="AH9" i="5"/>
  <c r="AF9" i="5"/>
  <c r="AF8" i="5"/>
  <c r="AD8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Q14" i="5"/>
  <c r="S9" i="5" s="1"/>
  <c r="E31" i="5"/>
  <c r="D8" i="5" s="1"/>
  <c r="E27" i="5"/>
  <c r="E23" i="5"/>
  <c r="E19" i="5"/>
  <c r="E15" i="5"/>
  <c r="AD10" i="5" l="1"/>
  <c r="AH8" i="5"/>
  <c r="V14" i="5"/>
  <c r="Q9" i="5"/>
  <c r="O7" i="5" s="1"/>
  <c r="V13" i="5"/>
  <c r="O9" i="5"/>
  <c r="O8" i="5" s="1"/>
  <c r="B8" i="5"/>
  <c r="B9" i="5" s="1"/>
  <c r="S14" i="5" l="1"/>
  <c r="S15" i="5" s="1"/>
  <c r="S16" i="5" s="1"/>
  <c r="AD9" i="5"/>
  <c r="AD7" i="5"/>
  <c r="D9" i="5"/>
  <c r="B7" i="5" s="1"/>
  <c r="T14" i="5" l="1"/>
  <c r="T15" i="5"/>
  <c r="S17" i="5"/>
  <c r="T16" i="5"/>
  <c r="S18" i="5" l="1"/>
  <c r="T17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<sst xmlns="http://schemas.openxmlformats.org/spreadsheetml/2006/main" count="7907" uniqueCount="1219">
  <si>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</si>
  <si>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</si>
  <si>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</si>
  <si>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</si>
  <si>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</si>
  <si>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</si>
  <si>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</si>
  <si>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</si>
  <si>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</si>
  <si>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</si>
  <si>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</si>
  <si>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</si>
  <si>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</si>
  <si>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</si>
  <si>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</si>
  <si>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</si>
  <si>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</si>
  <si>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</si>
  <si>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</si>
  <si>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</si>
  <si>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</si>
  <si>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</si>
  <si>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</si>
  <si>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</si>
  <si>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</si>
  <si>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</si>
  <si>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</si>
  <si>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</si>
  <si>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</si>
  <si>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</si>
  <si>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</si>
  <si>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</si>
  <si>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</si>
  <si>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</si>
  <si>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</si>
  <si>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</si>
  <si>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</si>
  <si>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</si>
  <si>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</si>
  <si>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</si>
  <si>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</si>
  <si>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</si>
  <si>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</si>
  <si>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</si>
  <si>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</si>
  <si>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</si>
  <si>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</si>
  <si>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</si>
  <si>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</si>
  <si>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</si>
  <si>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</si>
  <si>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</si>
  <si>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</si>
  <si>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</si>
  <si>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</si>
  <si>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</si>
  <si>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</si>
  <si>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</si>
  <si>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</si>
  <si>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</si>
  <si>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</si>
  <si>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</si>
  <si>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</si>
  <si>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</si>
  <si>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</si>
  <si>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</si>
  <si>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</si>
  <si>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</si>
  <si>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</si>
  <si>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</si>
  <si>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</si>
  <si>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</si>
  <si>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</si>
  <si>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</si>
  <si>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</si>
  <si>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</si>
  <si>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</si>
  <si>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</si>
  <si>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</si>
  <si>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</si>
  <si>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</si>
  <si>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</si>
  <si>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</si>
  <si>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</si>
  <si>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</si>
  <si>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</si>
  <si>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</si>
  <si>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</si>
  <si>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</si>
  <si>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</si>
  <si>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</si>
  <si>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</si>
  <si>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</si>
  <si>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</si>
  <si>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</si>
  <si>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</si>
  <si>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</si>
  <si>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</si>
  <si>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</si>
  <si>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</si>
  <si>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</si>
  <si>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</si>
  <si>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</si>
  <si>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</si>
  <si>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</si>
  <si>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</si>
  <si>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</si>
  <si>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</si>
  <si>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</si>
  <si>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</si>
  <si>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</si>
  <si>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</si>
  <si>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</si>
  <si>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</si>
  <si>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</si>
  <si>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</si>
  <si>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</si>
  <si>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</si>
  <si>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</si>
  <si>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</si>
  <si>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</si>
  <si>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</si>
  <si>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</si>
  <si>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</si>
  <si>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</si>
  <si>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</si>
  <si>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</si>
  <si>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</si>
  <si>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</si>
  <si>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</si>
  <si>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</si>
  <si>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</si>
  <si>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</si>
  <si>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</si>
  <si>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</si>
  <si>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</si>
  <si>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</si>
  <si>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</si>
  <si>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</si>
  <si>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</si>
  <si>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</si>
  <si>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</si>
  <si>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</si>
  <si>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</si>
  <si>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</si>
  <si>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</si>
  <si>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</si>
  <si>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</si>
  <si>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</si>
  <si>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</si>
  <si>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</si>
  <si>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</si>
  <si>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</si>
  <si>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</si>
  <si>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</si>
  <si>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</si>
  <si>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</si>
  <si>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</si>
  <si>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</si>
  <si>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</si>
  <si>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</si>
  <si>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</si>
  <si>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</si>
  <si>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</si>
  <si>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</si>
  <si>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</si>
  <si>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</si>
  <si>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</si>
  <si>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</si>
  <si>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</si>
  <si>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</si>
  <si>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</si>
  <si>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</si>
  <si>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</si>
  <si>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</si>
  <si>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</si>
  <si>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</si>
  <si>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</si>
  <si>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</si>
  <si>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</si>
  <si>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</si>
  <si>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</si>
  <si>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</si>
  <si>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</si>
  <si>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</si>
  <si>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</si>
  <si>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</si>
  <si>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</si>
  <si>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</si>
  <si>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</si>
  <si>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</si>
  <si>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</si>
  <si>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</si>
  <si>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</si>
  <si>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</si>
  <si>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</si>
  <si>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</si>
  <si>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</si>
  <si>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</si>
  <si>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</si>
  <si>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</si>
  <si>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</si>
  <si>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</si>
  <si>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</si>
  <si>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</si>
  <si>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</si>
  <si>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</si>
  <si>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</si>
  <si>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</si>
  <si>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</si>
  <si>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</si>
  <si>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</si>
  <si>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</si>
  <si>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</si>
  <si>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</si>
  <si>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</si>
  <si>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</si>
  <si>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</si>
  <si>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</si>
  <si>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</si>
  <si>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</si>
  <si>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</si>
  <si>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</si>
  <si>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</si>
  <si>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</si>
  <si>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</si>
  <si>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</si>
  <si>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</si>
  <si>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</si>
  <si>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</si>
  <si>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</si>
  <si>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</si>
  <si>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</si>
  <si>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</si>
  <si>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</si>
  <si>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</si>
  <si>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</si>
  <si>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</si>
  <si>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</si>
  <si>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</si>
  <si>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</si>
  <si>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</si>
  <si>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</si>
  <si>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</si>
  <si>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</si>
  <si>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</si>
  <si>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</si>
  <si>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</si>
  <si>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</si>
  <si>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</si>
  <si>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</si>
  <si>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</si>
  <si>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</si>
  <si>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</si>
  <si>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</si>
  <si>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</si>
  <si>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</si>
  <si>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</si>
  <si>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</si>
  <si>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</si>
  <si>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</si>
  <si>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</si>
  <si>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</si>
  <si>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</si>
  <si>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</si>
  <si>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</si>
  <si>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</si>
  <si>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</si>
  <si>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</si>
  <si>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</si>
  <si>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</si>
  <si>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</si>
  <si>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</si>
  <si>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</si>
  <si>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</si>
  <si>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</si>
  <si>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</si>
  <si>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</si>
  <si>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</si>
  <si>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</si>
  <si>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</si>
  <si>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</si>
  <si>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</si>
  <si>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</si>
  <si>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</si>
  <si>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</si>
  <si>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</si>
  <si>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</si>
  <si>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</si>
  <si>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</si>
  <si>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</si>
  <si>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</si>
  <si>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</si>
  <si>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</si>
  <si>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</si>
  <si>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</si>
  <si>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</si>
  <si>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</si>
  <si>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</si>
  <si>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</si>
  <si>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</si>
  <si>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</si>
  <si>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</si>
  <si>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</si>
  <si>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</si>
  <si>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</si>
  <si>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</si>
  <si>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</si>
  <si>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</si>
  <si>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</si>
  <si>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</si>
  <si>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</si>
  <si>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</si>
  <si>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</si>
  <si>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</si>
  <si>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</si>
  <si>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</si>
  <si>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</si>
  <si>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</si>
  <si>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</si>
  <si>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</si>
  <si>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</si>
  <si>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</si>
  <si>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</si>
  <si>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</si>
  <si>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</si>
  <si>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</si>
  <si>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</si>
  <si>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</si>
  <si>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</si>
  <si>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</si>
  <si>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</si>
  <si>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</si>
  <si>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</si>
  <si>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</si>
  <si>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</si>
  <si>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</si>
  <si>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</si>
  <si>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</si>
  <si>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</si>
  <si>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</si>
  <si>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</si>
  <si>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</si>
  <si>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</si>
  <si>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</si>
  <si>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</si>
  <si>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</si>
  <si>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</si>
  <si>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</si>
  <si>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</si>
  <si>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</si>
  <si>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</si>
  <si>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</si>
  <si>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</si>
  <si>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</si>
  <si>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</si>
  <si>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</si>
  <si>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</si>
  <si>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</si>
  <si>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</si>
  <si>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</si>
  <si>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</si>
  <si>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</si>
  <si>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</si>
  <si>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</si>
  <si>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</si>
  <si>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</si>
  <si>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</si>
  <si>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</si>
  <si>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</si>
  <si>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</si>
  <si>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</si>
  <si>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</si>
  <si>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</si>
  <si>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</si>
  <si>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</si>
  <si>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</si>
  <si>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</si>
  <si>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</si>
  <si>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</si>
  <si>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</si>
  <si>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</si>
  <si>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</si>
  <si>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</si>
  <si>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</si>
  <si>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</si>
  <si>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</si>
  <si>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</si>
  <si>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</si>
  <si>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</si>
  <si>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</si>
  <si>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</si>
  <si>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</si>
  <si>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</si>
  <si>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</si>
  <si>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</si>
  <si>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</si>
  <si>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</si>
  <si>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</si>
  <si>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</si>
  <si>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</si>
  <si>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</si>
  <si>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</si>
  <si>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</si>
  <si>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</si>
  <si>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</si>
  <si>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</si>
  <si>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</si>
  <si>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</si>
  <si>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</si>
  <si>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</si>
  <si>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</si>
  <si>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</si>
  <si>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</si>
  <si>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</si>
  <si>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</si>
  <si>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</si>
  <si>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</si>
  <si>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</si>
  <si>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</si>
  <si>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</si>
  <si>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</si>
  <si>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</si>
  <si>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</si>
  <si>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</si>
  <si>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</si>
  <si>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</si>
  <si>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</si>
  <si>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</si>
  <si>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</si>
  <si>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</si>
  <si>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</si>
  <si>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</si>
  <si>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</si>
  <si>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</si>
  <si>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</si>
  <si>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</si>
  <si>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</si>
  <si>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</si>
  <si>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</si>
  <si>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</si>
  <si>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</si>
  <si>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</si>
  <si>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</si>
  <si>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</si>
  <si>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</si>
  <si>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</si>
  <si>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</si>
  <si>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</si>
  <si>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</si>
  <si>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</si>
  <si>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</si>
  <si>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</si>
  <si>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</si>
  <si>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</si>
  <si>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</si>
  <si>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</si>
  <si>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</si>
  <si>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</si>
  <si>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</si>
  <si>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</si>
  <si>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</si>
  <si>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</si>
  <si>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</si>
  <si>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</si>
  <si>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</si>
  <si>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</si>
  <si>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</si>
  <si>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</si>
  <si>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</si>
  <si>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</si>
  <si>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</si>
  <si>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</si>
  <si>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</si>
  <si>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</si>
  <si>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</si>
  <si>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</si>
  <si>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</si>
  <si>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</si>
  <si>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</si>
  <si>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</si>
  <si>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</si>
  <si>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</si>
  <si>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</si>
  <si>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</si>
  <si>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</si>
  <si>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</si>
  <si>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</si>
  <si>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</si>
  <si>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</si>
  <si>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</si>
  <si>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</si>
  <si>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</si>
  <si>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</si>
  <si>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</si>
  <si>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</si>
  <si>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</si>
  <si>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</si>
  <si>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</si>
  <si>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</si>
  <si>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</si>
  <si>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</si>
  <si>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</si>
  <si>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</si>
  <si>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</si>
  <si>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</si>
  <si>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</si>
  <si>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</si>
  <si>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</si>
  <si>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</si>
  <si>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</si>
  <si>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</si>
  <si>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</si>
  <si>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</si>
  <si>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</si>
  <si>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</si>
  <si>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</si>
  <si>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</si>
  <si>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</si>
  <si>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</si>
  <si>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</si>
  <si>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</si>
  <si>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</si>
  <si>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</si>
  <si>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</si>
  <si>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</si>
  <si>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</si>
  <si>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</si>
  <si>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</si>
  <si>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</si>
  <si>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</si>
  <si>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</si>
  <si>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</si>
  <si>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</si>
  <si>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</si>
  <si>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</si>
  <si>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</si>
  <si>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</si>
  <si>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</si>
  <si>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</si>
  <si>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</si>
  <si>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</si>
  <si>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</si>
  <si>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</si>
  <si>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</si>
  <si>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</si>
  <si>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</si>
  <si>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</si>
  <si>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</si>
  <si>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</si>
  <si>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</si>
  <si>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</si>
  <si>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</si>
  <si>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</si>
  <si>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</si>
  <si>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</si>
  <si>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</si>
  <si>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</si>
  <si>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</si>
  <si>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</si>
  <si>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</si>
  <si>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</si>
  <si>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</si>
  <si>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</si>
  <si>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</si>
  <si>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</si>
  <si>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</si>
  <si>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</si>
  <si>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</si>
  <si>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</si>
  <si>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</si>
  <si>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</si>
  <si>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</si>
  <si>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</si>
  <si>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</si>
  <si>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</si>
  <si>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</si>
  <si>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</si>
  <si>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</si>
  <si>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</si>
  <si>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</si>
  <si>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</si>
  <si>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</si>
  <si>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</si>
  <si>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</si>
  <si>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</si>
  <si>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</si>
  <si>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</si>
  <si>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</si>
  <si>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</si>
  <si>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</si>
  <si>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</si>
  <si>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</si>
  <si>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</si>
  <si>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</si>
  <si>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</si>
  <si>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</si>
  <si>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</si>
  <si>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</si>
  <si>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</si>
  <si>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</si>
  <si>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</si>
  <si>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</si>
  <si>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</si>
  <si>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</si>
  <si>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</si>
  <si>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</si>
  <si>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</si>
  <si>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</si>
  <si>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</si>
  <si>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</si>
  <si>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</si>
  <si>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</si>
  <si>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</si>
  <si>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</si>
  <si>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</si>
  <si>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</si>
  <si>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</si>
  <si>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</si>
  <si>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</si>
  <si>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</si>
  <si>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</si>
  <si>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</si>
  <si>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</si>
  <si>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</si>
  <si>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</si>
  <si>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</si>
  <si>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</si>
  <si>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</si>
  <si>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</si>
  <si>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</si>
  <si>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</si>
  <si>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</si>
  <si>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</si>
  <si>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</si>
  <si>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</si>
  <si>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</si>
  <si>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</si>
  <si>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</si>
  <si>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</si>
  <si>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</si>
  <si>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</si>
  <si>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</si>
  <si>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</si>
  <si>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</si>
  <si>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</si>
  <si>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</si>
  <si>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</si>
  <si>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</si>
  <si>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</si>
  <si>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</si>
  <si>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</si>
  <si>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</si>
  <si>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</si>
  <si>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</si>
  <si>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</si>
  <si>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</si>
  <si>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</si>
  <si>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</si>
  <si>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</si>
  <si>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</si>
  <si>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</si>
  <si>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</si>
  <si>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</si>
  <si>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</si>
  <si>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</si>
  <si>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</si>
  <si>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</si>
  <si>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</si>
  <si>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</si>
  <si>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</si>
  <si>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</si>
  <si>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</si>
  <si>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</si>
  <si>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</si>
  <si>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</si>
  <si>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</si>
  <si>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</si>
  <si>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</si>
  <si>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</si>
  <si>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</si>
  <si>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</si>
  <si>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</si>
  <si>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</si>
  <si>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</si>
  <si>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</si>
  <si>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</si>
  <si>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</si>
  <si>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</si>
  <si>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</si>
  <si>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</si>
  <si>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</si>
  <si>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</si>
  <si>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</si>
  <si>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</si>
  <si>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</si>
  <si>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</si>
  <si>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</si>
  <si>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</si>
  <si>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</si>
  <si>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</si>
  <si>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</si>
  <si>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</si>
  <si>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</si>
  <si>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</si>
  <si>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</si>
  <si>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</si>
  <si>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</si>
  <si>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</si>
  <si>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</si>
  <si>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</si>
  <si>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</si>
  <si>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</si>
  <si>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</si>
  <si>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</si>
  <si>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</si>
  <si>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</si>
  <si>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</si>
  <si>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</si>
  <si>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</si>
  <si>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</si>
  <si>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</si>
  <si>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</si>
  <si>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</si>
  <si>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</si>
  <si>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</si>
  <si>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</si>
  <si>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</si>
  <si>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</si>
  <si>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</si>
  <si>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</si>
  <si>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</si>
  <si>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</si>
  <si>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</si>
  <si>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</si>
  <si>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</si>
  <si>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</si>
  <si>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</si>
  <si>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</si>
  <si>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</si>
  <si>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</si>
  <si>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</si>
  <si>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</si>
  <si>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</si>
  <si>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</si>
  <si>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</si>
  <si>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</si>
  <si>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</si>
  <si>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</si>
  <si>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</si>
  <si>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</si>
  <si>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</si>
  <si>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</si>
  <si>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</si>
  <si>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</si>
  <si>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</si>
  <si>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</si>
  <si>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</si>
  <si>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</si>
  <si>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</si>
  <si>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</si>
  <si>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</si>
  <si>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</si>
  <si>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</si>
  <si>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</si>
  <si>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</si>
  <si>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</si>
  <si>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</si>
  <si>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</si>
  <si>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</si>
  <si>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</si>
  <si>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</si>
  <si>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</si>
  <si>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</si>
  <si>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</si>
  <si>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</si>
  <si>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</si>
  <si>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</si>
  <si>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</si>
  <si>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</si>
  <si>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</si>
  <si>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</si>
  <si>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</si>
  <si>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</si>
  <si>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</si>
  <si>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</si>
  <si>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</si>
  <si>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</si>
  <si>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</si>
  <si>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</si>
  <si>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</si>
  <si>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</si>
  <si>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</si>
  <si>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</si>
  <si>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</si>
  <si>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</si>
  <si>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</si>
  <si>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</si>
  <si>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</si>
  <si>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</si>
  <si>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</si>
  <si>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</si>
  <si>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</si>
  <si>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</si>
  <si>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</si>
  <si>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</si>
  <si>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</si>
  <si>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</si>
  <si>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</si>
  <si>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</si>
  <si>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</si>
  <si>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</si>
  <si>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</si>
  <si>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</si>
  <si>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</si>
  <si>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</si>
  <si>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</si>
  <si>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</si>
  <si>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</si>
  <si>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</si>
  <si>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</si>
  <si>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</si>
  <si>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</si>
  <si>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</si>
  <si>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</si>
  <si>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</si>
  <si>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</si>
  <si>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</si>
  <si>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</si>
  <si>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</si>
  <si>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</si>
  <si>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</si>
  <si>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</si>
  <si>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</si>
  <si>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</si>
  <si>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</si>
  <si>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</si>
  <si>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</si>
  <si>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</si>
  <si>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</si>
  <si>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</si>
  <si>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</si>
  <si>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</si>
  <si>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</si>
  <si>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</si>
  <si>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</si>
  <si>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</si>
  <si>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</si>
  <si>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</si>
  <si>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</si>
  <si>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</si>
  <si>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</si>
  <si>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</si>
  <si>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</si>
  <si>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</si>
  <si>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</si>
  <si>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</si>
  <si>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</si>
  <si>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</si>
  <si>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</si>
  <si>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</si>
  <si>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</si>
  <si>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</si>
  <si>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</si>
  <si>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</si>
  <si>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</si>
  <si>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</si>
  <si>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</si>
  <si>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</si>
  <si>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</si>
  <si>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</si>
  <si>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</si>
  <si>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</si>
  <si>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</si>
  <si>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</si>
  <si>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</si>
  <si>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</si>
  <si>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</si>
  <si>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</si>
  <si>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</si>
  <si>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</si>
  <si>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</si>
  <si>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</si>
  <si>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</si>
  <si>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</si>
  <si>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</si>
  <si>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</si>
  <si>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</si>
  <si>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</si>
  <si>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</si>
  <si>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</si>
  <si>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</si>
  <si>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</si>
  <si>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</si>
  <si>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</si>
  <si>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</si>
  <si>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</si>
  <si>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</si>
  <si>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</si>
  <si>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</si>
  <si>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</si>
  <si>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</si>
  <si>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</si>
  <si>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</si>
  <si>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</si>
  <si>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</si>
  <si>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</si>
  <si>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</si>
  <si>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</si>
  <si>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</si>
  <si>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</si>
  <si>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</si>
  <si>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</si>
  <si>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</si>
  <si>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</si>
  <si>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</si>
  <si>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</si>
  <si>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</si>
  <si>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</si>
  <si>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</si>
  <si>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</si>
  <si>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</si>
  <si>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</si>
  <si>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</si>
  <si>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</si>
  <si>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</si>
  <si>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</si>
  <si>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</si>
  <si>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</si>
  <si>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</si>
  <si>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</si>
  <si>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</si>
  <si>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</si>
  <si>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</si>
  <si>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</si>
  <si>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</si>
  <si>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</si>
  <si>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</si>
  <si>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</si>
  <si>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</si>
  <si>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</si>
  <si>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</si>
  <si>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</si>
  <si>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</si>
  <si>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</si>
  <si>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</si>
  <si>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</si>
  <si>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</si>
  <si>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</si>
  <si>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</si>
  <si>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</si>
  <si>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</si>
  <si>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</si>
  <si>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</si>
  <si>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</si>
  <si>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</si>
  <si>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</si>
  <si>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</si>
  <si>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</si>
  <si>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</si>
  <si>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</si>
  <si>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</si>
  <si>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</si>
  <si>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</si>
  <si>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</si>
  <si>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</si>
  <si>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</si>
  <si>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</si>
  <si>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</si>
  <si>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</si>
  <si>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</si>
  <si>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</si>
  <si>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</si>
  <si>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</si>
  <si>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</si>
  <si>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</si>
  <si>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</si>
  <si>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</si>
  <si>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</si>
  <si>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</si>
  <si>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</si>
  <si>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</si>
  <si>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</si>
  <si>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</si>
  <si>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</si>
  <si>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</si>
  <si>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</si>
  <si>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</si>
  <si>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</si>
  <si>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</si>
  <si>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</si>
  <si>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</si>
  <si>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</si>
  <si>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</si>
  <si>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</si>
  <si>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</si>
  <si>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</si>
  <si>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</si>
  <si>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</si>
  <si>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</si>
  <si>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</si>
  <si>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</si>
  <si>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</si>
  <si>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</si>
  <si>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</si>
  <si>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</si>
  <si>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</si>
  <si>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</si>
  <si>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</si>
  <si>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</si>
  <si>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</si>
  <si>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</si>
  <si>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</si>
  <si>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</si>
  <si>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</si>
  <si>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</si>
  <si>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</si>
  <si>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</si>
  <si>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</si>
  <si>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</si>
  <si>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</si>
  <si>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</si>
  <si>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</si>
  <si>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</si>
  <si>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</si>
  <si>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</si>
  <si>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</si>
  <si>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</si>
  <si>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</si>
  <si>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</si>
  <si>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</si>
  <si>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</si>
  <si>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</si>
  <si>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</si>
  <si>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</si>
  <si>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</si>
  <si>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</si>
  <si>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</si>
  <si>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</si>
  <si>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</si>
  <si>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</si>
  <si>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</si>
  <si>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</si>
  <si>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</si>
  <si>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</si>
  <si>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</si>
  <si>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</si>
  <si>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</si>
  <si>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</si>
  <si>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</si>
  <si>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</si>
  <si>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</si>
  <si>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</si>
  <si>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</si>
  <si>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</si>
  <si>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</si>
  <si>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</si>
  <si>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</si>
  <si>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</si>
  <si>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</si>
  <si>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</si>
  <si>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</si>
  <si>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</si>
  <si>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</si>
  <si>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</si>
  <si>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</si>
  <si>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</si>
  <si>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</si>
  <si>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</si>
  <si>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</si>
  <si>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</si>
  <si>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</si>
  <si>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</si>
  <si>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</si>
  <si>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</si>
  <si>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</si>
  <si>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</si>
  <si>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</si>
  <si>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</si>
  <si>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</si>
  <si>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</si>
  <si>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</si>
  <si>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</si>
  <si>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</si>
  <si>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</si>
  <si>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</si>
  <si>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</si>
  <si>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</si>
  <si>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</si>
  <si>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</si>
  <si>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</si>
  <si>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</si>
  <si>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</si>
  <si>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</si>
  <si>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</si>
  <si>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</si>
  <si>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</si>
  <si>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</si>
  <si>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</si>
  <si>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</si>
  <si>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</si>
  <si>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</si>
  <si>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</si>
  <si>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</si>
  <si>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</si>
  <si>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</si>
  <si>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</si>
  <si>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</si>
  <si>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</si>
  <si>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</si>
  <si>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</si>
  <si>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</si>
  <si>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</si>
  <si>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</si>
  <si>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</si>
  <si>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</si>
  <si>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</si>
  <si>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</si>
  <si>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</si>
  <si>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</si>
  <si>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</si>
  <si>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</si>
  <si>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</si>
  <si>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</si>
  <si>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</si>
  <si>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</si>
  <si>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</si>
  <si>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</si>
  <si>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</si>
  <si>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</si>
  <si>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</si>
  <si>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</si>
  <si>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</si>
  <si>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</si>
  <si>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</si>
  <si>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</si>
  <si>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</si>
  <si>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</si>
  <si>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</si>
  <si>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</si>
  <si>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</si>
  <si>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</si>
  <si>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</si>
  <si>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</si>
  <si>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</si>
  <si>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</si>
  <si>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</si>
  <si>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</si>
  <si>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</si>
  <si>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</si>
  <si>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</si>
  <si>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</si>
  <si>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</si>
  <si>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</si>
  <si>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</si>
  <si>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</si>
  <si>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</si>
  <si>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</si>
  <si>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</si>
  <si>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</si>
  <si>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</si>
  <si>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</si>
  <si>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</si>
  <si>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</si>
  <si>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</si>
  <si>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</si>
  <si>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</si>
  <si>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</si>
  <si>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</si>
  <si>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</si>
  <si>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</si>
  <si>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</si>
  <si>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</si>
  <si>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</si>
  <si>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</si>
  <si>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</si>
  <si>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</si>
  <si>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</si>
  <si>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</si>
  <si>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</si>
  <si>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</si>
  <si>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</si>
  <si>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</si>
  <si>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</si>
  <si>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</si>
  <si>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</si>
  <si>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</si>
  <si>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</si>
  <si>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</si>
  <si>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</si>
  <si>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</si>
  <si>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</si>
  <si>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</si>
  <si>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</si>
  <si>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</si>
  <si>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</si>
  <si>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</si>
  <si>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</si>
  <si>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</si>
  <si>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</si>
  <si>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</si>
  <si>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</si>
  <si>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</si>
  <si>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</si>
  <si>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</si>
  <si>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</si>
  <si>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M&amp;A</t>
  </si>
  <si>
    <t>개수 : Company Name</t>
  </si>
  <si>
    <t>Type</t>
  </si>
  <si>
    <t>Year</t>
  </si>
  <si>
    <t>Quarter</t>
  </si>
  <si>
    <t>Primary Reason for M&amp;A</t>
  </si>
  <si>
    <t>항목</t>
    <phoneticPr fontId="18" type="noConversion"/>
  </si>
  <si>
    <t>세로막대</t>
    <phoneticPr fontId="18" type="noConversion"/>
  </si>
  <si>
    <t>오차막대</t>
    <phoneticPr fontId="18" type="noConversion"/>
  </si>
  <si>
    <t>설명위치</t>
    <phoneticPr fontId="18" type="noConversion"/>
  </si>
  <si>
    <t>설명최대값</t>
    <phoneticPr fontId="18" type="noConversion"/>
  </si>
  <si>
    <t>설명최소값</t>
    <phoneticPr fontId="18" type="noConversion"/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</si>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</sst>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%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0" fontId="0" fillId="0" borderId="0" xfId="0" pivotButton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21" fillId="0" borderId="14" xfId="0" applyFont="1" applyBorder="1" applyAlignment="1">
      <alignment horizontal="right" vertical="center"/>
    </xf>
    <xf numFmtId="0" fontId="22" fillId="0" borderId="0" xfId="0" applyFont="1">
      <alignment vertical="center"/>
    </xf>
    <xf numFmtId="0" fontId="22" fillId="0" borderId="14" xfId="0" applyFont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Dark1 2" pivot="0" table="0" count="10" xr9:uid="{2222CBE1-AC5A-47DB-BB8F-26DE2BB05A53}">
      <tableStyleElement type="wholeTable" dxfId="1"/>
      <tableStyleElement type="headerRow" dxfId="0"/>
    </tableStyle>
  </tableStyles>
  <colors>
    <mruColors>
      <color rgb="FFE6F1DF"/>
      <color rgb="FFF1F7ED"/>
      <color rgb="FFEAF3E5"/>
      <color rgb="FFF6FAF4"/>
      <color rgb="FF0000FF"/>
      <color rgb="FF00A9F4"/>
      <color rgb="FF31B6AC"/>
      <color rgb="FF7FEEE8"/>
      <color rgb="FF0E95D8"/>
      <color rgb="FF002076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피벗보고서!$BA$14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피벗보고서!$BA$15:$BA$34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2C-4A98-ACD2-D71C118A8E6D}"/>
            </c:ext>
          </c:extLst>
        </c:ser>
        <c:ser>
          <c:idx val="1"/>
          <c:order val="1"/>
          <c:tx>
            <c:strRef>
              <c:f>피벗보고서!$BB$14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피벗보고서!$BB$15:$BB$34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2C-4A98-ACD2-D71C118A8E6D}"/>
            </c:ext>
          </c:extLst>
        </c:ser>
        <c:ser>
          <c:idx val="2"/>
          <c:order val="2"/>
          <c:tx>
            <c:strRef>
              <c:f>피벗보고서!$BC$14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피벗보고서!$BC$15:$BC$34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2C-4A98-ACD2-D71C118A8E6D}"/>
            </c:ext>
          </c:extLst>
        </c:ser>
        <c:ser>
          <c:idx val="3"/>
          <c:order val="3"/>
          <c:tx>
            <c:strRef>
              <c:f>피벗보고서!$BD$14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피벗보고서!$BD$15:$BD$34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E2C-4A98-ACD2-D71C118A8E6D}"/>
            </c:ext>
          </c:extLst>
        </c:ser>
        <c:ser>
          <c:idx val="4"/>
          <c:order val="4"/>
          <c:tx>
            <c:strRef>
              <c:f>피벗보고서!$BE$14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피벗보고서!$BE$15:$BE$34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E2C-4A98-ACD2-D71C118A8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378126255"/>
        <c:axId val="1378123855"/>
      </c:barChart>
      <c:lineChart>
        <c:grouping val="standard"/>
        <c:varyColors val="0"/>
        <c:ser>
          <c:idx val="5"/>
          <c:order val="5"/>
          <c:tx>
            <c:strRef>
              <c:f>피벗보고서!$BF$14</c:f>
              <c:strCache>
                <c:ptCount val="1"/>
                <c:pt idx="0">
                  <c:v>총합계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피벗보고서!$BF$15:$BF$34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E2C-4A98-ACD2-D71C118A8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126255"/>
        <c:axId val="1378123855"/>
      </c:lineChart>
      <c:lineChart>
        <c:grouping val="standard"/>
        <c:varyColors val="0"/>
        <c:ser>
          <c:idx val="6"/>
          <c:order val="6"/>
          <c:tx>
            <c:strRef>
              <c:f>피벗보고서!$BG$14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피벗보고서!$BG$15:$BG$34</c:f>
              <c:numCache>
                <c:formatCode>General</c:formatCode>
                <c:ptCount val="20"/>
                <c:pt idx="0">
                  <c:v>38</c:v>
                </c:pt>
                <c:pt idx="1">
                  <c:v>35</c:v>
                </c:pt>
                <c:pt idx="2">
                  <c:v>41</c:v>
                </c:pt>
                <c:pt idx="3">
                  <c:v>49</c:v>
                </c:pt>
                <c:pt idx="4">
                  <c:v>35</c:v>
                </c:pt>
                <c:pt idx="5">
                  <c:v>39</c:v>
                </c:pt>
                <c:pt idx="6">
                  <c:v>39</c:v>
                </c:pt>
                <c:pt idx="7">
                  <c:v>43</c:v>
                </c:pt>
                <c:pt idx="8">
                  <c:v>32</c:v>
                </c:pt>
                <c:pt idx="9">
                  <c:v>15</c:v>
                </c:pt>
                <c:pt idx="10">
                  <c:v>42</c:v>
                </c:pt>
                <c:pt idx="11">
                  <c:v>44</c:v>
                </c:pt>
                <c:pt idx="12">
                  <c:v>36</c:v>
                </c:pt>
                <c:pt idx="13">
                  <c:v>39</c:v>
                </c:pt>
                <c:pt idx="14">
                  <c:v>61</c:v>
                </c:pt>
                <c:pt idx="15">
                  <c:v>43</c:v>
                </c:pt>
                <c:pt idx="16">
                  <c:v>28</c:v>
                </c:pt>
                <c:pt idx="17">
                  <c:v>50</c:v>
                </c:pt>
                <c:pt idx="18">
                  <c:v>54</c:v>
                </c:pt>
                <c:pt idx="19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E2C-4A98-ACD2-D71C118A8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113775"/>
        <c:axId val="1378107055"/>
      </c:lineChart>
      <c:catAx>
        <c:axId val="1378126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123855"/>
        <c:crosses val="autoZero"/>
        <c:auto val="1"/>
        <c:lblAlgn val="ctr"/>
        <c:lblOffset val="100"/>
        <c:noMultiLvlLbl val="0"/>
      </c:catAx>
      <c:valAx>
        <c:axId val="1378123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126255"/>
        <c:crosses val="autoZero"/>
        <c:crossBetween val="between"/>
      </c:valAx>
      <c:valAx>
        <c:axId val="1378107055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113775"/>
        <c:crosses val="max"/>
        <c:crossBetween val="between"/>
      </c:valAx>
      <c:catAx>
        <c:axId val="13781137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81070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피벗보고서!$BA$14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피벗보고서!$BA$15:$BA$34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34-4319-A130-4774F7408198}"/>
            </c:ext>
          </c:extLst>
        </c:ser>
        <c:ser>
          <c:idx val="1"/>
          <c:order val="1"/>
          <c:tx>
            <c:strRef>
              <c:f>피벗보고서!$BB$14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피벗보고서!$BB$15:$BB$34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34-4319-A130-4774F7408198}"/>
            </c:ext>
          </c:extLst>
        </c:ser>
        <c:ser>
          <c:idx val="2"/>
          <c:order val="2"/>
          <c:tx>
            <c:strRef>
              <c:f>피벗보고서!$BC$14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피벗보고서!$BC$15:$BC$34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34-4319-A130-4774F7408198}"/>
            </c:ext>
          </c:extLst>
        </c:ser>
        <c:ser>
          <c:idx val="3"/>
          <c:order val="3"/>
          <c:tx>
            <c:strRef>
              <c:f>피벗보고서!$BD$14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피벗보고서!$BD$15:$BD$34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34-4319-A130-4774F7408198}"/>
            </c:ext>
          </c:extLst>
        </c:ser>
        <c:ser>
          <c:idx val="4"/>
          <c:order val="4"/>
          <c:tx>
            <c:strRef>
              <c:f>피벗보고서!$BE$14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피벗보고서!$BE$15:$BE$34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34-4319-A130-4774F7408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901802895"/>
        <c:axId val="901806255"/>
      </c:barChart>
      <c:lineChart>
        <c:grouping val="standard"/>
        <c:varyColors val="0"/>
        <c:ser>
          <c:idx val="5"/>
          <c:order val="5"/>
          <c:tx>
            <c:strRef>
              <c:f>피벗보고서!$BF$14</c:f>
              <c:strCache>
                <c:ptCount val="1"/>
                <c:pt idx="0">
                  <c:v>총합계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피벗보고서!$BF$15:$BF$34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134-4319-A130-4774F7408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802895"/>
        <c:axId val="901806255"/>
      </c:lineChart>
      <c:lineChart>
        <c:grouping val="standard"/>
        <c:varyColors val="0"/>
        <c:ser>
          <c:idx val="6"/>
          <c:order val="6"/>
          <c:tx>
            <c:strRef>
              <c:f>피벗보고서!$BG$14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179FC94E-6AE7-47A8-83C7-16592EA841B0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7134-4319-A130-4774F740819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EB6FAC9-8721-4738-94B8-205B4B17FC8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7134-4319-A130-4774F740819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CC3BC23-F52C-46BA-BAD7-DA89AAAF800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7134-4319-A130-4774F740819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850A4FA-9331-4549-BA8D-34FCB12533B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7134-4319-A130-4774F740819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442D59B-F7FA-409B-B6EB-98786608A13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134-4319-A130-4774F740819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7804DFD-B71C-4070-BC4E-17C961F9C43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7134-4319-A130-4774F740819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75B92D3-5814-4A9F-ADF3-8DFE7DCF361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134-4319-A130-4774F740819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83EB11A8-4010-4A61-96ED-10B72BE88DC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7134-4319-A130-4774F7408198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78BCF5FF-13DB-4DDC-BF7B-A092AE18861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134-4319-A130-4774F7408198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89311A7-EF9C-47CA-81D3-A71971882A7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7134-4319-A130-4774F740819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74909608-4400-4A18-BFF0-74CDAF6B2EF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7134-4319-A130-4774F7408198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3C021BA-B1D8-407F-949B-63F905115FF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7134-4319-A130-4774F7408198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941C516-F8E2-4A7F-AB90-76938AD8BA0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7134-4319-A130-4774F7408198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F48FF51F-A764-464C-B007-CFF6CEB8F96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7134-4319-A130-4774F7408198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EEF6728C-1635-46E6-BE28-033E90C7AC1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134-4319-A130-4774F7408198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EF54F59F-6C57-472F-A0A9-0D6F845FFAF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7134-4319-A130-4774F7408198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0F277C07-CCA3-4D59-969E-0A7BCCE5387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7134-4319-A130-4774F7408198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95E25F4D-785C-4DAF-98C3-67802DE5340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7134-4319-A130-4774F7408198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4974062-C810-41C0-8B53-5F99996230E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7134-4319-A130-4774F7408198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1DA92EF4-4889-4D0A-833B-DDA2817A2BA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7134-4319-A130-4774F74081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피벗보고서!$AY$15:$AZ$34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피벗보고서!$BG$15:$BG$34</c:f>
              <c:numCache>
                <c:formatCode>General</c:formatCode>
                <c:ptCount val="20"/>
                <c:pt idx="0">
                  <c:v>38</c:v>
                </c:pt>
                <c:pt idx="1">
                  <c:v>35</c:v>
                </c:pt>
                <c:pt idx="2">
                  <c:v>41</c:v>
                </c:pt>
                <c:pt idx="3">
                  <c:v>49</c:v>
                </c:pt>
                <c:pt idx="4">
                  <c:v>35</c:v>
                </c:pt>
                <c:pt idx="5">
                  <c:v>39</c:v>
                </c:pt>
                <c:pt idx="6">
                  <c:v>39</c:v>
                </c:pt>
                <c:pt idx="7">
                  <c:v>43</c:v>
                </c:pt>
                <c:pt idx="8">
                  <c:v>32</c:v>
                </c:pt>
                <c:pt idx="9">
                  <c:v>15</c:v>
                </c:pt>
                <c:pt idx="10">
                  <c:v>42</c:v>
                </c:pt>
                <c:pt idx="11">
                  <c:v>44</c:v>
                </c:pt>
                <c:pt idx="12">
                  <c:v>36</c:v>
                </c:pt>
                <c:pt idx="13">
                  <c:v>39</c:v>
                </c:pt>
                <c:pt idx="14">
                  <c:v>61</c:v>
                </c:pt>
                <c:pt idx="15">
                  <c:v>43</c:v>
                </c:pt>
                <c:pt idx="16">
                  <c:v>28</c:v>
                </c:pt>
                <c:pt idx="17">
                  <c:v>50</c:v>
                </c:pt>
                <c:pt idx="18">
                  <c:v>54</c:v>
                </c:pt>
                <c:pt idx="19">
                  <c:v>62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피벗보고서!$BF$15:$BF$34</c15:f>
                <c15:dlblRangeCache>
                  <c:ptCount val="20"/>
                  <c:pt idx="0">
                    <c:v>35</c:v>
                  </c:pt>
                  <c:pt idx="1">
                    <c:v>32</c:v>
                  </c:pt>
                  <c:pt idx="2">
                    <c:v>38</c:v>
                  </c:pt>
                  <c:pt idx="3">
                    <c:v>46</c:v>
                  </c:pt>
                  <c:pt idx="4">
                    <c:v>32</c:v>
                  </c:pt>
                  <c:pt idx="5">
                    <c:v>36</c:v>
                  </c:pt>
                  <c:pt idx="6">
                    <c:v>36</c:v>
                  </c:pt>
                  <c:pt idx="7">
                    <c:v>40</c:v>
                  </c:pt>
                  <c:pt idx="8">
                    <c:v>29</c:v>
                  </c:pt>
                  <c:pt idx="9">
                    <c:v>12</c:v>
                  </c:pt>
                  <c:pt idx="10">
                    <c:v>39</c:v>
                  </c:pt>
                  <c:pt idx="11">
                    <c:v>41</c:v>
                  </c:pt>
                  <c:pt idx="12">
                    <c:v>33</c:v>
                  </c:pt>
                  <c:pt idx="13">
                    <c:v>36</c:v>
                  </c:pt>
                  <c:pt idx="14">
                    <c:v>58</c:v>
                  </c:pt>
                  <c:pt idx="15">
                    <c:v>40</c:v>
                  </c:pt>
                  <c:pt idx="16">
                    <c:v>25</c:v>
                  </c:pt>
                  <c:pt idx="17">
                    <c:v>47</c:v>
                  </c:pt>
                  <c:pt idx="18">
                    <c:v>51</c:v>
                  </c:pt>
                  <c:pt idx="19">
                    <c:v>59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7134-4319-A130-4774F7408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9138335"/>
        <c:axId val="1019136895"/>
      </c:lineChart>
      <c:catAx>
        <c:axId val="901802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01806255"/>
        <c:crosses val="autoZero"/>
        <c:auto val="1"/>
        <c:lblAlgn val="ctr"/>
        <c:lblOffset val="100"/>
        <c:noMultiLvlLbl val="0"/>
      </c:catAx>
      <c:valAx>
        <c:axId val="901806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01802895"/>
        <c:crosses val="autoZero"/>
        <c:crossBetween val="between"/>
      </c:valAx>
      <c:valAx>
        <c:axId val="1019136895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019138335"/>
        <c:crosses val="max"/>
        <c:crossBetween val="between"/>
      </c:valAx>
      <c:catAx>
        <c:axId val="10191383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91368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5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.88484883218711585"/>
          <c:y val="4.2165196976277221E-2"/>
          <c:w val="0.11515120710927652"/>
          <c:h val="0.386600643991665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[엑셀LIVE177회-비즈니스-차트-시각화-스터디-1주차-강의완성숙제포함.xlsx]피벗보고서!분기별_합병분할</c:name>
    <c:fmtId val="8"/>
  </c:pivotSource>
  <c:chart>
    <c:autoTitleDeleted val="0"/>
    <c:pivotFmts>
      <c:pivotFmt>
        <c:idx val="0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피벗보고서!$D$13:$D$14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C0B-4D10-878D-E31A0088B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23836047"/>
        <c:axId val="2023842767"/>
      </c:barChart>
      <c:barChart>
        <c:barDir val="col"/>
        <c:grouping val="clustered"/>
        <c:varyColors val="0"/>
        <c:ser>
          <c:idx val="0"/>
          <c:order val="0"/>
          <c:tx>
            <c:strRef>
              <c:f>피벗보고서!$C$13:$C$14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78-4ABD-BF03-2AEDA2814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0"/>
        <c:axId val="1572686367"/>
        <c:axId val="1572683487"/>
      </c:barChart>
      <c:catAx>
        <c:axId val="20238360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42767"/>
        <c:crosses val="autoZero"/>
        <c:auto val="1"/>
        <c:lblAlgn val="ctr"/>
        <c:lblOffset val="100"/>
        <c:noMultiLvlLbl val="0"/>
      </c:catAx>
      <c:valAx>
        <c:axId val="202384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36047"/>
        <c:crosses val="autoZero"/>
        <c:crossBetween val="between"/>
      </c:valAx>
      <c:valAx>
        <c:axId val="1572683487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572686367"/>
        <c:crosses val="max"/>
        <c:crossBetween val="between"/>
      </c:valAx>
      <c:catAx>
        <c:axId val="15726863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26834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189173228346459"/>
          <c:y val="2.7777777777777776E-2"/>
          <c:w val="0.21974208603331924"/>
          <c:h val="7.02774614278017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19050">
                <a:solidFill>
                  <a:srgbClr val="002076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3C-4C63-BE2F-FFA3CAB55AEF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3C-4C63-BE2F-FFA3CAB55AEF}"/>
              </c:ext>
            </c:extLst>
          </c:dPt>
          <c:dPt>
            <c:idx val="2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23C-4C63-BE2F-FFA3CAB55AEF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23C-4C63-BE2F-FFA3CAB55AEF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23C-4C63-BE2F-FFA3CAB55AEF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23C-4C63-BE2F-FFA3CAB55AEF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23C-4C63-BE2F-FFA3CAB55AEF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23C-4C63-BE2F-FFA3CAB55A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피벗보고서!$T$14:$T$23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270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피벗보고서!$Q$14:$Q$24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피벗보고서!$R$14:$R$24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23C-4C63-BE2F-FFA3CAB55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2006747999"/>
        <c:axId val="2006739839"/>
      </c:barChart>
      <c:lineChart>
        <c:grouping val="standard"/>
        <c:varyColors val="0"/>
        <c:ser>
          <c:idx val="1"/>
          <c:order val="1"/>
          <c:tx>
            <c:strRef>
              <c:f>피벗보고서!$S$13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7EB0B725-4D16-481C-94C0-EA69C67A9D7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323C-4C63-BE2F-FFA3CAB55AE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755BE43-B358-42B2-8512-B7BF5B7136B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23C-4C63-BE2F-FFA3CAB55AE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9137DCF-DBD4-4694-A685-7269D4B3373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23C-4C63-BE2F-FFA3CAB55AE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EB247B2-B255-443F-97FF-79842B265B9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23C-4C63-BE2F-FFA3CAB55AE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E995746-89A3-4D8D-820B-4AAC16BAF61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23C-4C63-BE2F-FFA3CAB55AE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EA9AE45-251E-4ED7-98AC-65D8F27340D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23C-4C63-BE2F-FFA3CAB55AE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5664555-7DF1-4818-BF0A-CB6E9DE3B52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23C-4C63-BE2F-FFA3CAB55AE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0A938B1-7BE6-46B4-8A47-DB69479145D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23C-4C63-BE2F-FFA3CAB55AE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D2338D7-C6D4-4C08-99DC-A550EB8E01A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23C-4C63-BE2F-FFA3CAB55AE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D01E3163-F210-48E1-9709-F6A5E09392C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23C-4C63-BE2F-FFA3CAB55AE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323C-4C63-BE2F-FFA3CAB55A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/>
                    </a:solidFill>
                    <a:latin typeface="나눔스퀘어 Bold" panose="020B0600000101010101" pitchFamily="50" charset="-127"/>
                    <a:ea typeface="나눔스퀘어 Bold" panose="020B0600000101010101" pitchFamily="50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피벗보고서!$Q$14:$Q$24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피벗보고서!$S$14:$S$24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피벗보고서!$Q$14:$Q$23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A-323C-4C63-BE2F-FFA3CAB55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6747999"/>
        <c:axId val="2006739839"/>
      </c:lineChart>
      <c:catAx>
        <c:axId val="20067479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6739839"/>
        <c:crosses val="autoZero"/>
        <c:auto val="1"/>
        <c:lblAlgn val="ctr"/>
        <c:lblOffset val="100"/>
        <c:noMultiLvlLbl val="0"/>
      </c:catAx>
      <c:valAx>
        <c:axId val="200673983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06747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[엑셀LIVE177회-비즈니스-차트-시각화-스터디-1주차-강의완성숙제포함.xlsx]피벗보고서!국가별년도현황</c:name>
    <c:fmtId val="13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75-4D50-8462-5786737B1E70}"/>
            </c:ext>
          </c:extLst>
        </c:ser>
        <c:ser>
          <c:idx val="1"/>
          <c:order val="1"/>
          <c:tx>
            <c:strRef>
              <c:f>피벗보고서!$AE$13:$AE$14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75-4D50-8462-5786737B1E70}"/>
            </c:ext>
          </c:extLst>
        </c:ser>
        <c:ser>
          <c:idx val="2"/>
          <c:order val="2"/>
          <c:tx>
            <c:strRef>
              <c:f>피벗보고서!$AF$13:$AF$14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E95D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75-4D50-8462-5786737B1E70}"/>
            </c:ext>
          </c:extLst>
        </c:ser>
        <c:ser>
          <c:idx val="3"/>
          <c:order val="3"/>
          <c:tx>
            <c:strRef>
              <c:f>피벗보고서!$AG$13:$AG$14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75-4D50-8462-5786737B1E70}"/>
            </c:ext>
          </c:extLst>
        </c:ser>
        <c:ser>
          <c:idx val="4"/>
          <c:order val="4"/>
          <c:tx>
            <c:strRef>
              <c:f>피벗보고서!$AH$13:$AH$14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75-4D50-8462-5786737B1E7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23865327"/>
        <c:axId val="2023870127"/>
      </c:barChart>
      <c:catAx>
        <c:axId val="2023865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70127"/>
        <c:crosses val="autoZero"/>
        <c:auto val="1"/>
        <c:lblAlgn val="ctr"/>
        <c:lblOffset val="100"/>
        <c:noMultiLvlLbl val="0"/>
      </c:catAx>
      <c:valAx>
        <c:axId val="20238701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3865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853746678461054"/>
          <c:y val="2.2791335680205346E-2"/>
          <c:w val="9.4795931758530169E-2"/>
          <c:h val="0.404516622922134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276261</xdr:colOff>
      <xdr:row>0</xdr:row>
      <xdr:rowOff>208359</xdr:rowOff>
    </xdr:from>
    <xdr:to>
      <xdr:col>12</xdr:col>
      <xdr:colOff>1847</xdr:colOff>
      <xdr:row>11</xdr:row>
      <xdr:rowOff>74555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8449" y="208359"/>
          <a:ext cx="3624882" cy="205527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766990</xdr:colOff>
      <xdr:row>11</xdr:row>
      <xdr:rowOff>64064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2064</xdr:colOff>
      <xdr:row>17</xdr:row>
      <xdr:rowOff>76878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49</xdr:col>
      <xdr:colOff>249151</xdr:colOff>
      <xdr:row>0</xdr:row>
      <xdr:rowOff>0</xdr:rowOff>
    </xdr:from>
    <xdr:to>
      <xdr:col>55</xdr:col>
      <xdr:colOff>597081</xdr:colOff>
      <xdr:row>12</xdr:row>
      <xdr:rowOff>63012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472976" y="0"/>
          <a:ext cx="3719780" cy="237758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59</xdr:col>
      <xdr:colOff>142875</xdr:colOff>
      <xdr:row>12</xdr:row>
      <xdr:rowOff>200025</xdr:rowOff>
    </xdr:from>
    <xdr:to>
      <xdr:col>65</xdr:col>
      <xdr:colOff>28575</xdr:colOff>
      <xdr:row>26</xdr:row>
      <xdr:rowOff>9525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13FC53C9-462A-9E23-B8C2-68E0A9D387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19</xdr:row>
      <xdr:rowOff>209549</xdr:rowOff>
    </xdr:from>
    <xdr:to>
      <xdr:col>19</xdr:col>
      <xdr:colOff>38099</xdr:colOff>
      <xdr:row>32</xdr:row>
      <xdr:rowOff>95250</xdr:rowOff>
    </xdr:to>
    <xdr:sp macro="" textlink="">
      <xdr:nvSpPr>
        <xdr:cNvPr id="32" name="직사각형 31">
          <a:extLst>
            <a:ext uri="{FF2B5EF4-FFF2-40B4-BE49-F238E27FC236}">
              <a16:creationId xmlns:a16="http://schemas.microsoft.com/office/drawing/2014/main" id="{70B1D651-D686-44FF-E19F-4835AC194781}"/>
            </a:ext>
          </a:extLst>
        </xdr:cNvPr>
        <xdr:cNvSpPr/>
      </xdr:nvSpPr>
      <xdr:spPr>
        <a:xfrm>
          <a:off x="11144250" y="4190999"/>
          <a:ext cx="1924049" cy="2609851"/>
        </a:xfrm>
        <a:prstGeom prst="rect">
          <a:avLst/>
        </a:prstGeom>
        <a:solidFill>
          <a:srgbClr val="E6F1D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9524</xdr:colOff>
      <xdr:row>19</xdr:row>
      <xdr:rowOff>66675</xdr:rowOff>
    </xdr:from>
    <xdr:to>
      <xdr:col>20</xdr:col>
      <xdr:colOff>180975</xdr:colOff>
      <xdr:row>32</xdr:row>
      <xdr:rowOff>114300</xdr:rowOff>
    </xdr:to>
    <xdr:graphicFrame macro="">
      <xdr:nvGraphicFramePr>
        <xdr:cNvPr id="30" name="차트 29">
          <a:extLst>
            <a:ext uri="{FF2B5EF4-FFF2-40B4-BE49-F238E27FC236}">
              <a16:creationId xmlns:a16="http://schemas.microsoft.com/office/drawing/2014/main" id="{94EBBBAF-56FB-405A-AC56-9FE9016DF1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190500</xdr:colOff>
      <xdr:row>20</xdr:row>
      <xdr:rowOff>104775</xdr:rowOff>
    </xdr:from>
    <xdr:to>
      <xdr:col>6</xdr:col>
      <xdr:colOff>419100</xdr:colOff>
      <xdr:row>33</xdr:row>
      <xdr:rowOff>0</xdr:rowOff>
    </xdr:to>
    <xdr:sp macro="" textlink="">
      <xdr:nvSpPr>
        <xdr:cNvPr id="34" name="직사각형 33">
          <a:extLst>
            <a:ext uri="{FF2B5EF4-FFF2-40B4-BE49-F238E27FC236}">
              <a16:creationId xmlns:a16="http://schemas.microsoft.com/office/drawing/2014/main" id="{304AB371-1FF3-4C6D-88FB-125A1160FB55}"/>
            </a:ext>
          </a:extLst>
        </xdr:cNvPr>
        <xdr:cNvSpPr/>
      </xdr:nvSpPr>
      <xdr:spPr>
        <a:xfrm>
          <a:off x="3619500" y="4295775"/>
          <a:ext cx="914400" cy="2619375"/>
        </a:xfrm>
        <a:prstGeom prst="rect">
          <a:avLst/>
        </a:prstGeom>
        <a:solidFill>
          <a:srgbClr val="E6F1D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133349</xdr:colOff>
      <xdr:row>1</xdr:row>
      <xdr:rowOff>85725</xdr:rowOff>
    </xdr:from>
    <xdr:to>
      <xdr:col>4</xdr:col>
      <xdr:colOff>428624</xdr:colOff>
      <xdr:row>31</xdr:row>
      <xdr:rowOff>19050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33349" y="295275"/>
          <a:ext cx="3038475" cy="6219825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659422</xdr:colOff>
      <xdr:row>2</xdr:row>
      <xdr:rowOff>108362</xdr:rowOff>
    </xdr:from>
    <xdr:to>
      <xdr:col>12</xdr:col>
      <xdr:colOff>388327</xdr:colOff>
      <xdr:row>17</xdr:row>
      <xdr:rowOff>14653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9D8AAD2B-DF0D-4557-98FB-0AA5A3BE3DC7}"/>
            </a:ext>
          </a:extLst>
        </xdr:cNvPr>
        <xdr:cNvGrpSpPr/>
      </xdr:nvGrpSpPr>
      <xdr:grpSpPr>
        <a:xfrm>
          <a:off x="3402622" y="527462"/>
          <a:ext cx="5215305" cy="3049541"/>
          <a:chOff x="2448992" y="1244286"/>
          <a:chExt cx="4445511" cy="2719183"/>
        </a:xfrm>
      </xdr:grpSpPr>
      <xdr:graphicFrame macro="">
        <xdr:nvGraphicFramePr>
          <xdr:cNvPr id="3" name="차트 2">
            <a:extLst>
              <a:ext uri="{FF2B5EF4-FFF2-40B4-BE49-F238E27FC236}">
                <a16:creationId xmlns:a16="http://schemas.microsoft.com/office/drawing/2014/main" id="{1040CDB7-C9F1-54B8-2D96-CABC5BC19D30}"/>
              </a:ext>
            </a:extLst>
          </xdr:cNvPr>
          <xdr:cNvGraphicFramePr/>
        </xdr:nvGraphicFramePr>
        <xdr:xfrm>
          <a:off x="2448992" y="1244286"/>
          <a:ext cx="4445511" cy="271918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cxnSp macro="">
        <xdr:nvCxnSpPr>
          <xdr:cNvPr id="4" name="연결선: 꺾임 3">
            <a:extLst>
              <a:ext uri="{FF2B5EF4-FFF2-40B4-BE49-F238E27FC236}">
                <a16:creationId xmlns:a16="http://schemas.microsoft.com/office/drawing/2014/main" id="{5C6D26D8-2DE0-9B88-7339-90E20EB5994B}"/>
              </a:ext>
            </a:extLst>
          </xdr:cNvPr>
          <xdr:cNvCxnSpPr>
            <a:cxnSpLocks/>
          </xdr:cNvCxnSpPr>
        </xdr:nvCxnSpPr>
        <xdr:spPr>
          <a:xfrm rot="5400000" flipH="1" flipV="1">
            <a:off x="3134914" y="3413600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연결선: 꺾임 7">
            <a:extLst>
              <a:ext uri="{FF2B5EF4-FFF2-40B4-BE49-F238E27FC236}">
                <a16:creationId xmlns:a16="http://schemas.microsoft.com/office/drawing/2014/main" id="{65301B67-DF33-3D30-5D85-5D23884DEAF7}"/>
              </a:ext>
            </a:extLst>
          </xdr:cNvPr>
          <xdr:cNvCxnSpPr>
            <a:cxnSpLocks/>
          </xdr:cNvCxnSpPr>
        </xdr:nvCxnSpPr>
        <xdr:spPr>
          <a:xfrm rot="5400000" flipH="1" flipV="1">
            <a:off x="6373088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연결선: 꺾임 14">
            <a:extLst>
              <a:ext uri="{FF2B5EF4-FFF2-40B4-BE49-F238E27FC236}">
                <a16:creationId xmlns:a16="http://schemas.microsoft.com/office/drawing/2014/main" id="{8AD84A23-683D-0A12-27AA-179835469AF4}"/>
              </a:ext>
            </a:extLst>
          </xdr:cNvPr>
          <xdr:cNvCxnSpPr>
            <a:cxnSpLocks/>
          </xdr:cNvCxnSpPr>
        </xdr:nvCxnSpPr>
        <xdr:spPr>
          <a:xfrm rot="5400000" flipH="1" flipV="1">
            <a:off x="5547690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연결선: 꺾임 15">
            <a:extLst>
              <a:ext uri="{FF2B5EF4-FFF2-40B4-BE49-F238E27FC236}">
                <a16:creationId xmlns:a16="http://schemas.microsoft.com/office/drawing/2014/main" id="{F8B48F27-C81A-07FA-0B0B-3E32CFC51DC1}"/>
              </a:ext>
            </a:extLst>
          </xdr:cNvPr>
          <xdr:cNvCxnSpPr>
            <a:cxnSpLocks/>
          </xdr:cNvCxnSpPr>
        </xdr:nvCxnSpPr>
        <xdr:spPr>
          <a:xfrm rot="5400000" flipH="1" flipV="1">
            <a:off x="4753888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연결선: 꺾임 16">
            <a:extLst>
              <a:ext uri="{FF2B5EF4-FFF2-40B4-BE49-F238E27FC236}">
                <a16:creationId xmlns:a16="http://schemas.microsoft.com/office/drawing/2014/main" id="{F6496E83-D9CE-8C2E-897D-4F92AE2519E4}"/>
              </a:ext>
            </a:extLst>
          </xdr:cNvPr>
          <xdr:cNvCxnSpPr>
            <a:cxnSpLocks/>
          </xdr:cNvCxnSpPr>
        </xdr:nvCxnSpPr>
        <xdr:spPr>
          <a:xfrm rot="5400000" flipH="1" flipV="1">
            <a:off x="3920592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645020</xdr:colOff>
      <xdr:row>1</xdr:row>
      <xdr:rowOff>128522</xdr:rowOff>
    </xdr:from>
    <xdr:to>
      <xdr:col>10</xdr:col>
      <xdr:colOff>662608</xdr:colOff>
      <xdr:row>4</xdr:row>
      <xdr:rowOff>33130</xdr:rowOff>
    </xdr:to>
    <xdr:sp macro="" textlink="피벗보고서!B7">
      <xdr:nvSpPr>
        <xdr:cNvPr id="9" name="TextBox 8">
          <a:extLst>
            <a:ext uri="{FF2B5EF4-FFF2-40B4-BE49-F238E27FC236}">
              <a16:creationId xmlns:a16="http://schemas.microsoft.com/office/drawing/2014/main" id="{384C291A-7BF1-C193-2FB9-669AD2388FE8}"/>
            </a:ext>
          </a:extLst>
        </xdr:cNvPr>
        <xdr:cNvSpPr txBox="1"/>
      </xdr:nvSpPr>
      <xdr:spPr>
        <a:xfrm>
          <a:off x="3394846" y="335587"/>
          <a:ext cx="4142327" cy="52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EDC33AD-C0C1-4669-8FA7-AA82213B72A6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</a:rPr>
            <a:pPr/>
            <a:t>2022년의 기업 M&amp;A 건수는 총 182건으로, 2018년부터 2021년까지의 연평균 대비 24.9% 증가</a:t>
          </a:fld>
          <a:endParaRPr lang="ko-KR" altLang="en-US" sz="1050">
            <a:latin typeface="나눔스퀘어 Bold" panose="020B0600000101010101" pitchFamily="50" charset="-127"/>
            <a:ea typeface="나눔스퀘어 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226778</xdr:colOff>
      <xdr:row>2</xdr:row>
      <xdr:rowOff>8368</xdr:rowOff>
    </xdr:from>
    <xdr:to>
      <xdr:col>4</xdr:col>
      <xdr:colOff>296340</xdr:colOff>
      <xdr:row>11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Detail Sector">
              <a:extLst>
                <a:ext uri="{FF2B5EF4-FFF2-40B4-BE49-F238E27FC236}">
                  <a16:creationId xmlns:a16="http://schemas.microsoft.com/office/drawing/2014/main" id="{2725889B-32E2-47FB-9DFC-07772275F9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778" y="427468"/>
              <a:ext cx="2812762" cy="19347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226778</xdr:colOff>
      <xdr:row>11</xdr:row>
      <xdr:rowOff>168695</xdr:rowOff>
    </xdr:from>
    <xdr:to>
      <xdr:col>4</xdr:col>
      <xdr:colOff>296340</xdr:colOff>
      <xdr:row>19</xdr:row>
      <xdr:rowOff>164268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Financing Method">
              <a:extLst>
                <a:ext uri="{FF2B5EF4-FFF2-40B4-BE49-F238E27FC236}">
                  <a16:creationId xmlns:a16="http://schemas.microsoft.com/office/drawing/2014/main" id="{6C774D04-D0B7-4C17-B803-AAAF6DF18E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778" y="2473745"/>
              <a:ext cx="2812762" cy="16719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643758</xdr:colOff>
      <xdr:row>2</xdr:row>
      <xdr:rowOff>91965</xdr:rowOff>
    </xdr:from>
    <xdr:to>
      <xdr:col>20</xdr:col>
      <xdr:colOff>241789</xdr:colOff>
      <xdr:row>16</xdr:row>
      <xdr:rowOff>94792</xdr:rowOff>
    </xdr:to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36E7318C-29AB-4945-B910-2072727C91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25456</xdr:colOff>
      <xdr:row>1</xdr:row>
      <xdr:rowOff>148830</xdr:rowOff>
    </xdr:from>
    <xdr:to>
      <xdr:col>19</xdr:col>
      <xdr:colOff>43044</xdr:colOff>
      <xdr:row>3</xdr:row>
      <xdr:rowOff>47626</xdr:rowOff>
    </xdr:to>
    <xdr:sp macro="" textlink="피벗보고서!O7">
      <xdr:nvSpPr>
        <xdr:cNvPr id="18" name="TextBox 17">
          <a:extLst>
            <a:ext uri="{FF2B5EF4-FFF2-40B4-BE49-F238E27FC236}">
              <a16:creationId xmlns:a16="http://schemas.microsoft.com/office/drawing/2014/main" id="{D7165CC4-D0B7-400B-AC5B-00C5EAA05259}"/>
            </a:ext>
          </a:extLst>
        </xdr:cNvPr>
        <xdr:cNvSpPr txBox="1"/>
      </xdr:nvSpPr>
      <xdr:spPr>
        <a:xfrm>
          <a:off x="8906697" y="359037"/>
          <a:ext cx="4116623" cy="3192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378F9ACB-B8C8-415C-8B5B-CA3CA5609093}" type="TxLink">
            <a: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상위 3개 M&amp;A 사유가 전체 10개 항목 중 47.6%를 점유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617978</xdr:colOff>
      <xdr:row>10</xdr:row>
      <xdr:rowOff>64747</xdr:rowOff>
    </xdr:from>
    <xdr:to>
      <xdr:col>14</xdr:col>
      <xdr:colOff>144519</xdr:colOff>
      <xdr:row>15</xdr:row>
      <xdr:rowOff>183931</xdr:rowOff>
    </xdr:to>
    <xdr:sp macro="" textlink="피벗보고서!O8">
      <xdr:nvSpPr>
        <xdr:cNvPr id="19" name="TextBox 18">
          <a:extLst>
            <a:ext uri="{FF2B5EF4-FFF2-40B4-BE49-F238E27FC236}">
              <a16:creationId xmlns:a16="http://schemas.microsoft.com/office/drawing/2014/main" id="{AAC769F9-48FE-478F-9BE1-3DF0DA1D4026}"/>
            </a:ext>
          </a:extLst>
        </xdr:cNvPr>
        <xdr:cNvSpPr txBox="1"/>
      </xdr:nvSpPr>
      <xdr:spPr>
        <a:xfrm>
          <a:off x="8816047" y="2166816"/>
          <a:ext cx="892886" cy="11702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B8F704D-2793-44E0-90D1-2398C7AAC779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625860</xdr:colOff>
      <xdr:row>8</xdr:row>
      <xdr:rowOff>59492</xdr:rowOff>
    </xdr:from>
    <xdr:to>
      <xdr:col>14</xdr:col>
      <xdr:colOff>152401</xdr:colOff>
      <xdr:row>10</xdr:row>
      <xdr:rowOff>183931</xdr:rowOff>
    </xdr:to>
    <xdr:sp macro="" textlink="피벗보고서!O9">
      <xdr:nvSpPr>
        <xdr:cNvPr id="20" name="TextBox 19">
          <a:extLst>
            <a:ext uri="{FF2B5EF4-FFF2-40B4-BE49-F238E27FC236}">
              <a16:creationId xmlns:a16="http://schemas.microsoft.com/office/drawing/2014/main" id="{08E4CD15-84AD-4178-B9DA-B3299A5B8467}"/>
            </a:ext>
          </a:extLst>
        </xdr:cNvPr>
        <xdr:cNvSpPr txBox="1"/>
      </xdr:nvSpPr>
      <xdr:spPr>
        <a:xfrm>
          <a:off x="8823929" y="1741147"/>
          <a:ext cx="892886" cy="544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DB7F8FF0-FDBA-4F15-8289-736F0F44090A}" type="TxLink">
            <a:rPr lang="en-US" altLang="en-US" sz="18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18.7%</a:t>
          </a:fld>
          <a:endParaRPr lang="ko-KR" altLang="en-US" sz="2400" b="1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65302</xdr:colOff>
      <xdr:row>19</xdr:row>
      <xdr:rowOff>167725</xdr:rowOff>
    </xdr:from>
    <xdr:to>
      <xdr:col>12</xdr:col>
      <xdr:colOff>469597</xdr:colOff>
      <xdr:row>33</xdr:row>
      <xdr:rowOff>40232</xdr:rowOff>
    </xdr:to>
    <xdr:graphicFrame macro="">
      <xdr:nvGraphicFramePr>
        <xdr:cNvPr id="22" name="차트 21">
          <a:extLst>
            <a:ext uri="{FF2B5EF4-FFF2-40B4-BE49-F238E27FC236}">
              <a16:creationId xmlns:a16="http://schemas.microsoft.com/office/drawing/2014/main" id="{60BC6EE4-AE1A-E4B2-FB48-768C9D2176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72186</xdr:colOff>
      <xdr:row>17</xdr:row>
      <xdr:rowOff>147654</xdr:rowOff>
    </xdr:from>
    <xdr:to>
      <xdr:col>11</xdr:col>
      <xdr:colOff>89774</xdr:colOff>
      <xdr:row>19</xdr:row>
      <xdr:rowOff>32716</xdr:rowOff>
    </xdr:to>
    <xdr:sp macro="" textlink="피벗보고서!AD7">
      <xdr:nvSpPr>
        <xdr:cNvPr id="10" name="TextBox 9">
          <a:extLst>
            <a:ext uri="{FF2B5EF4-FFF2-40B4-BE49-F238E27FC236}">
              <a16:creationId xmlns:a16="http://schemas.microsoft.com/office/drawing/2014/main" id="{9A54A9FF-1DF8-4AD9-9CFC-D638128D2248}"/>
            </a:ext>
          </a:extLst>
        </xdr:cNvPr>
        <xdr:cNvSpPr txBox="1"/>
      </xdr:nvSpPr>
      <xdr:spPr>
        <a:xfrm>
          <a:off x="3501186" y="3710004"/>
          <a:ext cx="4132388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49465E6-8185-495F-8FEA-A9155CA6A49F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2021년 대비, 2022년 기업의 M&amp;A 활동이 9.0% 증가/감소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58934</xdr:colOff>
      <xdr:row>18</xdr:row>
      <xdr:rowOff>175815</xdr:rowOff>
    </xdr:from>
    <xdr:to>
      <xdr:col>11</xdr:col>
      <xdr:colOff>76522</xdr:colOff>
      <xdr:row>20</xdr:row>
      <xdr:rowOff>60877</xdr:rowOff>
    </xdr:to>
    <xdr:sp macro="" textlink="피벗보고서!AD10">
      <xdr:nvSpPr>
        <xdr:cNvPr id="14" name="TextBox 13">
          <a:extLst>
            <a:ext uri="{FF2B5EF4-FFF2-40B4-BE49-F238E27FC236}">
              <a16:creationId xmlns:a16="http://schemas.microsoft.com/office/drawing/2014/main" id="{8C27DACB-0BBE-4A9D-9AD4-44ED26DA03A8}"/>
            </a:ext>
          </a:extLst>
        </xdr:cNvPr>
        <xdr:cNvSpPr txBox="1"/>
      </xdr:nvSpPr>
      <xdr:spPr>
        <a:xfrm>
          <a:off x="3487934" y="3947715"/>
          <a:ext cx="4132388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90D10158-A77B-4506-AAE7-082761093641}" type="TxLink">
            <a: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기업 M&amp;A 활동이 가장 활발한 중국이 전체의 30.5%를 차지</a:t>
          </a:fld>
          <a:endParaRPr lang="ko-KR" altLang="en-US" sz="90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 editAs="oneCell">
    <xdr:from>
      <xdr:col>0</xdr:col>
      <xdr:colOff>232472</xdr:colOff>
      <xdr:row>20</xdr:row>
      <xdr:rowOff>66261</xdr:rowOff>
    </xdr:from>
    <xdr:to>
      <xdr:col>4</xdr:col>
      <xdr:colOff>290646</xdr:colOff>
      <xdr:row>30</xdr:row>
      <xdr:rowOff>74543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9" name="Primary Reason for M&amp;A">
              <a:extLst>
                <a:ext uri="{FF2B5EF4-FFF2-40B4-BE49-F238E27FC236}">
                  <a16:creationId xmlns:a16="http://schemas.microsoft.com/office/drawing/2014/main" id="{1CFF848F-2244-448E-9C79-A84F6B42112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72" y="4257261"/>
              <a:ext cx="2801374" cy="21037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12</xdr:col>
      <xdr:colOff>676275</xdr:colOff>
      <xdr:row>17</xdr:row>
      <xdr:rowOff>116276</xdr:rowOff>
    </xdr:from>
    <xdr:to>
      <xdr:col>19</xdr:col>
      <xdr:colOff>8063</xdr:colOff>
      <xdr:row>19</xdr:row>
      <xdr:rowOff>38100</xdr:rowOff>
    </xdr:to>
    <xdr:sp macro="" textlink="피벗보고서!$AQ$7">
      <xdr:nvSpPr>
        <xdr:cNvPr id="5" name="TextBox 4">
          <a:extLst>
            <a:ext uri="{FF2B5EF4-FFF2-40B4-BE49-F238E27FC236}">
              <a16:creationId xmlns:a16="http://schemas.microsoft.com/office/drawing/2014/main" id="{7C151BA6-9A41-4B29-B9A2-542AD12692E1}"/>
            </a:ext>
          </a:extLst>
        </xdr:cNvPr>
        <xdr:cNvSpPr txBox="1"/>
      </xdr:nvSpPr>
      <xdr:spPr>
        <a:xfrm>
          <a:off x="8905875" y="3678626"/>
          <a:ext cx="4132388" cy="340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B22E159D-0E00-4E65-BB51-7DCDAD209C16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</a:rPr>
            <a:pPr/>
            <a:t>2020년 3분기 이후, 기업 M&amp;A 활동이 27.7%증가</a:t>
          </a:fld>
          <a:endParaRPr lang="ko-KR" altLang="en-US" sz="1050">
            <a:latin typeface="나눔스퀘어 Bold" panose="020B0600000101010101" pitchFamily="50" charset="-127"/>
            <a:ea typeface="나눔스퀘어 Bold" panose="020B0600000101010101" pitchFamily="50" charset="-127"/>
          </a:endParaRPr>
        </a:p>
      </xdr:txBody>
    </xdr:sp>
    <xdr:clientData/>
  </xdr:twoCellAnchor>
  <xdr:twoCellAnchor>
    <xdr:from>
      <xdr:col>16</xdr:col>
      <xdr:colOff>504825</xdr:colOff>
      <xdr:row>18</xdr:row>
      <xdr:rowOff>200025</xdr:rowOff>
    </xdr:from>
    <xdr:to>
      <xdr:col>19</xdr:col>
      <xdr:colOff>114300</xdr:colOff>
      <xdr:row>20</xdr:row>
      <xdr:rowOff>85087</xdr:rowOff>
    </xdr:to>
    <xdr:sp macro="" textlink="피벗보고서!$AU$7">
      <xdr:nvSpPr>
        <xdr:cNvPr id="27" name="TextBox 26">
          <a:extLst>
            <a:ext uri="{FF2B5EF4-FFF2-40B4-BE49-F238E27FC236}">
              <a16:creationId xmlns:a16="http://schemas.microsoft.com/office/drawing/2014/main" id="{629EC217-1EFF-42B2-98BC-95C956A0D218}"/>
            </a:ext>
          </a:extLst>
        </xdr:cNvPr>
        <xdr:cNvSpPr txBox="1"/>
      </xdr:nvSpPr>
      <xdr:spPr>
        <a:xfrm>
          <a:off x="11477625" y="3971925"/>
          <a:ext cx="1666875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91CB7EBE-8B18-4D14-8772-3930F7FF52BD}" type="TxLink">
            <a:rPr lang="en-US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'20 2분기 이전 대비 +27.7% </a:t>
          </a:fld>
          <a:endParaRPr lang="ko-KR" altLang="en-US" sz="90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HR" refreshedDate="45420.602859027778" createdVersion="8" refreshedVersion="8" minRefreshableVersion="3" recordCount="1103" xr:uid="{D48CFE9D-1F2E-4224-B359-D21BD7C90D79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minValue="5.5" maxValue="14137.14" count="1097">
        <n v="5983.3945000000003"/>
        <n v="1844.0510000000002"/>
        <n v="3233.5103377007999"/>
        <n v="1361.8373999999999"/>
        <n v="2887.62"/>
        <n v="116.56"/>
        <n v="231.73"/>
        <n v="4737.7640850500002"/>
        <n v="2772.0428473500001"/>
        <n v="6617.05"/>
        <n v="6773.1724084999996"/>
        <n v="5139.5"/>
        <n v="4305.3999999999996"/>
        <n v="307.10000000000002"/>
        <n v="5754.5606641634004"/>
        <n v="12799.003199999999"/>
        <n v="6117.7344031501989"/>
        <n v="9099.4914234200005"/>
        <n v="3902.01"/>
        <n v="4169.9399999999996"/>
        <n v="7681.1727516176998"/>
        <n v="2090.9232000000002"/>
        <n v="9392.2072913400007"/>
        <n v="5940.0178364599997"/>
        <n v="1391.93"/>
        <n v="2832.18"/>
        <n v="9036.2634861000006"/>
        <n v="5661.99"/>
        <n v="4533.4399999999996"/>
        <n v="81.84"/>
        <n v="12903.204"/>
        <n v="631.94299999999998"/>
        <n v="4007.9984000000004"/>
        <n v="151.00539999999998"/>
        <n v="3088.61531109"/>
        <n v="8023.9185833399997"/>
        <n v="2106.34"/>
        <n v="17.9025"/>
        <n v="696.0258"/>
        <n v="6947.63"/>
        <n v="7512.4010000000007"/>
        <n v="454.76"/>
        <n v="7376.59"/>
        <n v="7478.7040000000006"/>
        <n v="5642.500399999999"/>
        <n v="5977.3571000000011"/>
        <n v="354.82319999999999"/>
        <n v="5448.4942000000001"/>
        <n v="145.76465297519999"/>
        <n v="5518.2764061699991"/>
        <n v="2820.8803109552"/>
        <n v="5584.3"/>
        <n v="2804.19"/>
        <n v="8642.9013151399995"/>
        <n v="915.61199999999997"/>
        <n v="9541.86"/>
        <n v="5506.5"/>
        <n v="83.372099999999989"/>
        <n v="3790.85"/>
        <n v="6858.34"/>
        <n v="9319.4920624596016"/>
        <n v="9362.5668315900002"/>
        <n v="167.6"/>
        <n v="6182.3411999999998"/>
        <n v="429.89"/>
        <n v="8329.2348090525011"/>
        <n v="7291.24"/>
        <n v="7630.35"/>
        <n v="4228.3406999999997"/>
        <n v="363.05970000000002"/>
        <n v="5266.09"/>
        <n v="13213.154527861501"/>
        <n v="8693.078956360001"/>
        <n v="707.71"/>
        <n v="8022.0609336204998"/>
        <n v="5866.24"/>
        <n v="51.27"/>
        <n v="188.208"/>
        <n v="1972.1310289511998"/>
        <n v="222.07"/>
        <n v="5629.6974"/>
        <n v="350.21576395030002"/>
        <n v="3294.4513999999999"/>
        <n v="4605.7572377799997"/>
        <n v="10302.564399999999"/>
        <n v="9811.3799999999992"/>
        <n v="8767.26"/>
        <n v="5525.37"/>
        <n v="10726.408800000001"/>
        <n v="252.90400000000002"/>
        <n v="1471.6545999999998"/>
        <n v="7744.77"/>
        <n v="8825.93"/>
        <n v="1358.1"/>
        <n v="5518.27640617"/>
        <n v="3988.7799784377003"/>
        <n v="2252.2117000000003"/>
        <n v="5298.1104000000005"/>
        <n v="3180.46"/>
        <n v="1872.8757152400001"/>
        <n v="721.66279999999995"/>
        <n v="9563.56"/>
        <n v="5122.7786000000006"/>
        <n v="7171.2718000000004"/>
        <n v="8312.2000000000007"/>
        <n v="9665.6200000000008"/>
        <n v="5093.7991187247999"/>
        <n v="5683.44"/>
        <n v="383.99"/>
        <n v="5778.77"/>
        <n v="4935.7977000000001"/>
        <n v="12873.306226475399"/>
        <n v="2957.8509493800002"/>
        <n v="3900.1534635500002"/>
        <n v="7078.95848389"/>
        <n v="2470.14"/>
        <n v="642.83000000000004"/>
        <n v="7464.5837963900003"/>
        <n v="5832.89"/>
        <n v="8644.7232000000004"/>
        <n v="1768.62"/>
        <n v="36.119999999999997"/>
        <n v="240.38"/>
        <n v="5698.1869999999999"/>
        <n v="2151.04"/>
        <n v="5784.3711999999996"/>
        <n v="5723.3697963199993"/>
        <n v="5984.4807804011007"/>
        <n v="4356.5200000000004"/>
        <n v="1666.90332199"/>
        <n v="9921.06"/>
        <n v="13529.291399999998"/>
        <n v="282.44"/>
        <n v="4256.3958423200002"/>
        <n v="2526.2132000000001"/>
        <n v="255.67199999999997"/>
        <n v="8982.9442852099983"/>
        <n v="1748.01"/>
        <n v="2421.9007619574004"/>
        <n v="283.21199999999999"/>
        <n v="4269.38"/>
        <n v="262.16000000000003"/>
        <n v="7599.311241480701"/>
        <n v="1058.882243111"/>
        <n v="2974.2696245100001"/>
        <n v="2481.66"/>
        <n v="1381.7939999999999"/>
        <n v="4002.68"/>
        <n v="7142.5536451912994"/>
        <n v="6902.39"/>
        <n v="285.99479999999994"/>
        <n v="1898.88"/>
        <n v="1711.2059999999997"/>
        <n v="4260.2700000000004"/>
        <n v="1207.6099999999999"/>
        <n v="10243.2962086922"/>
        <n v="482.26"/>
        <n v="7153.33"/>
        <n v="319.22000000000003"/>
        <n v="8327.0400000000009"/>
        <n v="7198.6"/>
        <n v="683.65130403000001"/>
        <n v="609.16"/>
        <n v="31.88"/>
        <n v="5532.4558162900003"/>
        <n v="9828.85"/>
        <n v="5694.01"/>
        <n v="8960.93"/>
        <n v="1454.10304"/>
        <n v="8288.244200000001"/>
        <n v="4028.65"/>
        <n v="4262.0864999999994"/>
        <n v="8549.8364106099998"/>
        <n v="8062.4320000000007"/>
        <n v="227.9628837468"/>
        <n v="1506.1760000000002"/>
        <n v="3659.3123000000005"/>
        <n v="5711.5343769155998"/>
        <n v="1435.7497000000001"/>
        <n v="2776.1480999999999"/>
        <n v="301.32"/>
        <n v="5180.17"/>
        <n v="8331.8790631000011"/>
        <n v="9444.6299999999992"/>
        <n v="190.1"/>
        <n v="8420.42"/>
        <n v="434.78160000000003"/>
        <n v="219.17"/>
        <n v="3267.19"/>
        <n v="6465.7984990600007"/>
        <n v="2841.6668"/>
        <n v="319.58999999999997"/>
        <n v="5.5"/>
        <n v="5295.7475999999997"/>
        <n v="188.04"/>
        <n v="75.4773"/>
        <n v="9095.0726548359999"/>
        <n v="347.02300000000002"/>
        <n v="10687.295513262499"/>
        <n v="2906.5752851300003"/>
        <n v="435.3879"/>
        <n v="5229.6318000000001"/>
        <n v="1841.96"/>
        <n v="314.99"/>
        <n v="8122.3817999999992"/>
        <n v="6620.2439032457005"/>
        <n v="94.276399999999995"/>
        <n v="2614.3467000000001"/>
        <n v="1579.8975"/>
        <n v="6867.0965267299998"/>
        <n v="283.39"/>
        <n v="3093.58"/>
        <n v="8863.9419868200002"/>
        <n v="6571.60890535"/>
        <n v="107.23520000000001"/>
        <n v="8495.57"/>
        <n v="3508.2073796499999"/>
        <n v="7369.2778479799999"/>
        <n v="219.89160000000001"/>
        <n v="362.23849999999999"/>
        <n v="13618.273500000001"/>
        <n v="6474.5"/>
        <n v="3500.0064000000002"/>
        <n v="435.75"/>
        <n v="3191.6"/>
        <n v="142.41"/>
        <n v="6966.6429807299992"/>
        <n v="4826.58"/>
        <n v="1663.05"/>
        <n v="1073.7212037113998"/>
        <n v="1243.3317"/>
        <n v="9619.3813183300008"/>
        <n v="5119.6000000000004"/>
        <n v="331.57"/>
        <n v="3949.4450000000002"/>
        <n v="4670.6000000000004"/>
        <n v="1801.7244000000001"/>
        <n v="2856.9481000000001"/>
        <n v="4164.4638000000004"/>
        <n v="13351.7857"/>
        <n v="569.36"/>
        <n v="858.03599999999994"/>
        <n v="6020.58"/>
        <n v="2720.8852000000002"/>
        <n v="534.51621454560006"/>
        <n v="105.11"/>
        <n v="8488.9500000000007"/>
        <n v="86.74"/>
        <n v="9658.35"/>
        <n v="3471.13"/>
        <n v="3788.5040000000004"/>
        <n v="125.01"/>
        <n v="317.25646552540002"/>
        <n v="1482.4641999999999"/>
        <n v="3283.6288"/>
        <n v="3033.1028000000001"/>
        <n v="13.1922"/>
        <n v="5732.6795967546004"/>
        <n v="6339.3792000000003"/>
        <n v="7882.1280115899999"/>
        <n v="3792.5596710599998"/>
        <n v="2010.2114999999999"/>
        <n v="3373.7961421"/>
        <n v="8889.3799999999992"/>
        <n v="3291.3309000000004"/>
        <n v="714.60606055230005"/>
        <n v="5186.3057999999992"/>
        <n v="3948.9659999999999"/>
        <n v="5130.67"/>
        <n v="3627.5092"/>
        <n v="8552.24"/>
        <n v="2486.17"/>
        <n v="3763.85"/>
        <n v="11584.986473389201"/>
        <n v="2503.25"/>
        <n v="3021.09"/>
        <n v="9106.99"/>
        <n v="9509.6857780200007"/>
        <n v="1116.5999999999999"/>
        <n v="3280.4204729802004"/>
        <n v="135.459"/>
        <n v="7139.3"/>
        <n v="4959.0960939534007"/>
        <n v="328.3"/>
        <n v="3241.8449515997995"/>
        <n v="7251.1"/>
        <n v="6208.4592000000002"/>
        <n v="122.166"/>
        <n v="222.61500000000001"/>
        <n v="7173.3755999999994"/>
        <n v="9879.52"/>
        <n v="4580.7376970242003"/>
        <n v="2177.77"/>
        <n v="6008.1923838999992"/>
        <n v="3957.296247757999"/>
        <n v="2994.2242309600001"/>
        <n v="4819.8679708100008"/>
        <n v="2577.7399999999998"/>
        <n v="116.2448"/>
        <n v="3232.98"/>
        <n v="8230.82"/>
        <n v="4562.03"/>
        <n v="10659.117"/>
        <n v="5562.58"/>
        <n v="87.77"/>
        <n v="978.18740000000003"/>
        <n v="5864.8303000000005"/>
        <n v="7958.2"/>
        <n v="111.46789999999999"/>
        <n v="8665.25"/>
        <n v="2809.2212559312002"/>
        <n v="610.44380000000001"/>
        <n v="4226.0971364249999"/>
        <n v="5692.8240000000005"/>
        <n v="5048.0978000000005"/>
        <n v="4863.76"/>
        <n v="330.5324"/>
        <n v="1633.60713829"/>
        <n v="2939.1132296599999"/>
        <n v="10636.384000000002"/>
        <n v="3154.0868131666002"/>
        <n v="2951.11"/>
        <n v="188.40283815000004"/>
        <n v="1050.7148000000002"/>
        <n v="39.520000000000003"/>
        <n v="123.58"/>
        <n v="393.44970000000001"/>
        <n v="401.2833"/>
        <n v="7769.1400131620003"/>
        <n v="2899.66"/>
        <n v="2737.3755879266"/>
        <n v="1041.3440000000001"/>
        <n v="9887.0400000000009"/>
        <n v="5229.6411105413999"/>
        <n v="209"/>
        <n v="8123.6675208699999"/>
        <n v="9641.2030375899994"/>
        <n v="3583.0585999999998"/>
        <n v="611.47"/>
        <n v="1936.04"/>
        <n v="1214.5"/>
        <n v="7097.2902000000004"/>
        <n v="1982.5259999999998"/>
        <n v="7416.19"/>
        <n v="7062.22"/>
        <n v="1460.0025973720001"/>
        <n v="333.82"/>
        <n v="133.51079999999999"/>
        <n v="4357.2302"/>
        <n v="4432.74"/>
        <n v="423.66"/>
        <n v="7052.9476900700001"/>
        <n v="13.097279999999998"/>
        <n v="68.103699999999989"/>
        <n v="38.46"/>
        <n v="459.10979999999995"/>
        <n v="8341.82"/>
        <n v="332.93"/>
        <n v="2433.6788501053998"/>
        <n v="9846.5943404099999"/>
        <n v="337.04"/>
        <n v="7563.726147376"/>
        <n v="543.15419999999995"/>
        <n v="6180.5834999999997"/>
        <n v="3481.25"/>
        <n v="391.07819999999998"/>
        <n v="215.58"/>
        <n v="4110.1280000000006"/>
        <n v="316.64390400000002"/>
        <n v="426.82"/>
        <n v="7746.7864"/>
        <n v="412.25"/>
        <n v="3551.7627278099999"/>
        <n v="9282.8082209799995"/>
        <n v="4970.3340499700007"/>
        <n v="314.68"/>
        <n v="1943.9924945651001"/>
        <n v="9086.1200000000008"/>
        <n v="108.67"/>
        <n v="557.76"/>
        <n v="1184.2004999999999"/>
        <n v="81.709999999999994"/>
        <n v="8210.1504000000004"/>
        <n v="11024.571599999999"/>
        <n v="3983.4367999999999"/>
        <n v="334.71"/>
        <n v="6003.28"/>
        <n v="9858"/>
        <n v="6397.3"/>
        <n v="13330.555200000001"/>
        <n v="722.19420000000002"/>
        <n v="10650.735900000001"/>
        <n v="2094.0282000000002"/>
        <n v="6300.2730506621001"/>
        <n v="587.01120000000003"/>
        <n v="6325.36"/>
        <n v="277.72140000000002"/>
        <n v="4457.22"/>
        <n v="3480.25053407"/>
        <n v="177.65599999999998"/>
        <n v="2751.1505999999999"/>
        <n v="4044.4900104075996"/>
        <n v="7973.13"/>
        <n v="5362.64"/>
        <n v="62.078016000000005"/>
        <n v="270.67950000000002"/>
        <n v="6033.2572"/>
        <n v="162.1858"/>
        <n v="890.83519999999999"/>
        <n v="4696.1036456700003"/>
        <n v="85.257000000000005"/>
        <n v="238.77"/>
        <n v="6.71"/>
        <n v="527.30510000000004"/>
        <n v="3304.7340000000004"/>
        <n v="417.31"/>
        <n v="1931.2712305699999"/>
        <n v="4475.2210370405992"/>
        <n v="422.55180000000001"/>
        <n v="3191.3333999999995"/>
        <n v="5766.1896999999999"/>
        <n v="308.19"/>
        <n v="9855.92"/>
        <n v="7988.82"/>
        <n v="480.70080000000002"/>
        <n v="8087.68157772"/>
        <n v="5950.1536369200003"/>
        <n v="115.75"/>
        <n v="373.26"/>
        <n v="2219.8795"/>
        <n v="3368.4277771900001"/>
        <n v="11884.53"/>
        <n v="7414.9806272200003"/>
        <n v="2865.519395063"/>
        <n v="3989.6809999999996"/>
        <n v="5396.9407999999994"/>
        <n v="4185.9799999999996"/>
        <n v="486.11"/>
        <n v="6490.4931582500003"/>
        <n v="6933.5675999999985"/>
        <n v="135.67520000000002"/>
        <n v="1586.88797972"/>
        <n v="6409.4292000000005"/>
        <n v="6493.4319999999998"/>
        <n v="925.89"/>
        <n v="165.46"/>
        <n v="974.92830000000004"/>
        <n v="9217.26"/>
        <n v="5764.2107468999993"/>
        <n v="2360.4015399999998"/>
        <n v="4387.74"/>
        <n v="5888.8618823300003"/>
        <n v="1883.7214100199999"/>
        <n v="2204.2800000000002"/>
        <n v="70.209999999999994"/>
        <n v="9424.76"/>
        <n v="13591.852199999999"/>
        <n v="7361.7237495299996"/>
        <n v="5794.3859999999995"/>
        <n v="6118.7899000000007"/>
        <n v="2987.98"/>
        <n v="19.489999999999998"/>
        <n v="4169.88"/>
        <n v="11384.063799999998"/>
        <n v="8124.5709999999999"/>
        <n v="230.86720000000003"/>
        <n v="1031.8336103232002"/>
        <n v="6761.36"/>
        <n v="3163.82"/>
        <n v="249.99520000000001"/>
        <n v="7546.88"/>
        <n v="2456.7800000000002"/>
        <n v="8510"/>
        <n v="1517.4560000000001"/>
        <n v="5291.96"/>
        <n v="786.83"/>
        <n v="178.27360000000002"/>
        <n v="90.21"/>
        <n v="1225.1440218599998"/>
        <n v="3662.2848592638002"/>
        <n v="261.85489999999999"/>
        <n v="1048.31"/>
        <n v="7.2467999999999995"/>
        <n v="100.42110000000001"/>
        <n v="4934.2145513837995"/>
        <n v="3619.4605554327995"/>
        <n v="449.95740000000001"/>
        <n v="3398.439005451"/>
        <n v="3776.0433393899998"/>
        <n v="11067.870845244001"/>
        <n v="12268.0427"/>
        <n v="3927.1632"/>
        <n v="3120.9794000000002"/>
        <n v="10453.1414"/>
        <n v="5672.02"/>
        <n v="12.148389313200001"/>
        <n v="266.08"/>
        <n v="305.59359999999998"/>
        <n v="383.71780000000001"/>
        <n v="2455.2638693872"/>
        <n v="3827.2175000000002"/>
        <n v="1864.61"/>
        <n v="4686.2970000000005"/>
        <n v="233.55"/>
        <n v="140.64755080619997"/>
        <n v="9069.1919999999991"/>
        <n v="2632.1995295000002"/>
        <n v="4661.7963"/>
        <n v="5814.74"/>
        <n v="10898.292342729401"/>
        <n v="9257.33"/>
        <n v="112.8"/>
        <n v="3372.507243"/>
        <n v="10532.887199999999"/>
        <n v="5246.9143999999997"/>
        <n v="6527.19"/>
        <n v="88.329899999999995"/>
        <n v="94.73"/>
        <n v="8229.0780000000013"/>
        <n v="4933.6236891899998"/>
        <n v="9585.9699999999993"/>
        <n v="14137.14"/>
        <n v="1767.9823999999999"/>
        <n v="2237.0816"/>
        <n v="8178.59"/>
        <n v="7802.6740939300007"/>
        <n v="7070.8435578203989"/>
        <n v="115.28487770999999"/>
        <n v="240.89"/>
        <n v="198.31877700000001"/>
        <n v="2907.7991000000002"/>
        <n v="1587.18"/>
        <n v="5123.9358000000002"/>
        <n v="2445.3459999999995"/>
        <n v="10860.885618546601"/>
        <n v="3340.9148"/>
        <n v="8473.2049999999999"/>
        <n v="4565.4028711638002"/>
        <n v="1327.2750885200001"/>
        <n v="845.34937508339999"/>
        <n v="8334.9351000000006"/>
        <n v="2041.3668"/>
        <n v="7581.02"/>
        <n v="820.30409999999983"/>
        <n v="1075.7326979571001"/>
        <n v="2904.3559999999998"/>
        <n v="3398.6039162767997"/>
        <n v="23.387999999999998"/>
        <n v="6659.1076071400003"/>
        <n v="5543.1839795085007"/>
        <n v="3242.7079920000001"/>
        <n v="7810.7616000000007"/>
        <n v="4490.9865801400001"/>
        <n v="2118.2539999999999"/>
        <n v="10111.5721781172"/>
        <n v="3297.5735000000004"/>
        <n v="78.242400000000004"/>
        <n v="325.51"/>
        <n v="7861.5686999999998"/>
        <n v="5791.6826717299991"/>
        <n v="12800.572642532999"/>
        <n v="487.61"/>
        <n v="122.76"/>
        <n v="7466.2304681999995"/>
        <n v="6137.2919999999995"/>
        <n v="1889.7632000000001"/>
        <n v="141.51930000000002"/>
        <n v="3706.6769099071994"/>
        <n v="9274.64"/>
        <n v="1074.8266774200001"/>
        <n v="6609.3938459516003"/>
        <n v="4284.7211004669998"/>
        <n v="178.52"/>
        <n v="8394.9177343400006"/>
        <n v="3402.7051999999994"/>
        <n v="275.88"/>
        <n v="833.6982114576"/>
        <n v="1949.5"/>
        <n v="9861.9242342026009"/>
        <n v="7579.569122032799"/>
        <n v="665.24740000000008"/>
        <n v="4182.74"/>
        <n v="4626.8763699582996"/>
        <n v="1616.5122763129998"/>
        <n v="5424.7698287600006"/>
        <n v="4177.2700000000004"/>
        <n v="3882.61"/>
        <n v="388.51200000000006"/>
        <n v="8550.16567923"/>
        <n v="200.20660000000001"/>
        <n v="3616.39"/>
        <n v="3126.8594656881005"/>
        <n v="2213.9295999999999"/>
        <n v="4712.0321999999996"/>
        <n v="2734.3985442503999"/>
        <n v="793.03551267479997"/>
        <n v="68.808000000000007"/>
        <n v="49.048038000000005"/>
        <n v="2385.581018162"/>
        <n v="1559.03289559"/>
        <n v="3300.2185000000004"/>
        <n v="4487.66"/>
        <n v="320.54000000000002"/>
        <n v="6424.81"/>
        <n v="51.697800000000001"/>
        <n v="8500.5344927400001"/>
        <n v="23.87"/>
        <n v="266.58999999999997"/>
        <n v="8778.2576473339996"/>
        <n v="8686.6631470836001"/>
        <n v="11045.1952"/>
        <n v="558.03"/>
        <n v="2306.8531845124999"/>
        <n v="7303.14"/>
        <n v="3877.83"/>
        <n v="2452.41"/>
        <n v="2003.33"/>
        <n v="3860.3203280100001"/>
        <n v="1763.4240000000002"/>
        <n v="9463.68"/>
        <n v="3919.78"/>
        <n v="3616.7739000000001"/>
        <n v="7898.7912999999999"/>
        <n v="2320.0497777081"/>
        <n v="9713.1761999999999"/>
        <n v="5845.04"/>
        <n v="3288.75"/>
        <n v="1352.9489999999998"/>
        <n v="7828.7719359777002"/>
        <n v="6063.4107677600005"/>
        <n v="108.03"/>
        <n v="2615.67"/>
        <n v="6406.8159389926996"/>
        <n v="2272.71"/>
        <n v="5127.09"/>
        <n v="1908.6379584957999"/>
        <n v="8614.3732"/>
        <n v="18.73"/>
        <n v="8276.2344121694987"/>
        <n v="2720.8869999999997"/>
        <n v="5530.8733999999995"/>
        <n v="2956.8629999999998"/>
        <n v="1327.06904078"/>
        <n v="46.544799999999995"/>
        <n v="9359.99"/>
        <n v="279.3"/>
        <n v="9038.08"/>
        <n v="148.92269999999999"/>
        <n v="4784.4431999999997"/>
        <n v="7831.34"/>
        <n v="8086.25"/>
        <n v="1908.56"/>
        <n v="3346.1919999999996"/>
        <n v="6538.51"/>
        <n v="3701.54"/>
        <n v="7592.6289999999999"/>
        <n v="5014.8633498029994"/>
        <n v="4012.05"/>
        <n v="320.37"/>
        <n v="2530.29"/>
        <n v="1663.3403400000002"/>
        <n v="2054.3411999999998"/>
        <n v="889.37360000000001"/>
        <n v="3530.7926515754998"/>
        <n v="4490.1625999999997"/>
        <n v="6306.9426836599996"/>
        <n v="309.20999999999998"/>
        <n v="2594.58"/>
        <n v="9425.43"/>
        <n v="6980.375"/>
        <n v="2755.4559999999997"/>
        <n v="5205.1899999999996"/>
        <n v="2088.4252218578004"/>
        <n v="11535.607879635401"/>
        <n v="9931.86"/>
        <n v="10303.398046115999"/>
        <n v="3464.0140462499999"/>
        <n v="476.73"/>
        <n v="4191.4560100100007"/>
        <n v="1761.37"/>
        <n v="1865.15"/>
        <n v="3114.5607"/>
        <n v="5831.38"/>
        <n v="297.45"/>
        <n v="114.0044"/>
        <n v="5732.2268765390991"/>
        <n v="124.74640000000001"/>
        <n v="448.5018"/>
        <n v="98.898120000000006"/>
        <n v="370.63"/>
        <n v="5092.2858000000006"/>
        <n v="77.03"/>
        <n v="4430.04"/>
        <n v="4439.8125"/>
        <n v="4034.79"/>
        <n v="654.51"/>
        <n v="8872.5779999999995"/>
        <n v="474.41986589999999"/>
        <n v="171.91440000000003"/>
        <n v="6776.37"/>
        <n v="492.81"/>
        <n v="366.61"/>
        <n v="506.69053346239997"/>
        <n v="5507.89"/>
        <n v="7113.9230000000007"/>
        <n v="5045.1099999999997"/>
        <n v="7510.2404798749985"/>
        <n v="6161.2077807413998"/>
        <n v="1127.81"/>
        <n v="107.20050000000001"/>
        <n v="5283.0820000000003"/>
        <n v="243.328"/>
        <n v="3697.6471999999999"/>
        <n v="5910.7776000000003"/>
        <n v="3490.7487999999994"/>
        <n v="11438.13"/>
        <n v="4578.8745722695012"/>
        <n v="6517.85"/>
        <n v="5348.0285999999996"/>
        <n v="10244.8768"/>
        <n v="95.83"/>
        <n v="4974.942"/>
        <n v="1868.8616659450001"/>
        <n v="5846.5771000000004"/>
        <n v="4214.3900000000003"/>
        <n v="3887.59"/>
        <n v="5198.7869119936004"/>
        <n v="1699.74"/>
        <n v="1686.53"/>
        <n v="3454.4850000000001"/>
        <n v="8813.4524674799995"/>
        <n v="5520.1514804939998"/>
        <n v="4359.0032735499999"/>
        <n v="4168.7415000000001"/>
        <n v="11368.851000000001"/>
        <n v="443.20499999999998"/>
        <n v="968.28766306739999"/>
        <n v="3409.3182214499998"/>
        <n v="41.921400000000006"/>
        <n v="1091.6661218699999"/>
        <n v="1668.9421299782"/>
        <n v="375.89189999999996"/>
        <n v="52.166400000000003"/>
        <n v="5087.2367954300007"/>
        <n v="3375.66"/>
        <n v="9731.06"/>
        <n v="6378.6814000000004"/>
        <n v="7932.6045800500005"/>
        <n v="4408.9547064999997"/>
        <n v="50.660199999999996"/>
        <n v="2523.3132000000001"/>
        <n v="2609.1799999999998"/>
        <n v="4819.6244459051995"/>
        <n v="6453.59"/>
        <n v="2165.5059999999999"/>
        <n v="2946.2"/>
        <n v="94.92710000000001"/>
        <n v="9488.77"/>
        <n v="8050.930800000001"/>
        <n v="1236.8049200000003"/>
        <n v="37.926000000000002"/>
        <n v="12362.3388"/>
        <n v="1001.3"/>
        <n v="10514.955"/>
        <n v="320.22000000000003"/>
        <n v="9266.3901000000005"/>
        <n v="166.01009999999999"/>
        <n v="5836.0092000000004"/>
        <n v="141.834"/>
        <n v="135.74"/>
        <n v="7945.32"/>
        <n v="606.18740000000003"/>
        <n v="2367.8707919999997"/>
        <n v="3100.7685999999999"/>
        <n v="10378.721600000001"/>
        <n v="26"/>
        <n v="2733.45"/>
        <n v="5196.21"/>
        <n v="3809.4027999999998"/>
        <n v="7293.3807999999999"/>
        <n v="6562.6444645000001"/>
        <n v="1565.59"/>
        <n v="367.71"/>
        <n v="4377.01"/>
        <n v="8009.4787213400004"/>
        <n v="4179.97"/>
        <n v="10123.7155"/>
        <n v="1817.08"/>
        <n v="6066.46"/>
        <n v="39"/>
        <n v="3034.4677823899997"/>
        <n v="1685.3776817905998"/>
        <n v="7777.8654046299998"/>
        <n v="4442.7833999999993"/>
        <n v="182.24610000000001"/>
        <n v="5934.6615000000002"/>
        <n v="888.65726864319993"/>
        <n v="5145.7856374599996"/>
        <n v="3298.0428770200001"/>
        <n v="8559.9599999999991"/>
        <n v="452.40226201999997"/>
        <n v="9669.44"/>
        <n v="7742.8517056329993"/>
        <n v="4773.0455100299996"/>
        <n v="2687.0953206483"/>
        <n v="9160.7999999999993"/>
        <n v="8157.8089999999993"/>
        <n v="8931.6133053400008"/>
        <n v="6753.3269172999999"/>
        <n v="7575.2921270900006"/>
        <n v="396.47"/>
        <n v="1252.4358"/>
        <n v="4685.6401999999998"/>
        <n v="3307.3568"/>
        <n v="6270.1840338100001"/>
        <n v="83.5"/>
        <n v="1249.9905000000001"/>
        <n v="384.34"/>
        <n v="2543.7518164668004"/>
        <n v="8519.0886238799994"/>
        <n v="8104.71"/>
        <n v="8078.69"/>
        <n v="8622.6985999999979"/>
        <n v="337.51"/>
        <n v="586.94219999999996"/>
        <n v="7378.9"/>
        <n v="5664.4665000000005"/>
        <n v="1157.91418258"/>
        <n v="7883.4789338992005"/>
        <n v="371.82639999999998"/>
        <n v="2689.86"/>
        <n v="4925.5223800205003"/>
        <n v="3836.8078156179004"/>
        <n v="83.8"/>
        <n v="1500.0083999999999"/>
        <n v="295.29360000000003"/>
        <n v="7062.8545574199998"/>
        <n v="7430.2121466341996"/>
        <n v="290.99760000000003"/>
        <n v="1867.6690099079999"/>
        <n v="3762.0609000000004"/>
        <n v="1344.8"/>
        <n v="3423.33"/>
        <n v="8313.3624072120001"/>
        <n v="7356.45"/>
        <n v="2328.5159917740002"/>
        <n v="7966.9846692199999"/>
        <n v="1215.3453"/>
        <n v="4160.2110999999995"/>
        <n v="394.97"/>
        <n v="2595.94"/>
        <n v="4408.8100000000004"/>
        <n v="5446.4"/>
        <n v="2208"/>
        <n v="9527.67"/>
        <n v="393.59"/>
        <n v="6017.2118020000007"/>
        <n v="10348.472599999999"/>
        <n v="6165.9685003375007"/>
        <n v="4785.1204371944996"/>
        <n v="2942.0117999999998"/>
        <n v="431.464"/>
        <n v="434.59789798000003"/>
        <n v="1988.9360000000001"/>
        <n v="6128.03"/>
        <n v="6558.5393999999997"/>
        <n v="3555.43"/>
        <n v="283.43"/>
        <n v="1896.82"/>
        <n v="2700.37"/>
        <n v="2957.5124515487005"/>
        <n v="7038.9560960299996"/>
        <n v="9498.1673902399998"/>
        <n v="8123.1045499900001"/>
        <n v="52.22"/>
        <n v="1644.6885"/>
        <n v="3452.4330061000001"/>
        <n v="765.06"/>
        <n v="116.33"/>
        <n v="7186.64"/>
        <n v="9886.6811999999991"/>
        <n v="780.36119999999994"/>
        <n v="384.58"/>
        <n v="12294.4365"/>
        <n v="7606.4293589399995"/>
        <n v="1916.7694000000001"/>
        <n v="6821.45"/>
        <n v="4581.0657128299999"/>
        <n v="345.61760000000004"/>
        <n v="3000.8546999999999"/>
        <n v="10472.2912"/>
        <n v="379.1712"/>
        <n v="9787.5218724900005"/>
        <n v="9753.3426174124997"/>
        <n v="3690.1574999999993"/>
        <n v="5688.3097921781"/>
        <n v="1134.29533421"/>
        <n v="7278.9134199480004"/>
        <n v="108.64"/>
        <n v="4466.2700000000004"/>
        <n v="9277.1200000000008"/>
        <n v="8379.5337999999992"/>
        <n v="374.79169406100004"/>
        <n v="3940.4863478354005"/>
        <n v="71.474800000000002"/>
        <n v="88.94"/>
        <n v="249.29480000000001"/>
        <n v="3163.9576000000002"/>
        <n v="165.94"/>
        <n v="85.83"/>
        <n v="7180.1229780000003"/>
        <n v="9655.7060303529997"/>
        <n v="3112.06"/>
        <n v="2414.0890382124999"/>
        <n v="558.62620161999996"/>
        <n v="1341.4035000000001"/>
        <n v="1641.3320000000001"/>
        <n v="1618.9236000000001"/>
        <n v="5369.78"/>
        <n v="3530.4784000000004"/>
        <n v="166.465"/>
        <n v="293.83999999999997"/>
        <n v="340.8"/>
        <n v="9521.7199999999993"/>
        <n v="3591.6711728999999"/>
        <n v="10.3132"/>
        <n v="9979.5400000000009"/>
        <n v="1195.5338999999999"/>
        <n v="185.19400000000002"/>
        <n v="848.34640000000002"/>
        <n v="9313.34"/>
        <n v="5609.4776000000002"/>
        <n v="7775.5639999999994"/>
        <n v="120.45"/>
        <n v="1086.93"/>
        <n v="33.325500000000005"/>
        <n v="8065.98"/>
        <n v="3361.51"/>
        <n v="7361.0773529125008"/>
        <n v="6186.02"/>
        <n v="490.3"/>
        <n v="12331.181013388001"/>
        <n v="6113.1202000000003"/>
        <n v="7421.6960000000008"/>
        <n v="5451.7329"/>
        <n v="211.07674421000002"/>
        <n v="837.93930243"/>
        <n v="6610.26"/>
        <n v="178.2586"/>
        <n v="6628.8036000000002"/>
        <n v="4181.5377554099996"/>
        <n v="951.38840000000016"/>
        <n v="8670.6773978968013"/>
        <n v="3339.3952100300003"/>
        <n v="7976.19747379"/>
        <n v="6496.4804677399998"/>
        <n v="6239.93"/>
        <n v="2627.77"/>
        <n v="6298.31"/>
        <n v="313.39999999999998"/>
        <n v="7612.7197820500005"/>
        <n v="5370.3410866099994"/>
        <n v="302.14"/>
        <n v="715.03"/>
        <n v="3549.0048992500001"/>
        <n v="7603.2228306687994"/>
        <n v="8618.44"/>
        <n v="4237.4731000000002"/>
        <n v="1363.7854409399999"/>
        <n v="1652.32"/>
        <n v="13420.357999999998"/>
        <n v="6356.2559999999994"/>
        <n v="301.23899999999998"/>
        <n v="8.74"/>
        <n v="314.27999999999997"/>
        <n v="319.73"/>
        <n v="360.73"/>
        <n v="1676.41"/>
        <n v="1925.24044202"/>
        <n v="2406.4164000000001"/>
        <n v="7384.6415595737999"/>
        <n v="991.21862600000009"/>
        <n v="14.462368230000001"/>
        <n v="7505.2647945799999"/>
        <n v="444.75599999999997"/>
        <n v="9407.922241620101"/>
        <n v="399"/>
        <n v="130.69999999999999"/>
        <n v="9998.4699999999993"/>
        <n v="409.98"/>
        <n v="8307.5751833899994"/>
        <n v="2001.9466"/>
        <n v="455.78"/>
        <n v="4311.43"/>
        <n v="6749.34"/>
        <n v="5924.6254199999994"/>
        <n v="1751.0439986199999"/>
        <n v="9676.9948000000004"/>
        <n v="1886.21933147"/>
        <n v="4690.0249999999996"/>
        <n v="3272.8388675100005"/>
        <n v="9881.2387137309979"/>
        <n v="5006.5882000000001"/>
        <n v="20.94"/>
        <n v="3922.11"/>
        <n v="4503.7610999999997"/>
        <n v="6530.4489839999997"/>
        <n v="25.472800000000003"/>
        <n v="3446.75"/>
        <n v="12155.764324618201"/>
        <n v="233.68860000000001"/>
        <n v="4222.5018746865999"/>
        <n v="214.64790000000002"/>
        <n v="67.471400000000003"/>
        <n v="4049.6040000000003"/>
        <n v="1197.3"/>
        <n v="5383.8789403299998"/>
        <n v="358.09559999999999"/>
        <n v="7520.12"/>
        <n v="1626.54"/>
        <n v="1497.99"/>
        <n v="284.15260000000001"/>
        <n v="9520.42"/>
        <n v="8003.81"/>
        <n v="9130.0044159400004"/>
        <n v="4913.1099999999997"/>
        <n v="3868.7566000000002"/>
        <n v="3593.4954760700002"/>
        <n v="160.78919999999999"/>
        <n v="284.99580000000003"/>
        <n v="7009.97"/>
        <n v="8745.27"/>
        <n v="6667.848096443"/>
        <n v="954.49324025999999"/>
        <n v="4929.5951999999997"/>
        <n v="1259.7714000000001"/>
        <n v="2460.1049999999996"/>
        <n v="7625.42"/>
        <n v="2689.462370965"/>
        <n v="128.94"/>
        <n v="5605.5792000000001"/>
        <n v="9426.2565999999988"/>
        <n v="3743.6866475300003"/>
        <n v="4358.8693628500005"/>
        <n v="5265.2071757924996"/>
        <n v="498.19"/>
        <n v="215.08"/>
        <n v="1102.5827830886999"/>
        <n v="114.37"/>
        <n v="9223.225704370001"/>
        <n v="4862.0889716116008"/>
        <n v="5724.39"/>
        <n v="2272.7399999999998"/>
        <n v="4350.54"/>
        <n v="9487.65"/>
        <n v="3535.36"/>
        <n v="2111.1407999999997"/>
        <n v="3759.5430000000006"/>
        <n v="496.10820000000001"/>
        <n v="2939.37"/>
        <n v="260.29402317"/>
        <n v="5398.17"/>
        <n v="6348.12"/>
        <n v="327.30445229000003"/>
        <n v="111.81"/>
        <n v="127.72"/>
        <n v="4500.88"/>
        <n v="9762.7099999999991"/>
        <n v="5507.5002000000004"/>
        <n v="5155.1494977299999"/>
        <n v="3909.52"/>
        <n v="2167.45731166"/>
        <n v="4447.6563999999998"/>
        <n v="813.55"/>
        <n v="131.79"/>
        <n v="8399.3152601700003"/>
        <n v="3187.1988000000001"/>
        <n v="4680.5249999999996"/>
        <n v="10523.573609999998"/>
        <n v="5376.0254508377993"/>
        <n v="310.87056000000007"/>
        <n v="250.4"/>
        <n v="7753.3117400500005"/>
        <n v="4661.24"/>
        <n v="518.11760000000004"/>
        <n v="739.94"/>
        <n v="8925.1964717200008"/>
        <n v="1809.605"/>
        <n v="95.414000000000001"/>
        <n v="8904.3976000000021"/>
        <n v="1930.33"/>
        <n v="2826.6401769699996"/>
        <n v="9363.6453319214997"/>
        <n v="951.35"/>
        <n v="9840.4"/>
        <n v="4053.22"/>
        <n v="706.87080000000003"/>
      </sharedItems>
      <fieldGroup base="6">
        <rangePr autoStart="0" autoEnd="0" startNum="1" endNum="15000" groupInterval="3000"/>
        <groupItems count="7">
          <s v="&lt;1"/>
          <s v="1-3001"/>
          <s v="3001-6001"/>
          <s v="6001-9001"/>
          <s v="9001-12001"/>
          <s v="12001-15001"/>
          <s v="&gt;15001"/>
        </groupItems>
      </fieldGroup>
    </cacheField>
    <cacheField name="Number of Employee" numFmtId="0">
      <sharedItems containsSemiMixedTypes="0" containsString="0" containsNumber="1" minValue="83.22" maxValue="17820.8767999999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120098031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x v="0"/>
    <n v="4070"/>
    <x v="0"/>
    <x v="0"/>
    <x v="0"/>
  </r>
  <r>
    <d v="2018-01-02T00:00:00"/>
    <x v="0"/>
    <x v="0"/>
    <x v="1"/>
    <s v="Central Drives Ltd Ltd Group"/>
    <x v="1"/>
    <x v="1"/>
    <n v="5892.54"/>
    <x v="1"/>
    <x v="1"/>
    <x v="1"/>
  </r>
  <r>
    <d v="2018-01-03T00:00:00"/>
    <x v="0"/>
    <x v="0"/>
    <x v="2"/>
    <s v="Global Equip Group Ltd Group"/>
    <x v="2"/>
    <x v="2"/>
    <n v="9216.7000000000007"/>
    <x v="1"/>
    <x v="2"/>
    <x v="2"/>
  </r>
  <r>
    <d v="2018-01-03T00:00:00"/>
    <x v="0"/>
    <x v="0"/>
    <x v="1"/>
    <s v="North Drives Inc Ltd Group"/>
    <x v="3"/>
    <x v="3"/>
    <n v="3256.5"/>
    <x v="0"/>
    <x v="3"/>
    <x v="1"/>
  </r>
  <r>
    <d v="2018-01-04T00:00:00"/>
    <x v="0"/>
    <x v="0"/>
    <x v="1"/>
    <s v="Global Systems LLC"/>
    <x v="4"/>
    <x v="4"/>
    <n v="503"/>
    <x v="1"/>
    <x v="4"/>
    <x v="0"/>
  </r>
  <r>
    <d v="2018-01-05T00:00:00"/>
    <x v="0"/>
    <x v="0"/>
    <x v="1"/>
    <s v="Central Drives Corp"/>
    <x v="3"/>
    <x v="5"/>
    <n v="4529"/>
    <x v="1"/>
    <x v="1"/>
    <x v="3"/>
  </r>
  <r>
    <d v="2018-01-07T00:00:00"/>
    <x v="0"/>
    <x v="0"/>
    <x v="2"/>
    <s v="Metro Equip Inc"/>
    <x v="4"/>
    <x v="6"/>
    <n v="9626"/>
    <x v="1"/>
    <x v="2"/>
    <x v="2"/>
  </r>
  <r>
    <d v="2018-01-09T00:00:00"/>
    <x v="0"/>
    <x v="0"/>
    <x v="1"/>
    <s v="National Systems Inc"/>
    <x v="2"/>
    <x v="7"/>
    <n v="2434"/>
    <x v="0"/>
    <x v="4"/>
    <x v="0"/>
  </r>
  <r>
    <d v="2018-01-10T00:00:00"/>
    <x v="0"/>
    <x v="0"/>
    <x v="3"/>
    <s v="East Engineering Ltd"/>
    <x v="2"/>
    <x v="8"/>
    <n v="5061"/>
    <x v="0"/>
    <x v="5"/>
    <x v="1"/>
  </r>
  <r>
    <d v="2018-01-12T00:00:00"/>
    <x v="0"/>
    <x v="0"/>
    <x v="3"/>
    <s v="North Tech LLC"/>
    <x v="1"/>
    <x v="9"/>
    <n v="8232"/>
    <x v="0"/>
    <x v="1"/>
    <x v="1"/>
  </r>
  <r>
    <d v="2018-01-13T00:00:00"/>
    <x v="0"/>
    <x v="0"/>
    <x v="1"/>
    <s v="East Equip LLC"/>
    <x v="2"/>
    <x v="10"/>
    <n v="3083"/>
    <x v="0"/>
    <x v="5"/>
    <x v="1"/>
  </r>
  <r>
    <d v="2018-01-16T00:00:00"/>
    <x v="0"/>
    <x v="0"/>
    <x v="2"/>
    <s v="Suburban Equip Group"/>
    <x v="1"/>
    <x v="11"/>
    <n v="7675"/>
    <x v="0"/>
    <x v="1"/>
    <x v="0"/>
  </r>
  <r>
    <d v="2018-01-18T00:00:00"/>
    <x v="0"/>
    <x v="0"/>
    <x v="2"/>
    <s v="East Tech Corp"/>
    <x v="0"/>
    <x v="12"/>
    <n v="2006"/>
    <x v="1"/>
    <x v="4"/>
    <x v="3"/>
  </r>
  <r>
    <d v="2018-01-19T00:00:00"/>
    <x v="0"/>
    <x v="0"/>
    <x v="1"/>
    <s v="South Tech Group"/>
    <x v="3"/>
    <x v="13"/>
    <n v="2805"/>
    <x v="0"/>
    <x v="3"/>
    <x v="1"/>
  </r>
  <r>
    <d v="2018-01-21T00:00:00"/>
    <x v="0"/>
    <x v="0"/>
    <x v="1"/>
    <s v="West Industries Co Ltd Group"/>
    <x v="2"/>
    <x v="14"/>
    <n v="1098"/>
    <x v="0"/>
    <x v="1"/>
    <x v="1"/>
  </r>
  <r>
    <d v="2018-01-22T00:00:00"/>
    <x v="0"/>
    <x v="0"/>
    <x v="3"/>
    <s v="Metro Drives Group Ltd Group"/>
    <x v="4"/>
    <x v="15"/>
    <n v="4126.6400000000003"/>
    <x v="1"/>
    <x v="4"/>
    <x v="3"/>
  </r>
  <r>
    <d v="2018-01-23T00:00:00"/>
    <x v="0"/>
    <x v="0"/>
    <x v="3"/>
    <s v="West Engineering Group Ltd Group"/>
    <x v="5"/>
    <x v="16"/>
    <n v="7803.6"/>
    <x v="0"/>
    <x v="5"/>
    <x v="0"/>
  </r>
  <r>
    <d v="2018-01-26T00:00:00"/>
    <x v="0"/>
    <x v="0"/>
    <x v="0"/>
    <s v="East Engineering Co"/>
    <x v="6"/>
    <x v="17"/>
    <n v="3970"/>
    <x v="0"/>
    <x v="1"/>
    <x v="3"/>
  </r>
  <r>
    <d v="2018-01-26T00:00:00"/>
    <x v="0"/>
    <x v="0"/>
    <x v="2"/>
    <s v="East Electrics Corp"/>
    <x v="4"/>
    <x v="18"/>
    <n v="7616"/>
    <x v="0"/>
    <x v="5"/>
    <x v="1"/>
  </r>
  <r>
    <d v="2018-01-26T00:00:00"/>
    <x v="0"/>
    <x v="0"/>
    <x v="3"/>
    <s v="North Engineering Ltd"/>
    <x v="0"/>
    <x v="19"/>
    <n v="1289"/>
    <x v="1"/>
    <x v="3"/>
    <x v="0"/>
  </r>
  <r>
    <d v="2018-02-04T00:00:00"/>
    <x v="0"/>
    <x v="0"/>
    <x v="2"/>
    <s v="East Machines Inc Ltd Group"/>
    <x v="7"/>
    <x v="20"/>
    <n v="1671.93"/>
    <x v="0"/>
    <x v="2"/>
    <x v="0"/>
  </r>
  <r>
    <d v="2018-02-07T00:00:00"/>
    <x v="0"/>
    <x v="0"/>
    <x v="2"/>
    <s v="West Electrics Ltd Ltd Group"/>
    <x v="0"/>
    <x v="21"/>
    <n v="3415.1"/>
    <x v="1"/>
    <x v="5"/>
    <x v="2"/>
  </r>
  <r>
    <d v="2018-02-08T00:00:00"/>
    <x v="0"/>
    <x v="0"/>
    <x v="1"/>
    <s v="West Motors Corp"/>
    <x v="7"/>
    <x v="22"/>
    <n v="6423"/>
    <x v="0"/>
    <x v="1"/>
    <x v="0"/>
  </r>
  <r>
    <d v="2018-02-08T00:00:00"/>
    <x v="0"/>
    <x v="0"/>
    <x v="2"/>
    <s v="South Machines Corp"/>
    <x v="5"/>
    <x v="23"/>
    <n v="317"/>
    <x v="0"/>
    <x v="3"/>
    <x v="0"/>
  </r>
  <r>
    <d v="2018-02-09T00:00:00"/>
    <x v="0"/>
    <x v="0"/>
    <x v="0"/>
    <s v="Systems Inc"/>
    <x v="4"/>
    <x v="24"/>
    <n v="9465"/>
    <x v="1"/>
    <x v="6"/>
    <x v="1"/>
  </r>
  <r>
    <d v="2018-02-09T00:00:00"/>
    <x v="0"/>
    <x v="0"/>
    <x v="0"/>
    <s v="East Electrics Ltd"/>
    <x v="4"/>
    <x v="25"/>
    <n v="8076"/>
    <x v="0"/>
    <x v="7"/>
    <x v="1"/>
  </r>
  <r>
    <d v="2018-02-13T00:00:00"/>
    <x v="0"/>
    <x v="0"/>
    <x v="0"/>
    <s v="North Drives Group"/>
    <x v="6"/>
    <x v="26"/>
    <n v="5090"/>
    <x v="0"/>
    <x v="5"/>
    <x v="3"/>
  </r>
  <r>
    <d v="2018-02-14T00:00:00"/>
    <x v="0"/>
    <x v="0"/>
    <x v="3"/>
    <s v="Drives Ltd"/>
    <x v="1"/>
    <x v="27"/>
    <n v="5540"/>
    <x v="0"/>
    <x v="6"/>
    <x v="2"/>
  </r>
  <r>
    <d v="2018-02-16T00:00:00"/>
    <x v="0"/>
    <x v="0"/>
    <x v="2"/>
    <s v="National Engineering Corp"/>
    <x v="4"/>
    <x v="28"/>
    <n v="4780"/>
    <x v="0"/>
    <x v="4"/>
    <x v="2"/>
  </r>
  <r>
    <d v="2018-02-17T00:00:00"/>
    <x v="0"/>
    <x v="0"/>
    <x v="1"/>
    <s v="West Drives Group"/>
    <x v="3"/>
    <x v="29"/>
    <n v="8514"/>
    <x v="0"/>
    <x v="3"/>
    <x v="0"/>
  </r>
  <r>
    <d v="2018-02-19T00:00:00"/>
    <x v="0"/>
    <x v="0"/>
    <x v="1"/>
    <s v="East Industries Group Ltd Group"/>
    <x v="3"/>
    <x v="30"/>
    <n v="488.22"/>
    <x v="0"/>
    <x v="1"/>
    <x v="0"/>
  </r>
  <r>
    <d v="2018-02-21T00:00:00"/>
    <x v="0"/>
    <x v="0"/>
    <x v="1"/>
    <s v="Engineering Corp Ltd Group"/>
    <x v="3"/>
    <x v="31"/>
    <n v="4565.8500000000004"/>
    <x v="0"/>
    <x v="5"/>
    <x v="2"/>
  </r>
  <r>
    <d v="2018-02-21T00:00:00"/>
    <x v="0"/>
    <x v="0"/>
    <x v="0"/>
    <s v="North Engineering Inc Ltd Group"/>
    <x v="3"/>
    <x v="32"/>
    <n v="10679.5"/>
    <x v="1"/>
    <x v="0"/>
    <x v="1"/>
  </r>
  <r>
    <d v="2018-02-21T00:00:00"/>
    <x v="0"/>
    <x v="0"/>
    <x v="3"/>
    <s v="East Electrics LLC Ltd Group"/>
    <x v="1"/>
    <x v="33"/>
    <n v="515.04"/>
    <x v="1"/>
    <x v="5"/>
    <x v="1"/>
  </r>
  <r>
    <d v="2018-02-24T00:00:00"/>
    <x v="0"/>
    <x v="0"/>
    <x v="2"/>
    <s v="National Tech Inc"/>
    <x v="5"/>
    <x v="34"/>
    <n v="8392"/>
    <x v="0"/>
    <x v="7"/>
    <x v="1"/>
  </r>
  <r>
    <d v="2018-02-26T00:00:00"/>
    <x v="0"/>
    <x v="0"/>
    <x v="2"/>
    <s v="Global Drives Inc"/>
    <x v="7"/>
    <x v="35"/>
    <n v="9048"/>
    <x v="0"/>
    <x v="1"/>
    <x v="1"/>
  </r>
  <r>
    <d v="2018-02-28T00:00:00"/>
    <x v="0"/>
    <x v="0"/>
    <x v="1"/>
    <s v="Motors Corp"/>
    <x v="0"/>
    <x v="36"/>
    <n v="7458"/>
    <x v="0"/>
    <x v="5"/>
    <x v="2"/>
  </r>
  <r>
    <d v="2018-02-28T00:00:00"/>
    <x v="0"/>
    <x v="0"/>
    <x v="1"/>
    <s v="Equip Co Ltd Group"/>
    <x v="0"/>
    <x v="37"/>
    <n v="553.32000000000005"/>
    <x v="1"/>
    <x v="7"/>
    <x v="1"/>
  </r>
  <r>
    <d v="2018-02-28T00:00:00"/>
    <x v="0"/>
    <x v="0"/>
    <x v="1"/>
    <s v="Industries Ltd Ltd Group"/>
    <x v="0"/>
    <x v="38"/>
    <n v="2119.16"/>
    <x v="0"/>
    <x v="5"/>
    <x v="2"/>
  </r>
  <r>
    <d v="2018-03-03T00:00:00"/>
    <x v="0"/>
    <x v="0"/>
    <x v="4"/>
    <s v="Global Machines Corp"/>
    <x v="0"/>
    <x v="39"/>
    <n v="8964"/>
    <x v="0"/>
    <x v="3"/>
    <x v="2"/>
  </r>
  <r>
    <d v="2018-03-04T00:00:00"/>
    <x v="0"/>
    <x v="0"/>
    <x v="1"/>
    <s v="Global Systems Co Ltd Group"/>
    <x v="3"/>
    <x v="40"/>
    <n v="725.22"/>
    <x v="0"/>
    <x v="6"/>
    <x v="1"/>
  </r>
  <r>
    <d v="2018-03-04T00:00:00"/>
    <x v="0"/>
    <x v="0"/>
    <x v="1"/>
    <s v="South Drives Ltd"/>
    <x v="0"/>
    <x v="41"/>
    <n v="9403"/>
    <x v="1"/>
    <x v="0"/>
    <x v="2"/>
  </r>
  <r>
    <d v="2018-03-05T00:00:00"/>
    <x v="0"/>
    <x v="0"/>
    <x v="0"/>
    <s v="Metro Motors Co"/>
    <x v="1"/>
    <x v="42"/>
    <n v="5255"/>
    <x v="1"/>
    <x v="3"/>
    <x v="1"/>
  </r>
  <r>
    <d v="2018-03-07T00:00:00"/>
    <x v="0"/>
    <x v="0"/>
    <x v="3"/>
    <s v="South Systems Inc Ltd Group"/>
    <x v="1"/>
    <x v="43"/>
    <n v="8237.68"/>
    <x v="0"/>
    <x v="2"/>
    <x v="2"/>
  </r>
  <r>
    <d v="2018-03-12T00:00:00"/>
    <x v="0"/>
    <x v="0"/>
    <x v="4"/>
    <s v="Suburban Machines Ltd Ltd Group"/>
    <x v="1"/>
    <x v="44"/>
    <n v="4145.76"/>
    <x v="0"/>
    <x v="6"/>
    <x v="2"/>
  </r>
  <r>
    <d v="2018-03-18T00:00:00"/>
    <x v="0"/>
    <x v="0"/>
    <x v="4"/>
    <s v="North Tech Co Ltd Group"/>
    <x v="4"/>
    <x v="45"/>
    <n v="8761.17"/>
    <x v="0"/>
    <x v="6"/>
    <x v="1"/>
  </r>
  <r>
    <d v="2018-03-18T00:00:00"/>
    <x v="0"/>
    <x v="0"/>
    <x v="2"/>
    <s v="East Tech Inc Ltd Group"/>
    <x v="4"/>
    <x v="46"/>
    <n v="894.08"/>
    <x v="0"/>
    <x v="1"/>
    <x v="0"/>
  </r>
  <r>
    <d v="2018-03-19T00:00:00"/>
    <x v="0"/>
    <x v="0"/>
    <x v="0"/>
    <s v="Metro Industries Ltd Ltd Group"/>
    <x v="3"/>
    <x v="47"/>
    <n v="1284.4000000000001"/>
    <x v="0"/>
    <x v="6"/>
    <x v="2"/>
  </r>
  <r>
    <d v="2018-03-20T00:00:00"/>
    <x v="0"/>
    <x v="0"/>
    <x v="3"/>
    <s v="East Tech Co Ltd Group"/>
    <x v="5"/>
    <x v="48"/>
    <n v="4986.8999999999996"/>
    <x v="1"/>
    <x v="1"/>
    <x v="1"/>
  </r>
  <r>
    <d v="2018-03-20T00:00:00"/>
    <x v="0"/>
    <x v="0"/>
    <x v="0"/>
    <s v="South Machines Co Ltd Group"/>
    <x v="6"/>
    <x v="49"/>
    <n v="9961.24"/>
    <x v="0"/>
    <x v="6"/>
    <x v="3"/>
  </r>
  <r>
    <d v="2018-03-26T00:00:00"/>
    <x v="0"/>
    <x v="0"/>
    <x v="2"/>
    <s v="Metro Systems Group Ltd Group"/>
    <x v="7"/>
    <x v="50"/>
    <n v="10937.27"/>
    <x v="0"/>
    <x v="6"/>
    <x v="2"/>
  </r>
  <r>
    <d v="2018-04-04T00:00:00"/>
    <x v="0"/>
    <x v="1"/>
    <x v="4"/>
    <s v="South Motors Ltd"/>
    <x v="3"/>
    <x v="51"/>
    <n v="9954"/>
    <x v="0"/>
    <x v="8"/>
    <x v="2"/>
  </r>
  <r>
    <d v="2018-04-04T00:00:00"/>
    <x v="0"/>
    <x v="1"/>
    <x v="3"/>
    <s v="Central Motors Co"/>
    <x v="0"/>
    <x v="52"/>
    <n v="2161"/>
    <x v="0"/>
    <x v="8"/>
    <x v="1"/>
  </r>
  <r>
    <d v="2018-04-05T00:00:00"/>
    <x v="0"/>
    <x v="1"/>
    <x v="2"/>
    <s v="National Engineering Co"/>
    <x v="8"/>
    <x v="53"/>
    <n v="7582"/>
    <x v="0"/>
    <x v="0"/>
    <x v="1"/>
  </r>
  <r>
    <d v="2018-04-06T00:00:00"/>
    <x v="0"/>
    <x v="1"/>
    <x v="1"/>
    <s v="Tech Ltd Ltd Group"/>
    <x v="1"/>
    <x v="54"/>
    <n v="7533.96"/>
    <x v="0"/>
    <x v="3"/>
    <x v="2"/>
  </r>
  <r>
    <d v="2018-04-06T00:00:00"/>
    <x v="0"/>
    <x v="1"/>
    <x v="2"/>
    <s v="Metro Electrics Inc"/>
    <x v="0"/>
    <x v="55"/>
    <n v="770"/>
    <x v="1"/>
    <x v="8"/>
    <x v="1"/>
  </r>
  <r>
    <d v="2018-04-06T00:00:00"/>
    <x v="0"/>
    <x v="1"/>
    <x v="3"/>
    <s v="North Tech Inc"/>
    <x v="1"/>
    <x v="56"/>
    <n v="2800"/>
    <x v="0"/>
    <x v="1"/>
    <x v="2"/>
  </r>
  <r>
    <d v="2018-04-09T00:00:00"/>
    <x v="0"/>
    <x v="1"/>
    <x v="1"/>
    <s v="Drives Inc Ltd Group"/>
    <x v="0"/>
    <x v="57"/>
    <n v="9015.18"/>
    <x v="0"/>
    <x v="9"/>
    <x v="2"/>
  </r>
  <r>
    <d v="2018-04-09T00:00:00"/>
    <x v="0"/>
    <x v="1"/>
    <x v="0"/>
    <s v="National Systems Corp"/>
    <x v="1"/>
    <x v="58"/>
    <n v="585"/>
    <x v="1"/>
    <x v="5"/>
    <x v="0"/>
  </r>
  <r>
    <d v="2018-04-11T00:00:00"/>
    <x v="0"/>
    <x v="1"/>
    <x v="3"/>
    <s v="North Engineering Corp"/>
    <x v="4"/>
    <x v="59"/>
    <n v="4939"/>
    <x v="0"/>
    <x v="2"/>
    <x v="1"/>
  </r>
  <r>
    <d v="2018-04-11T00:00:00"/>
    <x v="0"/>
    <x v="1"/>
    <x v="3"/>
    <s v="Metro Electrics Co Ltd Group"/>
    <x v="7"/>
    <x v="60"/>
    <n v="2208.6"/>
    <x v="1"/>
    <x v="9"/>
    <x v="2"/>
  </r>
  <r>
    <d v="2018-04-15T00:00:00"/>
    <x v="0"/>
    <x v="1"/>
    <x v="1"/>
    <s v="South Systems Ltd"/>
    <x v="7"/>
    <x v="61"/>
    <n v="3706"/>
    <x v="0"/>
    <x v="7"/>
    <x v="0"/>
  </r>
  <r>
    <d v="2018-04-20T00:00:00"/>
    <x v="0"/>
    <x v="1"/>
    <x v="1"/>
    <s v="National Motors Corp"/>
    <x v="1"/>
    <x v="62"/>
    <n v="4991"/>
    <x v="0"/>
    <x v="2"/>
    <x v="1"/>
  </r>
  <r>
    <d v="2018-04-21T00:00:00"/>
    <x v="0"/>
    <x v="1"/>
    <x v="0"/>
    <s v="Central Motors Ltd Ltd Group"/>
    <x v="1"/>
    <x v="63"/>
    <n v="8682.48"/>
    <x v="0"/>
    <x v="7"/>
    <x v="1"/>
  </r>
  <r>
    <d v="2018-04-21T00:00:00"/>
    <x v="0"/>
    <x v="1"/>
    <x v="2"/>
    <s v="South Systems Group"/>
    <x v="0"/>
    <x v="64"/>
    <n v="216"/>
    <x v="0"/>
    <x v="1"/>
    <x v="3"/>
  </r>
  <r>
    <d v="2018-04-21T00:00:00"/>
    <x v="0"/>
    <x v="1"/>
    <x v="3"/>
    <s v="Global Systems Ltd Ltd Group"/>
    <x v="8"/>
    <x v="65"/>
    <n v="1174.2"/>
    <x v="0"/>
    <x v="6"/>
    <x v="1"/>
  </r>
  <r>
    <d v="2018-04-25T00:00:00"/>
    <x v="0"/>
    <x v="1"/>
    <x v="2"/>
    <s v="National Motors LLC"/>
    <x v="3"/>
    <x v="66"/>
    <n v="319"/>
    <x v="1"/>
    <x v="1"/>
    <x v="1"/>
  </r>
  <r>
    <d v="2018-04-27T00:00:00"/>
    <x v="0"/>
    <x v="1"/>
    <x v="0"/>
    <s v="Global Industries Corp"/>
    <x v="4"/>
    <x v="67"/>
    <n v="3392"/>
    <x v="0"/>
    <x v="5"/>
    <x v="0"/>
  </r>
  <r>
    <d v="2018-04-28T00:00:00"/>
    <x v="0"/>
    <x v="1"/>
    <x v="0"/>
    <s v="West Equip Co Ltd Group"/>
    <x v="1"/>
    <x v="68"/>
    <n v="1386.88"/>
    <x v="0"/>
    <x v="5"/>
    <x v="2"/>
  </r>
  <r>
    <d v="2018-05-01T00:00:00"/>
    <x v="0"/>
    <x v="1"/>
    <x v="2"/>
    <s v="Global Engineering Corp Ltd Group"/>
    <x v="1"/>
    <x v="69"/>
    <n v="9754.68"/>
    <x v="1"/>
    <x v="2"/>
    <x v="3"/>
  </r>
  <r>
    <d v="2018-05-02T00:00:00"/>
    <x v="0"/>
    <x v="1"/>
    <x v="0"/>
    <s v="Suburban Industries Inc"/>
    <x v="3"/>
    <x v="70"/>
    <n v="7976"/>
    <x v="0"/>
    <x v="9"/>
    <x v="1"/>
  </r>
  <r>
    <d v="2018-05-03T00:00:00"/>
    <x v="0"/>
    <x v="1"/>
    <x v="1"/>
    <s v="East Machines Corp Ltd Group"/>
    <x v="8"/>
    <x v="71"/>
    <n v="5986.04"/>
    <x v="0"/>
    <x v="3"/>
    <x v="2"/>
  </r>
  <r>
    <d v="2018-05-07T00:00:00"/>
    <x v="0"/>
    <x v="1"/>
    <x v="2"/>
    <s v="South Industries Co Ltd Group"/>
    <x v="2"/>
    <x v="72"/>
    <n v="603.78"/>
    <x v="1"/>
    <x v="2"/>
    <x v="2"/>
  </r>
  <r>
    <d v="2018-05-08T00:00:00"/>
    <x v="0"/>
    <x v="1"/>
    <x v="3"/>
    <s v="National Electrics Co"/>
    <x v="0"/>
    <x v="73"/>
    <n v="5664"/>
    <x v="1"/>
    <x v="7"/>
    <x v="2"/>
  </r>
  <r>
    <d v="2018-05-11T00:00:00"/>
    <x v="0"/>
    <x v="1"/>
    <x v="0"/>
    <s v="Metro Tech Corp Ltd Group"/>
    <x v="7"/>
    <x v="74"/>
    <n v="3157.44"/>
    <x v="0"/>
    <x v="5"/>
    <x v="1"/>
  </r>
  <r>
    <d v="2018-05-12T00:00:00"/>
    <x v="0"/>
    <x v="1"/>
    <x v="3"/>
    <s v="North Systems Group"/>
    <x v="3"/>
    <x v="75"/>
    <n v="5213"/>
    <x v="0"/>
    <x v="2"/>
    <x v="2"/>
  </r>
  <r>
    <d v="2018-05-12T00:00:00"/>
    <x v="0"/>
    <x v="1"/>
    <x v="2"/>
    <s v="Central Engineering Co"/>
    <x v="0"/>
    <x v="76"/>
    <n v="3917"/>
    <x v="1"/>
    <x v="5"/>
    <x v="2"/>
  </r>
  <r>
    <d v="2018-05-13T00:00:00"/>
    <x v="0"/>
    <x v="1"/>
    <x v="4"/>
    <s v="Central Tech LLC Ltd Group"/>
    <x v="0"/>
    <x v="77"/>
    <n v="366.12"/>
    <x v="1"/>
    <x v="1"/>
    <x v="1"/>
  </r>
  <r>
    <d v="2018-05-13T00:00:00"/>
    <x v="0"/>
    <x v="1"/>
    <x v="1"/>
    <s v="National Systems Co Ltd Group"/>
    <x v="2"/>
    <x v="78"/>
    <n v="2616.96"/>
    <x v="0"/>
    <x v="2"/>
    <x v="2"/>
  </r>
  <r>
    <d v="2018-05-14T00:00:00"/>
    <x v="0"/>
    <x v="1"/>
    <x v="2"/>
    <s v="Metro Drives Corp"/>
    <x v="0"/>
    <x v="79"/>
    <n v="7419"/>
    <x v="0"/>
    <x v="3"/>
    <x v="3"/>
  </r>
  <r>
    <d v="2018-06-02T00:00:00"/>
    <x v="0"/>
    <x v="1"/>
    <x v="0"/>
    <s v="Metro Electrics Inc Ltd Group"/>
    <x v="0"/>
    <x v="80"/>
    <n v="400.4"/>
    <x v="0"/>
    <x v="5"/>
    <x v="2"/>
  </r>
  <r>
    <d v="2018-06-04T00:00:00"/>
    <x v="0"/>
    <x v="1"/>
    <x v="2"/>
    <s v="North Tech Ltd Ltd Group"/>
    <x v="6"/>
    <x v="81"/>
    <n v="430.92"/>
    <x v="0"/>
    <x v="0"/>
    <x v="1"/>
  </r>
  <r>
    <d v="2018-06-08T00:00:00"/>
    <x v="0"/>
    <x v="1"/>
    <x v="3"/>
    <s v="Global Tech LLC Ltd Group"/>
    <x v="0"/>
    <x v="82"/>
    <n v="5221.92"/>
    <x v="0"/>
    <x v="3"/>
    <x v="2"/>
  </r>
  <r>
    <d v="2018-06-09T00:00:00"/>
    <x v="0"/>
    <x v="1"/>
    <x v="4"/>
    <s v="East Equip LLC Ltd Group"/>
    <x v="2"/>
    <x v="83"/>
    <n v="2713.04"/>
    <x v="1"/>
    <x v="3"/>
    <x v="0"/>
  </r>
  <r>
    <d v="2018-06-10T00:00:00"/>
    <x v="0"/>
    <x v="1"/>
    <x v="1"/>
    <s v="Central Machines Group Ltd Group"/>
    <x v="0"/>
    <x v="84"/>
    <n v="9096.64"/>
    <x v="0"/>
    <x v="5"/>
    <x v="1"/>
  </r>
  <r>
    <d v="2018-06-11T00:00:00"/>
    <x v="0"/>
    <x v="1"/>
    <x v="0"/>
    <s v="South Motors Corp"/>
    <x v="4"/>
    <x v="85"/>
    <n v="9760"/>
    <x v="1"/>
    <x v="3"/>
    <x v="2"/>
  </r>
  <r>
    <d v="2018-06-18T00:00:00"/>
    <x v="0"/>
    <x v="1"/>
    <x v="0"/>
    <s v="Drives LLC"/>
    <x v="1"/>
    <x v="86"/>
    <n v="2017"/>
    <x v="0"/>
    <x v="0"/>
    <x v="0"/>
  </r>
  <r>
    <d v="2018-06-19T00:00:00"/>
    <x v="0"/>
    <x v="1"/>
    <x v="4"/>
    <s v="West Systems Corp"/>
    <x v="0"/>
    <x v="87"/>
    <n v="4920"/>
    <x v="0"/>
    <x v="3"/>
    <x v="2"/>
  </r>
  <r>
    <d v="2018-06-21T00:00:00"/>
    <x v="0"/>
    <x v="1"/>
    <x v="0"/>
    <s v="West Machines Inc Ltd Group"/>
    <x v="0"/>
    <x v="88"/>
    <n v="2164.96"/>
    <x v="0"/>
    <x v="3"/>
    <x v="2"/>
  </r>
  <r>
    <d v="2018-06-24T00:00:00"/>
    <x v="0"/>
    <x v="1"/>
    <x v="2"/>
    <s v="Machines LLC Ltd Group"/>
    <x v="4"/>
    <x v="89"/>
    <n v="11817.19"/>
    <x v="1"/>
    <x v="5"/>
    <x v="3"/>
  </r>
  <r>
    <d v="2018-06-25T00:00:00"/>
    <x v="0"/>
    <x v="1"/>
    <x v="0"/>
    <s v="West Equip LLC Ltd Group"/>
    <x v="3"/>
    <x v="90"/>
    <n v="8840"/>
    <x v="0"/>
    <x v="0"/>
    <x v="1"/>
  </r>
  <r>
    <d v="2018-06-26T00:00:00"/>
    <x v="0"/>
    <x v="1"/>
    <x v="1"/>
    <s v="Metro Machines Corp"/>
    <x v="4"/>
    <x v="91"/>
    <n v="4795"/>
    <x v="0"/>
    <x v="2"/>
    <x v="1"/>
  </r>
  <r>
    <d v="2018-06-26T00:00:00"/>
    <x v="0"/>
    <x v="1"/>
    <x v="1"/>
    <s v="Suburban Motors LLC"/>
    <x v="1"/>
    <x v="92"/>
    <n v="8760"/>
    <x v="0"/>
    <x v="3"/>
    <x v="2"/>
  </r>
  <r>
    <d v="2018-06-27T00:00:00"/>
    <x v="0"/>
    <x v="1"/>
    <x v="4"/>
    <s v="Central Tech Ltd"/>
    <x v="3"/>
    <x v="93"/>
    <n v="7644"/>
    <x v="0"/>
    <x v="9"/>
    <x v="2"/>
  </r>
  <r>
    <d v="2018-06-28T00:00:00"/>
    <x v="0"/>
    <x v="1"/>
    <x v="4"/>
    <s v="South Machines Co"/>
    <x v="6"/>
    <x v="94"/>
    <n v="7604"/>
    <x v="0"/>
    <x v="9"/>
    <x v="1"/>
  </r>
  <r>
    <d v="2018-07-03T00:00:00"/>
    <x v="0"/>
    <x v="2"/>
    <x v="4"/>
    <s v="Metro Industries Inc Ltd Group"/>
    <x v="7"/>
    <x v="95"/>
    <n v="6393.88"/>
    <x v="0"/>
    <x v="5"/>
    <x v="0"/>
  </r>
  <r>
    <d v="2018-07-03T00:00:00"/>
    <x v="0"/>
    <x v="2"/>
    <x v="2"/>
    <s v="North Tech Group Ltd Group"/>
    <x v="1"/>
    <x v="96"/>
    <n v="9098"/>
    <x v="1"/>
    <x v="3"/>
    <x v="1"/>
  </r>
  <r>
    <d v="2018-07-07T00:00:00"/>
    <x v="0"/>
    <x v="2"/>
    <x v="1"/>
    <s v="Central Industries Inc Ltd Group"/>
    <x v="3"/>
    <x v="97"/>
    <n v="269.64"/>
    <x v="0"/>
    <x v="0"/>
    <x v="0"/>
  </r>
  <r>
    <d v="2018-07-09T00:00:00"/>
    <x v="0"/>
    <x v="2"/>
    <x v="1"/>
    <s v="East Drives Inc"/>
    <x v="0"/>
    <x v="98"/>
    <n v="1018"/>
    <x v="0"/>
    <x v="9"/>
    <x v="0"/>
  </r>
  <r>
    <d v="2018-07-11T00:00:00"/>
    <x v="0"/>
    <x v="2"/>
    <x v="2"/>
    <s v="West Machines Corp"/>
    <x v="6"/>
    <x v="99"/>
    <n v="3298"/>
    <x v="0"/>
    <x v="5"/>
    <x v="1"/>
  </r>
  <r>
    <d v="2018-07-11T00:00:00"/>
    <x v="0"/>
    <x v="2"/>
    <x v="2"/>
    <s v="Central Tech Corp Ltd Group"/>
    <x v="0"/>
    <x v="100"/>
    <n v="6170.58"/>
    <x v="0"/>
    <x v="3"/>
    <x v="1"/>
  </r>
  <r>
    <d v="2018-07-14T00:00:00"/>
    <x v="0"/>
    <x v="2"/>
    <x v="3"/>
    <s v="Suburban Machines Ltd"/>
    <x v="1"/>
    <x v="101"/>
    <n v="2879"/>
    <x v="1"/>
    <x v="5"/>
    <x v="2"/>
  </r>
  <r>
    <d v="2018-07-15T00:00:00"/>
    <x v="0"/>
    <x v="2"/>
    <x v="0"/>
    <s v="Global Electrics Inc Ltd Group"/>
    <x v="4"/>
    <x v="102"/>
    <n v="1774.06"/>
    <x v="1"/>
    <x v="5"/>
    <x v="0"/>
  </r>
  <r>
    <d v="2018-07-16T00:00:00"/>
    <x v="0"/>
    <x v="2"/>
    <x v="1"/>
    <s v="West Motors Ltd Ltd Group"/>
    <x v="0"/>
    <x v="103"/>
    <n v="145.53"/>
    <x v="0"/>
    <x v="3"/>
    <x v="1"/>
  </r>
  <r>
    <d v="2018-07-17T00:00:00"/>
    <x v="0"/>
    <x v="2"/>
    <x v="3"/>
    <s v="National Electrics LLC"/>
    <x v="1"/>
    <x v="104"/>
    <n v="6000"/>
    <x v="0"/>
    <x v="0"/>
    <x v="2"/>
  </r>
  <r>
    <d v="2018-07-19T00:00:00"/>
    <x v="0"/>
    <x v="2"/>
    <x v="0"/>
    <s v="Global Electrics Inc"/>
    <x v="4"/>
    <x v="105"/>
    <n v="1658"/>
    <x v="0"/>
    <x v="3"/>
    <x v="3"/>
  </r>
  <r>
    <d v="2018-07-20T00:00:00"/>
    <x v="0"/>
    <x v="2"/>
    <x v="2"/>
    <s v="South Equip Corp Ltd Group"/>
    <x v="8"/>
    <x v="106"/>
    <n v="9969.82"/>
    <x v="0"/>
    <x v="4"/>
    <x v="1"/>
  </r>
  <r>
    <d v="2018-07-21T00:00:00"/>
    <x v="0"/>
    <x v="2"/>
    <x v="3"/>
    <s v="Central Tech Co"/>
    <x v="3"/>
    <x v="107"/>
    <n v="9110"/>
    <x v="1"/>
    <x v="0"/>
    <x v="2"/>
  </r>
  <r>
    <d v="2018-07-21T00:00:00"/>
    <x v="0"/>
    <x v="2"/>
    <x v="0"/>
    <s v="Suburban Drives Co"/>
    <x v="3"/>
    <x v="108"/>
    <n v="6304"/>
    <x v="1"/>
    <x v="3"/>
    <x v="3"/>
  </r>
  <r>
    <d v="2018-07-23T00:00:00"/>
    <x v="0"/>
    <x v="2"/>
    <x v="1"/>
    <s v="Global Systems Co"/>
    <x v="3"/>
    <x v="109"/>
    <n v="918"/>
    <x v="0"/>
    <x v="7"/>
    <x v="2"/>
  </r>
  <r>
    <d v="2018-07-23T00:00:00"/>
    <x v="0"/>
    <x v="2"/>
    <x v="1"/>
    <s v="Electrics Corp Ltd Group"/>
    <x v="3"/>
    <x v="110"/>
    <n v="10559.48"/>
    <x v="0"/>
    <x v="3"/>
    <x v="3"/>
  </r>
  <r>
    <d v="2018-07-24T00:00:00"/>
    <x v="0"/>
    <x v="2"/>
    <x v="0"/>
    <s v="West Drives Inc Ltd Group"/>
    <x v="2"/>
    <x v="111"/>
    <n v="2711.43"/>
    <x v="1"/>
    <x v="5"/>
    <x v="2"/>
  </r>
  <r>
    <d v="2018-07-26T00:00:00"/>
    <x v="0"/>
    <x v="2"/>
    <x v="1"/>
    <s v="East Motors Corp"/>
    <x v="7"/>
    <x v="112"/>
    <n v="1219"/>
    <x v="0"/>
    <x v="5"/>
    <x v="0"/>
  </r>
  <r>
    <d v="2018-08-02T00:00:00"/>
    <x v="0"/>
    <x v="2"/>
    <x v="2"/>
    <s v="Metro Industries Corp"/>
    <x v="7"/>
    <x v="113"/>
    <n v="1025"/>
    <x v="1"/>
    <x v="5"/>
    <x v="2"/>
  </r>
  <r>
    <d v="2018-08-02T00:00:00"/>
    <x v="0"/>
    <x v="2"/>
    <x v="0"/>
    <s v="Metro Industries Group"/>
    <x v="8"/>
    <x v="114"/>
    <n v="1703"/>
    <x v="1"/>
    <x v="3"/>
    <x v="1"/>
  </r>
  <r>
    <d v="2018-08-03T00:00:00"/>
    <x v="0"/>
    <x v="2"/>
    <x v="2"/>
    <s v="Global Equip Ltd"/>
    <x v="0"/>
    <x v="115"/>
    <n v="2704"/>
    <x v="1"/>
    <x v="2"/>
    <x v="2"/>
  </r>
  <r>
    <d v="2018-08-04T00:00:00"/>
    <x v="0"/>
    <x v="2"/>
    <x v="1"/>
    <s v="Metro Motors Corp"/>
    <x v="0"/>
    <x v="116"/>
    <n v="1263"/>
    <x v="1"/>
    <x v="9"/>
    <x v="1"/>
  </r>
  <r>
    <d v="2018-08-07T00:00:00"/>
    <x v="0"/>
    <x v="2"/>
    <x v="0"/>
    <s v="Suburban Equip Corp"/>
    <x v="5"/>
    <x v="117"/>
    <n v="7772"/>
    <x v="0"/>
    <x v="2"/>
    <x v="1"/>
  </r>
  <r>
    <d v="2018-08-09T00:00:00"/>
    <x v="0"/>
    <x v="2"/>
    <x v="0"/>
    <s v="Central Systems LLC"/>
    <x v="4"/>
    <x v="118"/>
    <n v="6567"/>
    <x v="0"/>
    <x v="3"/>
    <x v="0"/>
  </r>
  <r>
    <d v="2018-08-12T00:00:00"/>
    <x v="0"/>
    <x v="2"/>
    <x v="0"/>
    <s v="South Drives Group Ltd Group"/>
    <x v="1"/>
    <x v="119"/>
    <n v="5413.75"/>
    <x v="1"/>
    <x v="3"/>
    <x v="3"/>
  </r>
  <r>
    <d v="2018-08-13T00:00:00"/>
    <x v="0"/>
    <x v="2"/>
    <x v="4"/>
    <s v="North Drives Inc"/>
    <x v="3"/>
    <x v="120"/>
    <n v="5010"/>
    <x v="0"/>
    <x v="2"/>
    <x v="2"/>
  </r>
  <r>
    <d v="2018-08-13T00:00:00"/>
    <x v="0"/>
    <x v="2"/>
    <x v="3"/>
    <s v="South Engineering Corp"/>
    <x v="4"/>
    <x v="121"/>
    <n v="6687"/>
    <x v="0"/>
    <x v="0"/>
    <x v="1"/>
  </r>
  <r>
    <d v="2018-08-14T00:00:00"/>
    <x v="0"/>
    <x v="2"/>
    <x v="3"/>
    <s v="Electrics Co"/>
    <x v="4"/>
    <x v="122"/>
    <n v="6042"/>
    <x v="0"/>
    <x v="1"/>
    <x v="2"/>
  </r>
  <r>
    <d v="2018-08-17T00:00:00"/>
    <x v="0"/>
    <x v="2"/>
    <x v="4"/>
    <s v="Suburban Systems Corp Ltd Group"/>
    <x v="1"/>
    <x v="123"/>
    <n v="10022.56"/>
    <x v="0"/>
    <x v="5"/>
    <x v="0"/>
  </r>
  <r>
    <d v="2018-08-19T00:00:00"/>
    <x v="0"/>
    <x v="2"/>
    <x v="3"/>
    <s v="Central Machines Co"/>
    <x v="4"/>
    <x v="124"/>
    <n v="5346"/>
    <x v="0"/>
    <x v="6"/>
    <x v="1"/>
  </r>
  <r>
    <d v="2018-08-19T00:00:00"/>
    <x v="0"/>
    <x v="2"/>
    <x v="0"/>
    <s v="National Engineering Inc Ltd Group"/>
    <x v="0"/>
    <x v="125"/>
    <n v="1376.67"/>
    <x v="0"/>
    <x v="6"/>
    <x v="2"/>
  </r>
  <r>
    <d v="2018-08-20T00:00:00"/>
    <x v="0"/>
    <x v="2"/>
    <x v="1"/>
    <s v="South Equip Corp"/>
    <x v="8"/>
    <x v="126"/>
    <n v="8449"/>
    <x v="1"/>
    <x v="5"/>
    <x v="1"/>
  </r>
  <r>
    <d v="2018-08-22T00:00:00"/>
    <x v="0"/>
    <x v="2"/>
    <x v="2"/>
    <s v="East Electrics Co Ltd Group"/>
    <x v="2"/>
    <x v="127"/>
    <n v="5247.99"/>
    <x v="0"/>
    <x v="1"/>
    <x v="1"/>
  </r>
  <r>
    <d v="2018-08-22T00:00:00"/>
    <x v="0"/>
    <x v="2"/>
    <x v="0"/>
    <s v="North Engineering Inc"/>
    <x v="3"/>
    <x v="128"/>
    <n v="8215"/>
    <x v="1"/>
    <x v="2"/>
    <x v="1"/>
  </r>
  <r>
    <d v="2018-08-24T00:00:00"/>
    <x v="0"/>
    <x v="2"/>
    <x v="1"/>
    <s v="North Industries Group"/>
    <x v="2"/>
    <x v="129"/>
    <n v="6464"/>
    <x v="1"/>
    <x v="5"/>
    <x v="1"/>
  </r>
  <r>
    <d v="2018-08-27T00:00:00"/>
    <x v="0"/>
    <x v="2"/>
    <x v="1"/>
    <s v="Metro Tech Co"/>
    <x v="4"/>
    <x v="130"/>
    <n v="7008"/>
    <x v="1"/>
    <x v="5"/>
    <x v="0"/>
  </r>
  <r>
    <d v="2018-08-27T00:00:00"/>
    <x v="0"/>
    <x v="2"/>
    <x v="4"/>
    <s v="Central Industries Co Ltd Group"/>
    <x v="3"/>
    <x v="131"/>
    <n v="9065.68"/>
    <x v="0"/>
    <x v="0"/>
    <x v="0"/>
  </r>
  <r>
    <d v="2018-09-03T00:00:00"/>
    <x v="0"/>
    <x v="2"/>
    <x v="0"/>
    <s v="Suburban Motors Ltd"/>
    <x v="0"/>
    <x v="132"/>
    <n v="6735"/>
    <x v="0"/>
    <x v="9"/>
    <x v="1"/>
  </r>
  <r>
    <d v="2018-09-05T00:00:00"/>
    <x v="0"/>
    <x v="2"/>
    <x v="3"/>
    <s v="East Tech LLC"/>
    <x v="2"/>
    <x v="133"/>
    <n v="2640"/>
    <x v="0"/>
    <x v="3"/>
    <x v="2"/>
  </r>
  <r>
    <d v="2018-09-06T00:00:00"/>
    <x v="0"/>
    <x v="2"/>
    <x v="1"/>
    <s v="Central Drives Inc Ltd Group"/>
    <x v="3"/>
    <x v="134"/>
    <n v="10446.700000000001"/>
    <x v="0"/>
    <x v="2"/>
    <x v="0"/>
  </r>
  <r>
    <d v="2018-09-06T00:00:00"/>
    <x v="0"/>
    <x v="2"/>
    <x v="0"/>
    <s v="West Systems Co Ltd Group"/>
    <x v="3"/>
    <x v="135"/>
    <n v="5082.66"/>
    <x v="0"/>
    <x v="0"/>
    <x v="3"/>
  </r>
  <r>
    <d v="2018-09-07T00:00:00"/>
    <x v="0"/>
    <x v="2"/>
    <x v="1"/>
    <s v="East Motors Co"/>
    <x v="8"/>
    <x v="136"/>
    <n v="5597"/>
    <x v="0"/>
    <x v="0"/>
    <x v="1"/>
  </r>
  <r>
    <d v="2018-09-09T00:00:00"/>
    <x v="0"/>
    <x v="2"/>
    <x v="4"/>
    <s v="Suburban Engineering Group"/>
    <x v="3"/>
    <x v="137"/>
    <n v="4291"/>
    <x v="0"/>
    <x v="3"/>
    <x v="1"/>
  </r>
  <r>
    <d v="2018-09-09T00:00:00"/>
    <x v="0"/>
    <x v="2"/>
    <x v="0"/>
    <s v="Global Motors Co Ltd Group"/>
    <x v="2"/>
    <x v="138"/>
    <n v="2322.88"/>
    <x v="1"/>
    <x v="0"/>
    <x v="1"/>
  </r>
  <r>
    <d v="2018-09-12T00:00:00"/>
    <x v="0"/>
    <x v="2"/>
    <x v="3"/>
    <s v="National Equip Corp Ltd Group"/>
    <x v="1"/>
    <x v="139"/>
    <n v="2516.86"/>
    <x v="1"/>
    <x v="8"/>
    <x v="2"/>
  </r>
  <r>
    <d v="2018-09-12T00:00:00"/>
    <x v="0"/>
    <x v="2"/>
    <x v="0"/>
    <s v="Global Tech Co"/>
    <x v="0"/>
    <x v="140"/>
    <n v="6363"/>
    <x v="1"/>
    <x v="6"/>
    <x v="0"/>
  </r>
  <r>
    <d v="2018-09-13T00:00:00"/>
    <x v="0"/>
    <x v="2"/>
    <x v="2"/>
    <s v="Suburban Motors Group"/>
    <x v="0"/>
    <x v="141"/>
    <n v="8078"/>
    <x v="1"/>
    <x v="3"/>
    <x v="0"/>
  </r>
  <r>
    <d v="2018-09-15T00:00:00"/>
    <x v="0"/>
    <x v="2"/>
    <x v="0"/>
    <s v="National Machines Co Ltd Group"/>
    <x v="2"/>
    <x v="142"/>
    <n v="1840.16"/>
    <x v="1"/>
    <x v="2"/>
    <x v="2"/>
  </r>
  <r>
    <d v="2018-09-15T00:00:00"/>
    <x v="0"/>
    <x v="2"/>
    <x v="2"/>
    <s v="Metro Systems Corp Ltd Group"/>
    <x v="5"/>
    <x v="143"/>
    <n v="6308.95"/>
    <x v="0"/>
    <x v="2"/>
    <x v="3"/>
  </r>
  <r>
    <d v="2018-09-16T00:00:00"/>
    <x v="0"/>
    <x v="2"/>
    <x v="2"/>
    <s v="National Equip Ltd"/>
    <x v="8"/>
    <x v="144"/>
    <n v="5293"/>
    <x v="0"/>
    <x v="2"/>
    <x v="2"/>
  </r>
  <r>
    <d v="2018-09-17T00:00:00"/>
    <x v="0"/>
    <x v="2"/>
    <x v="3"/>
    <s v="West Systems Group Ltd Group"/>
    <x v="3"/>
    <x v="145"/>
    <n v="5530.07"/>
    <x v="0"/>
    <x v="4"/>
    <x v="2"/>
  </r>
  <r>
    <d v="2018-09-17T00:00:00"/>
    <x v="0"/>
    <x v="2"/>
    <x v="0"/>
    <s v="Suburban Systems Group Ltd Group"/>
    <x v="3"/>
    <x v="146"/>
    <n v="3380.4"/>
    <x v="1"/>
    <x v="6"/>
    <x v="1"/>
  </r>
  <r>
    <d v="2018-09-17T00:00:00"/>
    <x v="0"/>
    <x v="2"/>
    <x v="0"/>
    <s v="Industries Corp"/>
    <x v="4"/>
    <x v="147"/>
    <n v="2661"/>
    <x v="0"/>
    <x v="1"/>
    <x v="1"/>
  </r>
  <r>
    <d v="2018-09-20T00:00:00"/>
    <x v="0"/>
    <x v="2"/>
    <x v="0"/>
    <s v="East Equip Ltd Ltd Group"/>
    <x v="5"/>
    <x v="148"/>
    <n v="5777.92"/>
    <x v="0"/>
    <x v="0"/>
    <x v="0"/>
  </r>
  <r>
    <d v="2018-09-20T00:00:00"/>
    <x v="0"/>
    <x v="2"/>
    <x v="0"/>
    <s v="National Tech Co"/>
    <x v="0"/>
    <x v="149"/>
    <n v="6107"/>
    <x v="0"/>
    <x v="0"/>
    <x v="0"/>
  </r>
  <r>
    <d v="2018-09-21T00:00:00"/>
    <x v="0"/>
    <x v="2"/>
    <x v="0"/>
    <s v="East Industries Ltd Ltd Group"/>
    <x v="3"/>
    <x v="150"/>
    <n v="3140.7"/>
    <x v="1"/>
    <x v="3"/>
    <x v="2"/>
  </r>
  <r>
    <d v="2018-09-22T00:00:00"/>
    <x v="0"/>
    <x v="2"/>
    <x v="4"/>
    <s v="South Engineering LLC Ltd Group"/>
    <x v="1"/>
    <x v="151"/>
    <n v="10045.530000000001"/>
    <x v="0"/>
    <x v="6"/>
    <x v="1"/>
  </r>
  <r>
    <d v="2018-09-23T00:00:00"/>
    <x v="0"/>
    <x v="2"/>
    <x v="2"/>
    <s v="Central Tech Ltd Ltd Group"/>
    <x v="3"/>
    <x v="152"/>
    <n v="8867.0400000000009"/>
    <x v="0"/>
    <x v="0"/>
    <x v="0"/>
  </r>
  <r>
    <d v="2018-09-24T00:00:00"/>
    <x v="0"/>
    <x v="2"/>
    <x v="1"/>
    <s v="Central Equip Inc"/>
    <x v="1"/>
    <x v="153"/>
    <n v="453"/>
    <x v="1"/>
    <x v="4"/>
    <x v="0"/>
  </r>
  <r>
    <d v="2018-09-25T00:00:00"/>
    <x v="0"/>
    <x v="2"/>
    <x v="1"/>
    <s v="West Tech LLC"/>
    <x v="1"/>
    <x v="154"/>
    <n v="277"/>
    <x v="0"/>
    <x v="4"/>
    <x v="2"/>
  </r>
  <r>
    <d v="2018-09-26T00:00:00"/>
    <x v="0"/>
    <x v="2"/>
    <x v="4"/>
    <s v="Metro Industries Co Ltd Group"/>
    <x v="2"/>
    <x v="155"/>
    <n v="5511.22"/>
    <x v="0"/>
    <x v="1"/>
    <x v="2"/>
  </r>
  <r>
    <d v="2018-10-01T00:00:00"/>
    <x v="0"/>
    <x v="3"/>
    <x v="1"/>
    <s v="Central Motors LLC"/>
    <x v="3"/>
    <x v="156"/>
    <n v="2194"/>
    <x v="0"/>
    <x v="3"/>
    <x v="1"/>
  </r>
  <r>
    <d v="2018-10-03T00:00:00"/>
    <x v="0"/>
    <x v="3"/>
    <x v="0"/>
    <s v="Electrics Corp"/>
    <x v="3"/>
    <x v="157"/>
    <n v="9103"/>
    <x v="0"/>
    <x v="6"/>
    <x v="1"/>
  </r>
  <r>
    <d v="2018-10-04T00:00:00"/>
    <x v="0"/>
    <x v="3"/>
    <x v="3"/>
    <s v="Suburban Machines Inc"/>
    <x v="4"/>
    <x v="158"/>
    <n v="9072"/>
    <x v="0"/>
    <x v="3"/>
    <x v="2"/>
  </r>
  <r>
    <d v="2018-10-07T00:00:00"/>
    <x v="0"/>
    <x v="3"/>
    <x v="4"/>
    <s v="West Equip Corp Ltd Group"/>
    <x v="1"/>
    <x v="159"/>
    <n v="11482.5"/>
    <x v="0"/>
    <x v="4"/>
    <x v="2"/>
  </r>
  <r>
    <d v="2018-10-07T00:00:00"/>
    <x v="0"/>
    <x v="3"/>
    <x v="0"/>
    <s v="National Machines Inc"/>
    <x v="3"/>
    <x v="160"/>
    <n v="7327"/>
    <x v="0"/>
    <x v="5"/>
    <x v="1"/>
  </r>
  <r>
    <d v="2018-10-09T00:00:00"/>
    <x v="0"/>
    <x v="3"/>
    <x v="3"/>
    <s v="Metro Systems Ltd"/>
    <x v="5"/>
    <x v="161"/>
    <n v="4525"/>
    <x v="0"/>
    <x v="0"/>
    <x v="1"/>
  </r>
  <r>
    <d v="2018-10-14T00:00:00"/>
    <x v="0"/>
    <x v="3"/>
    <x v="0"/>
    <s v="Global Machines Ltd"/>
    <x v="4"/>
    <x v="162"/>
    <n v="4845"/>
    <x v="0"/>
    <x v="6"/>
    <x v="1"/>
  </r>
  <r>
    <d v="2018-10-15T00:00:00"/>
    <x v="0"/>
    <x v="3"/>
    <x v="0"/>
    <s v="Electrics Inc"/>
    <x v="0"/>
    <x v="163"/>
    <n v="2717"/>
    <x v="0"/>
    <x v="6"/>
    <x v="3"/>
  </r>
  <r>
    <d v="2018-10-16T00:00:00"/>
    <x v="0"/>
    <x v="3"/>
    <x v="0"/>
    <s v="Metro Tech Corp"/>
    <x v="7"/>
    <x v="164"/>
    <n v="2392"/>
    <x v="0"/>
    <x v="4"/>
    <x v="2"/>
  </r>
  <r>
    <d v="2018-10-17T00:00:00"/>
    <x v="0"/>
    <x v="3"/>
    <x v="1"/>
    <s v="North Industries LLC"/>
    <x v="3"/>
    <x v="165"/>
    <n v="4440"/>
    <x v="0"/>
    <x v="5"/>
    <x v="1"/>
  </r>
  <r>
    <d v="2018-10-18T00:00:00"/>
    <x v="0"/>
    <x v="3"/>
    <x v="4"/>
    <s v="Central Industries Corp"/>
    <x v="1"/>
    <x v="166"/>
    <n v="9892"/>
    <x v="1"/>
    <x v="2"/>
    <x v="0"/>
  </r>
  <r>
    <d v="2018-10-20T00:00:00"/>
    <x v="0"/>
    <x v="3"/>
    <x v="2"/>
    <s v="North Machines Inc"/>
    <x v="4"/>
    <x v="167"/>
    <n v="3663"/>
    <x v="0"/>
    <x v="3"/>
    <x v="2"/>
  </r>
  <r>
    <d v="2018-10-21T00:00:00"/>
    <x v="0"/>
    <x v="3"/>
    <x v="0"/>
    <s v="Special Suburban Industries Corp Ltd Group"/>
    <x v="3"/>
    <x v="168"/>
    <n v="6308.28"/>
    <x v="0"/>
    <x v="7"/>
    <x v="0"/>
  </r>
  <r>
    <d v="2018-10-21T00:00:00"/>
    <x v="0"/>
    <x v="3"/>
    <x v="1"/>
    <s v="Metro Drives Ltd Ltd Group"/>
    <x v="0"/>
    <x v="169"/>
    <n v="3041.28"/>
    <x v="0"/>
    <x v="4"/>
    <x v="2"/>
  </r>
  <r>
    <d v="2018-10-26T00:00:00"/>
    <x v="0"/>
    <x v="3"/>
    <x v="3"/>
    <s v="National Machines Corp"/>
    <x v="1"/>
    <x v="170"/>
    <n v="4484"/>
    <x v="0"/>
    <x v="0"/>
    <x v="2"/>
  </r>
  <r>
    <d v="2018-10-28T00:00:00"/>
    <x v="0"/>
    <x v="3"/>
    <x v="1"/>
    <s v="South Industries Group Ltd Group"/>
    <x v="3"/>
    <x v="171"/>
    <n v="4430.3999999999996"/>
    <x v="0"/>
    <x v="8"/>
    <x v="3"/>
  </r>
  <r>
    <d v="2018-11-02T00:00:00"/>
    <x v="0"/>
    <x v="3"/>
    <x v="2"/>
    <s v="National Equip Inc"/>
    <x v="5"/>
    <x v="172"/>
    <n v="7869"/>
    <x v="0"/>
    <x v="5"/>
    <x v="2"/>
  </r>
  <r>
    <d v="2018-11-03T00:00:00"/>
    <x v="0"/>
    <x v="3"/>
    <x v="0"/>
    <s v="National Machines Inc Ltd Group"/>
    <x v="3"/>
    <x v="173"/>
    <n v="4835.82"/>
    <x v="0"/>
    <x v="0"/>
    <x v="3"/>
  </r>
  <r>
    <d v="2018-11-03T00:00:00"/>
    <x v="0"/>
    <x v="3"/>
    <x v="2"/>
    <s v="East Machines LLC Ltd Group"/>
    <x v="5"/>
    <x v="174"/>
    <n v="1935.2"/>
    <x v="0"/>
    <x v="0"/>
    <x v="1"/>
  </r>
  <r>
    <d v="2018-11-06T00:00:00"/>
    <x v="0"/>
    <x v="3"/>
    <x v="2"/>
    <s v="North Engineering LLC Ltd Group"/>
    <x v="3"/>
    <x v="175"/>
    <n v="6768.72"/>
    <x v="0"/>
    <x v="7"/>
    <x v="3"/>
  </r>
  <r>
    <d v="2018-11-10T00:00:00"/>
    <x v="0"/>
    <x v="3"/>
    <x v="0"/>
    <s v="South Engineering Inc Ltd Group"/>
    <x v="3"/>
    <x v="176"/>
    <n v="1166.22"/>
    <x v="0"/>
    <x v="5"/>
    <x v="2"/>
  </r>
  <r>
    <d v="2018-11-11T00:00:00"/>
    <x v="0"/>
    <x v="3"/>
    <x v="4"/>
    <s v="East Machines Ltd Ltd Group"/>
    <x v="2"/>
    <x v="177"/>
    <n v="3134.34"/>
    <x v="1"/>
    <x v="6"/>
    <x v="1"/>
  </r>
  <r>
    <d v="2018-11-13T00:00:00"/>
    <x v="0"/>
    <x v="3"/>
    <x v="3"/>
    <s v="Metro Machines Ltd Ltd Group"/>
    <x v="3"/>
    <x v="178"/>
    <n v="1343.43"/>
    <x v="0"/>
    <x v="1"/>
    <x v="2"/>
  </r>
  <r>
    <d v="2018-11-13T00:00:00"/>
    <x v="0"/>
    <x v="3"/>
    <x v="0"/>
    <s v="Central Motors Co Ltd Group"/>
    <x v="0"/>
    <x v="179"/>
    <n v="2463.54"/>
    <x v="1"/>
    <x v="8"/>
    <x v="0"/>
  </r>
  <r>
    <d v="2018-11-14T00:00:00"/>
    <x v="0"/>
    <x v="3"/>
    <x v="3"/>
    <s v="Central Motors Inc"/>
    <x v="4"/>
    <x v="180"/>
    <n v="2664"/>
    <x v="0"/>
    <x v="1"/>
    <x v="1"/>
  </r>
  <r>
    <d v="2018-11-16T00:00:00"/>
    <x v="0"/>
    <x v="3"/>
    <x v="2"/>
    <s v="Suburban Systems Corp"/>
    <x v="1"/>
    <x v="181"/>
    <n v="6772"/>
    <x v="0"/>
    <x v="2"/>
    <x v="1"/>
  </r>
  <r>
    <d v="2018-11-16T00:00:00"/>
    <x v="0"/>
    <x v="3"/>
    <x v="1"/>
    <s v="Metro Engineering Co"/>
    <x v="8"/>
    <x v="182"/>
    <n v="8844"/>
    <x v="1"/>
    <x v="8"/>
    <x v="0"/>
  </r>
  <r>
    <d v="2018-11-18T00:00:00"/>
    <x v="0"/>
    <x v="3"/>
    <x v="0"/>
    <s v="Industries Co"/>
    <x v="3"/>
    <x v="183"/>
    <n v="3232"/>
    <x v="1"/>
    <x v="5"/>
    <x v="1"/>
  </r>
  <r>
    <d v="2018-11-18T00:00:00"/>
    <x v="0"/>
    <x v="3"/>
    <x v="2"/>
    <s v="Suburban Equip LLC"/>
    <x v="3"/>
    <x v="184"/>
    <n v="9378"/>
    <x v="1"/>
    <x v="6"/>
    <x v="0"/>
  </r>
  <r>
    <d v="2018-11-19T00:00:00"/>
    <x v="0"/>
    <x v="3"/>
    <x v="3"/>
    <s v="Suburban Engineering Inc"/>
    <x v="4"/>
    <x v="185"/>
    <n v="8685"/>
    <x v="0"/>
    <x v="7"/>
    <x v="1"/>
  </r>
  <r>
    <d v="2018-11-19T00:00:00"/>
    <x v="0"/>
    <x v="3"/>
    <x v="4"/>
    <s v="South Systems Corp Ltd Group"/>
    <x v="3"/>
    <x v="186"/>
    <n v="7608.36"/>
    <x v="0"/>
    <x v="1"/>
    <x v="0"/>
  </r>
  <r>
    <d v="2018-11-22T00:00:00"/>
    <x v="0"/>
    <x v="3"/>
    <x v="1"/>
    <s v="Drives Corp"/>
    <x v="0"/>
    <x v="187"/>
    <n v="9355"/>
    <x v="0"/>
    <x v="4"/>
    <x v="2"/>
  </r>
  <r>
    <d v="2018-11-25T00:00:00"/>
    <x v="0"/>
    <x v="3"/>
    <x v="3"/>
    <s v="Equip Corp"/>
    <x v="1"/>
    <x v="188"/>
    <n v="5575"/>
    <x v="1"/>
    <x v="0"/>
    <x v="1"/>
  </r>
  <r>
    <d v="2018-11-25T00:00:00"/>
    <x v="0"/>
    <x v="3"/>
    <x v="0"/>
    <s v="West Industries Co"/>
    <x v="2"/>
    <x v="189"/>
    <n v="915"/>
    <x v="1"/>
    <x v="0"/>
    <x v="2"/>
  </r>
  <r>
    <d v="2018-11-25T00:00:00"/>
    <x v="0"/>
    <x v="3"/>
    <x v="1"/>
    <s v="National Electrics Corp Ltd Group"/>
    <x v="4"/>
    <x v="190"/>
    <n v="4440"/>
    <x v="0"/>
    <x v="0"/>
    <x v="3"/>
  </r>
  <r>
    <d v="2018-11-26T00:00:00"/>
    <x v="0"/>
    <x v="3"/>
    <x v="2"/>
    <s v="West Systems Co"/>
    <x v="3"/>
    <x v="191"/>
    <n v="7701"/>
    <x v="1"/>
    <x v="0"/>
    <x v="1"/>
  </r>
  <r>
    <d v="2018-11-26T00:00:00"/>
    <x v="0"/>
    <x v="3"/>
    <x v="4"/>
    <s v="South Motors Inc"/>
    <x v="0"/>
    <x v="192"/>
    <n v="9511"/>
    <x v="0"/>
    <x v="0"/>
    <x v="2"/>
  </r>
  <r>
    <d v="2018-11-27T00:00:00"/>
    <x v="0"/>
    <x v="3"/>
    <x v="0"/>
    <s v="North Motors Inc Ltd Group"/>
    <x v="3"/>
    <x v="193"/>
    <n v="3155.34"/>
    <x v="0"/>
    <x v="2"/>
    <x v="0"/>
  </r>
  <r>
    <d v="2018-11-27T00:00:00"/>
    <x v="0"/>
    <x v="3"/>
    <x v="3"/>
    <s v="Suburban Electrics Group Ltd Group"/>
    <x v="3"/>
    <x v="194"/>
    <n v="927.45"/>
    <x v="0"/>
    <x v="5"/>
    <x v="0"/>
  </r>
  <r>
    <d v="2018-11-27T00:00:00"/>
    <x v="0"/>
    <x v="3"/>
    <x v="2"/>
    <s v="Central Drives LLC Ltd Group"/>
    <x v="4"/>
    <x v="195"/>
    <n v="5598.24"/>
    <x v="0"/>
    <x v="4"/>
    <x v="2"/>
  </r>
  <r>
    <d v="2018-11-28T00:00:00"/>
    <x v="0"/>
    <x v="3"/>
    <x v="1"/>
    <s v="West Industries Ltd Ltd Group"/>
    <x v="5"/>
    <x v="196"/>
    <n v="5273.17"/>
    <x v="0"/>
    <x v="4"/>
    <x v="0"/>
  </r>
  <r>
    <d v="2018-12-02T00:00:00"/>
    <x v="0"/>
    <x v="3"/>
    <x v="1"/>
    <s v="South Tech Group Ltd Group"/>
    <x v="3"/>
    <x v="197"/>
    <n v="2664.75"/>
    <x v="0"/>
    <x v="3"/>
    <x v="2"/>
  </r>
  <r>
    <d v="2018-12-07T00:00:00"/>
    <x v="0"/>
    <x v="3"/>
    <x v="2"/>
    <s v="National Equip Inc Ltd Group"/>
    <x v="5"/>
    <x v="198"/>
    <n v="8734.59"/>
    <x v="0"/>
    <x v="1"/>
    <x v="1"/>
  </r>
  <r>
    <d v="2018-12-08T00:00:00"/>
    <x v="0"/>
    <x v="3"/>
    <x v="0"/>
    <s v="West Electrics LLC"/>
    <x v="6"/>
    <x v="199"/>
    <n v="8572"/>
    <x v="0"/>
    <x v="5"/>
    <x v="2"/>
  </r>
  <r>
    <d v="2018-12-09T00:00:00"/>
    <x v="0"/>
    <x v="3"/>
    <x v="2"/>
    <s v="Systems Group Ltd Group"/>
    <x v="3"/>
    <x v="200"/>
    <n v="3445.86"/>
    <x v="0"/>
    <x v="8"/>
    <x v="2"/>
  </r>
  <r>
    <d v="2018-12-11T00:00:00"/>
    <x v="0"/>
    <x v="3"/>
    <x v="1"/>
    <s v="Central Systems Co Ltd Group"/>
    <x v="3"/>
    <x v="201"/>
    <n v="3732"/>
    <x v="1"/>
    <x v="2"/>
    <x v="1"/>
  </r>
  <r>
    <d v="2018-12-12T00:00:00"/>
    <x v="0"/>
    <x v="3"/>
    <x v="4"/>
    <s v="West Drives Ltd"/>
    <x v="1"/>
    <x v="202"/>
    <n v="2698"/>
    <x v="0"/>
    <x v="5"/>
    <x v="0"/>
  </r>
  <r>
    <d v="2018-12-15T00:00:00"/>
    <x v="0"/>
    <x v="3"/>
    <x v="1"/>
    <s v="Machines Ltd"/>
    <x v="0"/>
    <x v="203"/>
    <n v="9198"/>
    <x v="0"/>
    <x v="1"/>
    <x v="0"/>
  </r>
  <r>
    <d v="2018-12-18T00:00:00"/>
    <x v="0"/>
    <x v="3"/>
    <x v="4"/>
    <s v="Industries Co Ltd Group"/>
    <x v="3"/>
    <x v="204"/>
    <n v="2585.6"/>
    <x v="1"/>
    <x v="0"/>
    <x v="1"/>
  </r>
  <r>
    <d v="2018-12-19T00:00:00"/>
    <x v="0"/>
    <x v="3"/>
    <x v="1"/>
    <s v="Central Equip Co Ltd Group"/>
    <x v="2"/>
    <x v="205"/>
    <n v="7223.58"/>
    <x v="0"/>
    <x v="1"/>
    <x v="1"/>
  </r>
  <r>
    <d v="2018-12-19T00:00:00"/>
    <x v="0"/>
    <x v="3"/>
    <x v="2"/>
    <s v="Drives Co Ltd Group"/>
    <x v="1"/>
    <x v="206"/>
    <n v="5686.1"/>
    <x v="0"/>
    <x v="4"/>
    <x v="0"/>
  </r>
  <r>
    <d v="2018-12-20T00:00:00"/>
    <x v="0"/>
    <x v="3"/>
    <x v="0"/>
    <s v="East Electrics Corp Ltd Group"/>
    <x v="4"/>
    <x v="207"/>
    <n v="7387.52"/>
    <x v="0"/>
    <x v="1"/>
    <x v="2"/>
  </r>
  <r>
    <d v="2018-12-21T00:00:00"/>
    <x v="0"/>
    <x v="3"/>
    <x v="0"/>
    <s v="Global Electrics Group Ltd Group"/>
    <x v="4"/>
    <x v="208"/>
    <n v="5951.33"/>
    <x v="0"/>
    <x v="5"/>
    <x v="2"/>
  </r>
  <r>
    <d v="2018-12-22T00:00:00"/>
    <x v="0"/>
    <x v="3"/>
    <x v="0"/>
    <s v="Central Electrics Inc"/>
    <x v="6"/>
    <x v="209"/>
    <n v="3235"/>
    <x v="0"/>
    <x v="9"/>
    <x v="1"/>
  </r>
  <r>
    <d v="2018-12-23T00:00:00"/>
    <x v="0"/>
    <x v="3"/>
    <x v="0"/>
    <s v="Suburban Equip Co"/>
    <x v="0"/>
    <x v="210"/>
    <n v="6359"/>
    <x v="1"/>
    <x v="2"/>
    <x v="3"/>
  </r>
  <r>
    <d v="2018-12-24T00:00:00"/>
    <x v="0"/>
    <x v="3"/>
    <x v="0"/>
    <s v="Global Machines Group"/>
    <x v="4"/>
    <x v="211"/>
    <n v="4136"/>
    <x v="0"/>
    <x v="6"/>
    <x v="3"/>
  </r>
  <r>
    <d v="2018-12-24T00:00:00"/>
    <x v="0"/>
    <x v="3"/>
    <x v="3"/>
    <s v="West Tech Corp"/>
    <x v="7"/>
    <x v="212"/>
    <n v="9375"/>
    <x v="0"/>
    <x v="5"/>
    <x v="1"/>
  </r>
  <r>
    <d v="2018-12-26T00:00:00"/>
    <x v="0"/>
    <x v="3"/>
    <x v="0"/>
    <s v="Metro Tech Group"/>
    <x v="2"/>
    <x v="213"/>
    <n v="9381"/>
    <x v="0"/>
    <x v="0"/>
    <x v="2"/>
  </r>
  <r>
    <d v="2019-01-08T00:00:00"/>
    <x v="1"/>
    <x v="0"/>
    <x v="1"/>
    <s v="Central Drives Corp Ltd Group"/>
    <x v="3"/>
    <x v="214"/>
    <n v="6385.89"/>
    <x v="0"/>
    <x v="7"/>
    <x v="3"/>
  </r>
  <r>
    <d v="2019-01-08T00:00:00"/>
    <x v="1"/>
    <x v="0"/>
    <x v="4"/>
    <s v="North Engineering Group"/>
    <x v="1"/>
    <x v="215"/>
    <n v="993"/>
    <x v="1"/>
    <x v="5"/>
    <x v="1"/>
  </r>
  <r>
    <d v="2019-01-09T00:00:00"/>
    <x v="1"/>
    <x v="0"/>
    <x v="1"/>
    <s v="East Equip Corp"/>
    <x v="7"/>
    <x v="216"/>
    <n v="3067"/>
    <x v="0"/>
    <x v="1"/>
    <x v="1"/>
  </r>
  <r>
    <d v="2019-01-09T00:00:00"/>
    <x v="1"/>
    <x v="0"/>
    <x v="1"/>
    <s v="Metro Industries Co"/>
    <x v="2"/>
    <x v="217"/>
    <n v="6721"/>
    <x v="0"/>
    <x v="7"/>
    <x v="1"/>
  </r>
  <r>
    <d v="2019-01-11T00:00:00"/>
    <x v="1"/>
    <x v="0"/>
    <x v="2"/>
    <s v="Metro Equip Ltd Ltd Group"/>
    <x v="1"/>
    <x v="218"/>
    <n v="12206.08"/>
    <x v="0"/>
    <x v="0"/>
    <x v="2"/>
  </r>
  <r>
    <d v="2019-01-11T00:00:00"/>
    <x v="1"/>
    <x v="0"/>
    <x v="0"/>
    <s v="Machines Ltd Ltd Group"/>
    <x v="0"/>
    <x v="219"/>
    <n v="10393.74"/>
    <x v="0"/>
    <x v="6"/>
    <x v="1"/>
  </r>
  <r>
    <d v="2019-01-16T00:00:00"/>
    <x v="1"/>
    <x v="0"/>
    <x v="2"/>
    <s v="Suburban Electrics Inc Ltd Group"/>
    <x v="4"/>
    <x v="220"/>
    <n v="4248"/>
    <x v="1"/>
    <x v="1"/>
    <x v="0"/>
  </r>
  <r>
    <d v="2019-01-18T00:00:00"/>
    <x v="1"/>
    <x v="0"/>
    <x v="1"/>
    <s v="North Tech Corp"/>
    <x v="0"/>
    <x v="221"/>
    <n v="6844"/>
    <x v="0"/>
    <x v="3"/>
    <x v="1"/>
  </r>
  <r>
    <d v="2019-01-18T00:00:00"/>
    <x v="1"/>
    <x v="0"/>
    <x v="4"/>
    <s v="North Industries Inc Ltd Group"/>
    <x v="0"/>
    <x v="222"/>
    <n v="3980.9"/>
    <x v="1"/>
    <x v="3"/>
    <x v="2"/>
  </r>
  <r>
    <d v="2019-01-19T00:00:00"/>
    <x v="1"/>
    <x v="0"/>
    <x v="4"/>
    <s v="Equip Ltd"/>
    <x v="1"/>
    <x v="223"/>
    <n v="4026"/>
    <x v="0"/>
    <x v="7"/>
    <x v="1"/>
  </r>
  <r>
    <d v="2019-01-21T00:00:00"/>
    <x v="1"/>
    <x v="0"/>
    <x v="2"/>
    <s v="Suburban Drives LLC"/>
    <x v="1"/>
    <x v="224"/>
    <n v="5907"/>
    <x v="0"/>
    <x v="1"/>
    <x v="1"/>
  </r>
  <r>
    <d v="2019-01-21T00:00:00"/>
    <x v="1"/>
    <x v="0"/>
    <x v="2"/>
    <s v="Central Drives LLC"/>
    <x v="4"/>
    <x v="225"/>
    <n v="5232"/>
    <x v="0"/>
    <x v="4"/>
    <x v="2"/>
  </r>
  <r>
    <d v="2019-02-02T00:00:00"/>
    <x v="1"/>
    <x v="0"/>
    <x v="1"/>
    <s v="Central Industries Ltd"/>
    <x v="2"/>
    <x v="226"/>
    <n v="1194"/>
    <x v="0"/>
    <x v="8"/>
    <x v="1"/>
  </r>
  <r>
    <d v="2019-02-03T00:00:00"/>
    <x v="1"/>
    <x v="0"/>
    <x v="4"/>
    <s v="Industries LLC"/>
    <x v="4"/>
    <x v="227"/>
    <n v="9672"/>
    <x v="0"/>
    <x v="7"/>
    <x v="1"/>
  </r>
  <r>
    <d v="2019-02-04T00:00:00"/>
    <x v="1"/>
    <x v="0"/>
    <x v="1"/>
    <s v="Global Electrics Group"/>
    <x v="4"/>
    <x v="228"/>
    <n v="7729"/>
    <x v="0"/>
    <x v="3"/>
    <x v="0"/>
  </r>
  <r>
    <d v="2019-02-05T00:00:00"/>
    <x v="1"/>
    <x v="0"/>
    <x v="2"/>
    <s v="North Motors Corp Ltd Group"/>
    <x v="7"/>
    <x v="229"/>
    <n v="9025.82"/>
    <x v="1"/>
    <x v="3"/>
    <x v="2"/>
  </r>
  <r>
    <d v="2019-02-07T00:00:00"/>
    <x v="1"/>
    <x v="0"/>
    <x v="1"/>
    <s v="North Equip Ltd Ltd Group"/>
    <x v="3"/>
    <x v="230"/>
    <n v="2742.95"/>
    <x v="1"/>
    <x v="6"/>
    <x v="1"/>
  </r>
  <r>
    <d v="2019-02-07T00:00:00"/>
    <x v="1"/>
    <x v="0"/>
    <x v="1"/>
    <s v="National Machines Co"/>
    <x v="2"/>
    <x v="231"/>
    <n v="1484"/>
    <x v="0"/>
    <x v="3"/>
    <x v="1"/>
  </r>
  <r>
    <d v="2019-02-10T00:00:00"/>
    <x v="1"/>
    <x v="0"/>
    <x v="1"/>
    <s v="North Equip Group"/>
    <x v="3"/>
    <x v="232"/>
    <n v="2099"/>
    <x v="0"/>
    <x v="0"/>
    <x v="0"/>
  </r>
  <r>
    <d v="2019-02-12T00:00:00"/>
    <x v="1"/>
    <x v="0"/>
    <x v="2"/>
    <s v="Engineering LLC"/>
    <x v="3"/>
    <x v="233"/>
    <n v="2350"/>
    <x v="0"/>
    <x v="5"/>
    <x v="1"/>
  </r>
  <r>
    <d v="2019-02-14T00:00:00"/>
    <x v="1"/>
    <x v="0"/>
    <x v="4"/>
    <s v="North Tech Corp Ltd Group"/>
    <x v="0"/>
    <x v="234"/>
    <n v="6091.16"/>
    <x v="0"/>
    <x v="7"/>
    <x v="0"/>
  </r>
  <r>
    <d v="2019-02-17T00:00:00"/>
    <x v="1"/>
    <x v="0"/>
    <x v="0"/>
    <s v="South Systems LLC"/>
    <x v="1"/>
    <x v="235"/>
    <n v="7037"/>
    <x v="0"/>
    <x v="1"/>
    <x v="3"/>
  </r>
  <r>
    <d v="2019-02-18T00:00:00"/>
    <x v="1"/>
    <x v="0"/>
    <x v="3"/>
    <s v="Central Electrics LLC Ltd Group"/>
    <x v="3"/>
    <x v="236"/>
    <n v="3308.75"/>
    <x v="0"/>
    <x v="6"/>
    <x v="3"/>
  </r>
  <r>
    <d v="2019-02-21T00:00:00"/>
    <x v="1"/>
    <x v="0"/>
    <x v="0"/>
    <s v="Central Systems Ltd Ltd Group"/>
    <x v="3"/>
    <x v="237"/>
    <n v="6509"/>
    <x v="1"/>
    <x v="6"/>
    <x v="1"/>
  </r>
  <r>
    <d v="2019-02-24T00:00:00"/>
    <x v="1"/>
    <x v="0"/>
    <x v="4"/>
    <s v="Metro Motors Group Ltd Group"/>
    <x v="0"/>
    <x v="238"/>
    <n v="1160.1199999999999"/>
    <x v="0"/>
    <x v="5"/>
    <x v="3"/>
  </r>
  <r>
    <d v="2019-02-26T00:00:00"/>
    <x v="1"/>
    <x v="0"/>
    <x v="0"/>
    <s v="North Machines Inc Ltd Group"/>
    <x v="4"/>
    <x v="239"/>
    <n v="2051.2800000000002"/>
    <x v="0"/>
    <x v="0"/>
    <x v="2"/>
  </r>
  <r>
    <d v="2019-02-26T00:00:00"/>
    <x v="1"/>
    <x v="0"/>
    <x v="2"/>
    <s v="South Machines LLC"/>
    <x v="1"/>
    <x v="240"/>
    <n v="4619"/>
    <x v="0"/>
    <x v="4"/>
    <x v="2"/>
  </r>
  <r>
    <d v="2019-02-28T00:00:00"/>
    <x v="1"/>
    <x v="0"/>
    <x v="0"/>
    <s v="North Drives Corp Ltd Group"/>
    <x v="0"/>
    <x v="241"/>
    <n v="4784"/>
    <x v="0"/>
    <x v="3"/>
    <x v="1"/>
  </r>
  <r>
    <d v="2019-03-08T00:00:00"/>
    <x v="1"/>
    <x v="0"/>
    <x v="2"/>
    <s v="Central Industries Inc"/>
    <x v="3"/>
    <x v="242"/>
    <n v="252"/>
    <x v="0"/>
    <x v="1"/>
    <x v="1"/>
  </r>
  <r>
    <d v="2019-03-10T00:00:00"/>
    <x v="1"/>
    <x v="0"/>
    <x v="0"/>
    <s v="North Motors Co Ltd Group"/>
    <x v="1"/>
    <x v="243"/>
    <n v="4698.3999999999996"/>
    <x v="1"/>
    <x v="9"/>
    <x v="1"/>
  </r>
  <r>
    <d v="2019-03-10T00:00:00"/>
    <x v="1"/>
    <x v="0"/>
    <x v="1"/>
    <s v="East Systems Group Ltd Group"/>
    <x v="7"/>
    <x v="244"/>
    <n v="7074"/>
    <x v="0"/>
    <x v="3"/>
    <x v="1"/>
  </r>
  <r>
    <d v="2019-03-13T00:00:00"/>
    <x v="1"/>
    <x v="0"/>
    <x v="1"/>
    <s v="Tech Corp"/>
    <x v="1"/>
    <x v="245"/>
    <n v="4097"/>
    <x v="0"/>
    <x v="5"/>
    <x v="1"/>
  </r>
  <r>
    <d v="2019-03-15T00:00:00"/>
    <x v="1"/>
    <x v="0"/>
    <x v="1"/>
    <s v="Tech Group"/>
    <x v="3"/>
    <x v="246"/>
    <n v="320"/>
    <x v="0"/>
    <x v="1"/>
    <x v="1"/>
  </r>
  <r>
    <d v="2019-03-19T00:00:00"/>
    <x v="1"/>
    <x v="0"/>
    <x v="2"/>
    <s v="South Motors Co"/>
    <x v="1"/>
    <x v="247"/>
    <n v="7279"/>
    <x v="1"/>
    <x v="4"/>
    <x v="2"/>
  </r>
  <r>
    <d v="2019-03-21T00:00:00"/>
    <x v="1"/>
    <x v="0"/>
    <x v="2"/>
    <s v="Suburban Electrics Inc"/>
    <x v="4"/>
    <x v="248"/>
    <n v="5900"/>
    <x v="0"/>
    <x v="1"/>
    <x v="3"/>
  </r>
  <r>
    <d v="2019-03-22T00:00:00"/>
    <x v="1"/>
    <x v="0"/>
    <x v="1"/>
    <s v="Metro Engineering Inc"/>
    <x v="4"/>
    <x v="249"/>
    <n v="1962"/>
    <x v="0"/>
    <x v="9"/>
    <x v="2"/>
  </r>
  <r>
    <d v="2019-03-23T00:00:00"/>
    <x v="1"/>
    <x v="0"/>
    <x v="4"/>
    <s v="North Equip Group Ltd Group"/>
    <x v="3"/>
    <x v="250"/>
    <n v="2287.91"/>
    <x v="0"/>
    <x v="8"/>
    <x v="0"/>
  </r>
  <r>
    <d v="2019-03-26T00:00:00"/>
    <x v="1"/>
    <x v="0"/>
    <x v="4"/>
    <s v="Central Industries Group Ltd Group"/>
    <x v="3"/>
    <x v="251"/>
    <n v="4931.24"/>
    <x v="0"/>
    <x v="3"/>
    <x v="0"/>
  </r>
  <r>
    <d v="2019-03-27T00:00:00"/>
    <x v="1"/>
    <x v="0"/>
    <x v="1"/>
    <s v="Global Engineering Co Ltd Group"/>
    <x v="5"/>
    <x v="252"/>
    <n v="1554.6"/>
    <x v="1"/>
    <x v="1"/>
    <x v="1"/>
  </r>
  <r>
    <d v="2019-03-27T00:00:00"/>
    <x v="1"/>
    <x v="0"/>
    <x v="2"/>
    <s v="North Systems Ltd Ltd Group"/>
    <x v="1"/>
    <x v="253"/>
    <n v="7000.7"/>
    <x v="0"/>
    <x v="7"/>
    <x v="0"/>
  </r>
  <r>
    <d v="2019-03-28T00:00:00"/>
    <x v="1"/>
    <x v="0"/>
    <x v="1"/>
    <s v="Suburban Machines Group Ltd Group"/>
    <x v="3"/>
    <x v="254"/>
    <n v="2450.79"/>
    <x v="0"/>
    <x v="8"/>
    <x v="3"/>
  </r>
  <r>
    <d v="2019-04-03T00:00:00"/>
    <x v="1"/>
    <x v="1"/>
    <x v="4"/>
    <s v="Central Systems LLC Ltd Group"/>
    <x v="4"/>
    <x v="255"/>
    <n v="7092.36"/>
    <x v="0"/>
    <x v="1"/>
    <x v="1"/>
  </r>
  <r>
    <d v="2019-04-03T00:00:00"/>
    <x v="1"/>
    <x v="1"/>
    <x v="4"/>
    <s v="Suburban Motors Inc Ltd Group"/>
    <x v="1"/>
    <x v="256"/>
    <n v="4545.2299999999996"/>
    <x v="0"/>
    <x v="8"/>
    <x v="0"/>
  </r>
  <r>
    <d v="2019-04-04T00:00:00"/>
    <x v="1"/>
    <x v="1"/>
    <x v="4"/>
    <s v="East Engineering Co Ltd Group"/>
    <x v="6"/>
    <x v="257"/>
    <n v="5319.8"/>
    <x v="1"/>
    <x v="0"/>
    <x v="1"/>
  </r>
  <r>
    <d v="2019-04-05T00:00:00"/>
    <x v="1"/>
    <x v="1"/>
    <x v="0"/>
    <s v="Central Motors Group Ltd Group"/>
    <x v="3"/>
    <x v="258"/>
    <n v="7527.54"/>
    <x v="0"/>
    <x v="3"/>
    <x v="1"/>
  </r>
  <r>
    <d v="2019-04-06T00:00:00"/>
    <x v="1"/>
    <x v="1"/>
    <x v="1"/>
    <s v="Global Drives Ltd"/>
    <x v="6"/>
    <x v="259"/>
    <n v="3616"/>
    <x v="0"/>
    <x v="7"/>
    <x v="0"/>
  </r>
  <r>
    <d v="2019-04-06T00:00:00"/>
    <x v="1"/>
    <x v="1"/>
    <x v="3"/>
    <s v="National Systems Co"/>
    <x v="2"/>
    <x v="260"/>
    <n v="2726"/>
    <x v="0"/>
    <x v="9"/>
    <x v="0"/>
  </r>
  <r>
    <d v="2019-04-07T00:00:00"/>
    <x v="1"/>
    <x v="1"/>
    <x v="1"/>
    <s v="Suburban Engineering Group Ltd Group"/>
    <x v="3"/>
    <x v="261"/>
    <n v="5578.3"/>
    <x v="0"/>
    <x v="3"/>
    <x v="0"/>
  </r>
  <r>
    <d v="2019-04-09T00:00:00"/>
    <x v="1"/>
    <x v="1"/>
    <x v="4"/>
    <s v="Suburban Drives Corp"/>
    <x v="6"/>
    <x v="262"/>
    <n v="1101"/>
    <x v="0"/>
    <x v="3"/>
    <x v="1"/>
  </r>
  <r>
    <d v="2019-04-10T00:00:00"/>
    <x v="1"/>
    <x v="1"/>
    <x v="3"/>
    <s v="Suburban Industries Co"/>
    <x v="0"/>
    <x v="263"/>
    <n v="1182"/>
    <x v="0"/>
    <x v="1"/>
    <x v="2"/>
  </r>
  <r>
    <d v="2019-04-13T00:00:00"/>
    <x v="1"/>
    <x v="1"/>
    <x v="3"/>
    <s v="North Systems Inc Ltd Group"/>
    <x v="3"/>
    <x v="264"/>
    <n v="5198.13"/>
    <x v="0"/>
    <x v="3"/>
    <x v="1"/>
  </r>
  <r>
    <d v="2019-04-16T00:00:00"/>
    <x v="1"/>
    <x v="1"/>
    <x v="1"/>
    <s v="National Systems LLC Ltd Group"/>
    <x v="2"/>
    <x v="265"/>
    <n v="9117.06"/>
    <x v="0"/>
    <x v="1"/>
    <x v="3"/>
  </r>
  <r>
    <d v="2019-04-18T00:00:00"/>
    <x v="1"/>
    <x v="1"/>
    <x v="1"/>
    <s v="East Equip Co Ltd Group"/>
    <x v="4"/>
    <x v="266"/>
    <n v="4046.66"/>
    <x v="0"/>
    <x v="5"/>
    <x v="3"/>
  </r>
  <r>
    <d v="2019-04-18T00:00:00"/>
    <x v="1"/>
    <x v="1"/>
    <x v="2"/>
    <s v="Metro Motors LLC Ltd Group"/>
    <x v="0"/>
    <x v="267"/>
    <n v="2832.3"/>
    <x v="0"/>
    <x v="0"/>
    <x v="2"/>
  </r>
  <r>
    <d v="2019-04-20T00:00:00"/>
    <x v="1"/>
    <x v="1"/>
    <x v="1"/>
    <s v="Suburban Machines Group"/>
    <x v="3"/>
    <x v="268"/>
    <n v="2817"/>
    <x v="0"/>
    <x v="3"/>
    <x v="0"/>
  </r>
  <r>
    <d v="2019-04-20T00:00:00"/>
    <x v="1"/>
    <x v="1"/>
    <x v="0"/>
    <s v="East Electrics Group Ltd Group"/>
    <x v="0"/>
    <x v="269"/>
    <n v="2552.1999999999998"/>
    <x v="1"/>
    <x v="1"/>
    <x v="2"/>
  </r>
  <r>
    <d v="2019-04-21T00:00:00"/>
    <x v="1"/>
    <x v="1"/>
    <x v="1"/>
    <s v="Industries Inc"/>
    <x v="3"/>
    <x v="270"/>
    <n v="7636"/>
    <x v="0"/>
    <x v="1"/>
    <x v="0"/>
  </r>
  <r>
    <d v="2019-04-21T00:00:00"/>
    <x v="1"/>
    <x v="1"/>
    <x v="0"/>
    <s v="South Equip Group"/>
    <x v="0"/>
    <x v="271"/>
    <n v="9242"/>
    <x v="0"/>
    <x v="5"/>
    <x v="2"/>
  </r>
  <r>
    <d v="2019-04-25T00:00:00"/>
    <x v="1"/>
    <x v="1"/>
    <x v="4"/>
    <s v="Metro Electrics LLC"/>
    <x v="0"/>
    <x v="272"/>
    <n v="1315"/>
    <x v="1"/>
    <x v="9"/>
    <x v="2"/>
  </r>
  <r>
    <d v="2019-04-28T00:00:00"/>
    <x v="1"/>
    <x v="1"/>
    <x v="1"/>
    <s v="South Machines Group Ltd Group"/>
    <x v="2"/>
    <x v="273"/>
    <n v="1537.14"/>
    <x v="0"/>
    <x v="3"/>
    <x v="2"/>
  </r>
  <r>
    <d v="2019-05-02T00:00:00"/>
    <x v="1"/>
    <x v="1"/>
    <x v="2"/>
    <s v="Global Drives Group"/>
    <x v="4"/>
    <x v="274"/>
    <n v="8109"/>
    <x v="0"/>
    <x v="0"/>
    <x v="1"/>
  </r>
  <r>
    <d v="2019-05-07T00:00:00"/>
    <x v="1"/>
    <x v="1"/>
    <x v="1"/>
    <s v="Global Drives Co"/>
    <x v="1"/>
    <x v="275"/>
    <n v="5825"/>
    <x v="0"/>
    <x v="4"/>
    <x v="1"/>
  </r>
  <r>
    <d v="2019-05-08T00:00:00"/>
    <x v="1"/>
    <x v="1"/>
    <x v="0"/>
    <s v="Global Industries LLC"/>
    <x v="0"/>
    <x v="276"/>
    <n v="3330"/>
    <x v="1"/>
    <x v="5"/>
    <x v="0"/>
  </r>
  <r>
    <d v="2019-05-11T00:00:00"/>
    <x v="1"/>
    <x v="1"/>
    <x v="1"/>
    <s v="Metro Electrics Co"/>
    <x v="7"/>
    <x v="277"/>
    <n v="1636"/>
    <x v="1"/>
    <x v="3"/>
    <x v="2"/>
  </r>
  <r>
    <d v="2019-05-13T00:00:00"/>
    <x v="1"/>
    <x v="1"/>
    <x v="0"/>
    <s v="Tech Ltd"/>
    <x v="1"/>
    <x v="278"/>
    <n v="8969"/>
    <x v="1"/>
    <x v="1"/>
    <x v="1"/>
  </r>
  <r>
    <d v="2019-05-13T00:00:00"/>
    <x v="1"/>
    <x v="1"/>
    <x v="3"/>
    <s v="Central Machines Ltd Ltd Group"/>
    <x v="5"/>
    <x v="279"/>
    <n v="1253.3399999999999"/>
    <x v="0"/>
    <x v="2"/>
    <x v="3"/>
  </r>
  <r>
    <d v="2019-05-14T00:00:00"/>
    <x v="1"/>
    <x v="1"/>
    <x v="3"/>
    <s v="South Equip Inc Ltd Group"/>
    <x v="1"/>
    <x v="280"/>
    <n v="4448.6000000000004"/>
    <x v="0"/>
    <x v="3"/>
    <x v="1"/>
  </r>
  <r>
    <d v="2019-05-15T00:00:00"/>
    <x v="1"/>
    <x v="1"/>
    <x v="0"/>
    <s v="Central Equip LLC"/>
    <x v="1"/>
    <x v="281"/>
    <n v="4806"/>
    <x v="0"/>
    <x v="3"/>
    <x v="1"/>
  </r>
  <r>
    <d v="2019-05-17T00:00:00"/>
    <x v="1"/>
    <x v="1"/>
    <x v="1"/>
    <s v="Suburban Engineering Ltd Ltd Group"/>
    <x v="6"/>
    <x v="282"/>
    <n v="2811.6"/>
    <x v="0"/>
    <x v="3"/>
    <x v="0"/>
  </r>
  <r>
    <d v="2019-05-17T00:00:00"/>
    <x v="1"/>
    <x v="1"/>
    <x v="3"/>
    <s v="East Equip Group"/>
    <x v="3"/>
    <x v="283"/>
    <n v="1033"/>
    <x v="1"/>
    <x v="5"/>
    <x v="2"/>
  </r>
  <r>
    <d v="2019-05-22T00:00:00"/>
    <x v="1"/>
    <x v="1"/>
    <x v="0"/>
    <s v="National Equip Group Ltd Group"/>
    <x v="6"/>
    <x v="284"/>
    <n v="7300.39"/>
    <x v="1"/>
    <x v="6"/>
    <x v="1"/>
  </r>
  <r>
    <d v="2019-05-23T00:00:00"/>
    <x v="1"/>
    <x v="1"/>
    <x v="0"/>
    <s v="Electrics Group"/>
    <x v="4"/>
    <x v="285"/>
    <n v="1045"/>
    <x v="0"/>
    <x v="2"/>
    <x v="2"/>
  </r>
  <r>
    <d v="2019-05-24T00:00:00"/>
    <x v="1"/>
    <x v="1"/>
    <x v="0"/>
    <s v="Tech LLC Ltd Group"/>
    <x v="0"/>
    <x v="286"/>
    <n v="4588.5"/>
    <x v="0"/>
    <x v="5"/>
    <x v="1"/>
  </r>
  <r>
    <d v="2019-05-25T00:00:00"/>
    <x v="1"/>
    <x v="1"/>
    <x v="1"/>
    <s v="North Equip Corp Ltd Group"/>
    <x v="1"/>
    <x v="287"/>
    <n v="9038.8799999999992"/>
    <x v="0"/>
    <x v="5"/>
    <x v="1"/>
  </r>
  <r>
    <d v="2019-05-28T00:00:00"/>
    <x v="1"/>
    <x v="1"/>
    <x v="0"/>
    <s v="North Equip Inc Ltd Group"/>
    <x v="0"/>
    <x v="288"/>
    <n v="6069.57"/>
    <x v="0"/>
    <x v="2"/>
    <x v="0"/>
  </r>
  <r>
    <d v="2019-06-03T00:00:00"/>
    <x v="1"/>
    <x v="1"/>
    <x v="2"/>
    <s v="South Electrics Inc Ltd Group"/>
    <x v="0"/>
    <x v="289"/>
    <n v="5805"/>
    <x v="1"/>
    <x v="5"/>
    <x v="3"/>
  </r>
  <r>
    <d v="2019-06-06T00:00:00"/>
    <x v="1"/>
    <x v="1"/>
    <x v="1"/>
    <s v="South Electrics Ltd"/>
    <x v="3"/>
    <x v="290"/>
    <n v="8038"/>
    <x v="0"/>
    <x v="5"/>
    <x v="0"/>
  </r>
  <r>
    <d v="2019-06-07T00:00:00"/>
    <x v="1"/>
    <x v="1"/>
    <x v="1"/>
    <s v="National Engineering Co Ltd Group"/>
    <x v="8"/>
    <x v="291"/>
    <n v="4852.4799999999996"/>
    <x v="0"/>
    <x v="3"/>
    <x v="2"/>
  </r>
  <r>
    <d v="2019-06-07T00:00:00"/>
    <x v="1"/>
    <x v="1"/>
    <x v="1"/>
    <s v="Central Drives Inc"/>
    <x v="3"/>
    <x v="292"/>
    <n v="9497"/>
    <x v="0"/>
    <x v="9"/>
    <x v="2"/>
  </r>
  <r>
    <d v="2019-06-08T00:00:00"/>
    <x v="1"/>
    <x v="1"/>
    <x v="1"/>
    <s v="South Equip Co"/>
    <x v="7"/>
    <x v="293"/>
    <n v="9357"/>
    <x v="0"/>
    <x v="7"/>
    <x v="2"/>
  </r>
  <r>
    <d v="2019-06-12T00:00:00"/>
    <x v="1"/>
    <x v="1"/>
    <x v="2"/>
    <s v="Central Electrics Ltd Ltd Group"/>
    <x v="2"/>
    <x v="294"/>
    <n v="4486.3"/>
    <x v="0"/>
    <x v="9"/>
    <x v="2"/>
  </r>
  <r>
    <d v="2019-06-13T00:00:00"/>
    <x v="1"/>
    <x v="1"/>
    <x v="2"/>
    <s v="National Drives LLC"/>
    <x v="2"/>
    <x v="295"/>
    <n v="4673"/>
    <x v="0"/>
    <x v="3"/>
    <x v="2"/>
  </r>
  <r>
    <d v="2019-06-13T00:00:00"/>
    <x v="1"/>
    <x v="1"/>
    <x v="2"/>
    <s v="Metro Equip LLC"/>
    <x v="7"/>
    <x v="296"/>
    <n v="6134"/>
    <x v="0"/>
    <x v="9"/>
    <x v="1"/>
  </r>
  <r>
    <d v="2019-06-16T00:00:00"/>
    <x v="1"/>
    <x v="1"/>
    <x v="3"/>
    <s v="North Industries Corp"/>
    <x v="3"/>
    <x v="297"/>
    <n v="2046"/>
    <x v="1"/>
    <x v="9"/>
    <x v="1"/>
  </r>
  <r>
    <d v="2019-06-18T00:00:00"/>
    <x v="1"/>
    <x v="1"/>
    <x v="1"/>
    <s v="South Electrics LLC Ltd Group"/>
    <x v="0"/>
    <x v="298"/>
    <n v="624.08000000000004"/>
    <x v="0"/>
    <x v="5"/>
    <x v="0"/>
  </r>
  <r>
    <d v="2019-06-27T00:00:00"/>
    <x v="1"/>
    <x v="1"/>
    <x v="0"/>
    <s v="West Motors Group"/>
    <x v="1"/>
    <x v="299"/>
    <n v="6370"/>
    <x v="1"/>
    <x v="1"/>
    <x v="0"/>
  </r>
  <r>
    <d v="2019-06-28T00:00:00"/>
    <x v="1"/>
    <x v="1"/>
    <x v="0"/>
    <s v="Metro Engineering Corp"/>
    <x v="4"/>
    <x v="300"/>
    <n v="6633"/>
    <x v="1"/>
    <x v="5"/>
    <x v="1"/>
  </r>
  <r>
    <d v="2019-06-28T00:00:00"/>
    <x v="1"/>
    <x v="1"/>
    <x v="3"/>
    <s v="Suburban Tech Corp"/>
    <x v="0"/>
    <x v="301"/>
    <n v="1059"/>
    <x v="0"/>
    <x v="5"/>
    <x v="2"/>
  </r>
  <r>
    <d v="2019-06-28T00:00:00"/>
    <x v="1"/>
    <x v="1"/>
    <x v="0"/>
    <s v="Electrics Group Ltd Group"/>
    <x v="4"/>
    <x v="302"/>
    <n v="1295.8"/>
    <x v="0"/>
    <x v="3"/>
    <x v="3"/>
  </r>
  <r>
    <d v="2019-07-03T00:00:00"/>
    <x v="1"/>
    <x v="2"/>
    <x v="0"/>
    <s v="Metro Drives Ltd"/>
    <x v="0"/>
    <x v="303"/>
    <n v="3072"/>
    <x v="0"/>
    <x v="5"/>
    <x v="0"/>
  </r>
  <r>
    <d v="2019-07-03T00:00:00"/>
    <x v="1"/>
    <x v="2"/>
    <x v="0"/>
    <s v="East Industries Co"/>
    <x v="4"/>
    <x v="304"/>
    <n v="3755"/>
    <x v="0"/>
    <x v="2"/>
    <x v="2"/>
  </r>
  <r>
    <d v="2019-07-03T00:00:00"/>
    <x v="1"/>
    <x v="2"/>
    <x v="2"/>
    <s v="Metro Drives LLC Ltd Group"/>
    <x v="4"/>
    <x v="305"/>
    <n v="6690"/>
    <x v="0"/>
    <x v="3"/>
    <x v="2"/>
  </r>
  <r>
    <d v="2019-07-03T00:00:00"/>
    <x v="1"/>
    <x v="2"/>
    <x v="0"/>
    <s v="Central Industries Corp Ltd Group"/>
    <x v="1"/>
    <x v="306"/>
    <n v="8507.1200000000008"/>
    <x v="0"/>
    <x v="2"/>
    <x v="3"/>
  </r>
  <r>
    <d v="2019-07-05T00:00:00"/>
    <x v="1"/>
    <x v="2"/>
    <x v="4"/>
    <s v="South Drives LLC"/>
    <x v="0"/>
    <x v="307"/>
    <n v="4369"/>
    <x v="0"/>
    <x v="2"/>
    <x v="2"/>
  </r>
  <r>
    <d v="2019-07-06T00:00:00"/>
    <x v="1"/>
    <x v="2"/>
    <x v="2"/>
    <s v="East Industries Co Ltd Group"/>
    <x v="4"/>
    <x v="308"/>
    <n v="3154.2"/>
    <x v="0"/>
    <x v="3"/>
    <x v="1"/>
  </r>
  <r>
    <d v="2019-07-07T00:00:00"/>
    <x v="1"/>
    <x v="2"/>
    <x v="0"/>
    <s v="South Engineering Group"/>
    <x v="3"/>
    <x v="309"/>
    <n v="3635"/>
    <x v="1"/>
    <x v="7"/>
    <x v="0"/>
  </r>
  <r>
    <d v="2019-07-07T00:00:00"/>
    <x v="1"/>
    <x v="2"/>
    <x v="3"/>
    <s v="East Tech LLC Ltd Group"/>
    <x v="2"/>
    <x v="310"/>
    <n v="2244"/>
    <x v="1"/>
    <x v="3"/>
    <x v="1"/>
  </r>
  <r>
    <d v="2019-07-08T00:00:00"/>
    <x v="1"/>
    <x v="2"/>
    <x v="1"/>
    <s v="South Systems Group Ltd Group"/>
    <x v="0"/>
    <x v="311"/>
    <n v="211.68"/>
    <x v="0"/>
    <x v="2"/>
    <x v="1"/>
  </r>
  <r>
    <d v="2019-07-14T00:00:00"/>
    <x v="1"/>
    <x v="2"/>
    <x v="0"/>
    <s v="National Electrics Inc Ltd Group"/>
    <x v="5"/>
    <x v="312"/>
    <n v="4049.54"/>
    <x v="0"/>
    <x v="5"/>
    <x v="1"/>
  </r>
  <r>
    <d v="2019-07-17T00:00:00"/>
    <x v="1"/>
    <x v="2"/>
    <x v="1"/>
    <s v="Central Systems Corp Ltd Group"/>
    <x v="4"/>
    <x v="313"/>
    <n v="4188.59"/>
    <x v="0"/>
    <x v="2"/>
    <x v="2"/>
  </r>
  <r>
    <d v="2019-07-18T00:00:00"/>
    <x v="1"/>
    <x v="2"/>
    <x v="1"/>
    <s v="South Engineering Co Ltd Group"/>
    <x v="4"/>
    <x v="314"/>
    <n v="850.65"/>
    <x v="0"/>
    <x v="2"/>
    <x v="0"/>
  </r>
  <r>
    <d v="2019-07-18T00:00:00"/>
    <x v="1"/>
    <x v="2"/>
    <x v="1"/>
    <s v="West Systems Ltd"/>
    <x v="1"/>
    <x v="315"/>
    <n v="9110"/>
    <x v="1"/>
    <x v="3"/>
    <x v="0"/>
  </r>
  <r>
    <d v="2019-07-19T00:00:00"/>
    <x v="1"/>
    <x v="2"/>
    <x v="1"/>
    <s v="Systems Corp Ltd Group"/>
    <x v="4"/>
    <x v="316"/>
    <n v="2739.1"/>
    <x v="0"/>
    <x v="5"/>
    <x v="2"/>
  </r>
  <r>
    <d v="2019-07-21T00:00:00"/>
    <x v="1"/>
    <x v="2"/>
    <x v="1"/>
    <s v="Metro Electrics Group"/>
    <x v="5"/>
    <x v="317"/>
    <n v="7612"/>
    <x v="0"/>
    <x v="9"/>
    <x v="2"/>
  </r>
  <r>
    <d v="2019-07-21T00:00:00"/>
    <x v="1"/>
    <x v="2"/>
    <x v="1"/>
    <s v="South Motors Group"/>
    <x v="7"/>
    <x v="318"/>
    <n v="7783"/>
    <x v="1"/>
    <x v="4"/>
    <x v="1"/>
  </r>
  <r>
    <d v="2019-07-24T00:00:00"/>
    <x v="1"/>
    <x v="2"/>
    <x v="3"/>
    <s v="West Machines Co Ltd Group"/>
    <x v="3"/>
    <x v="319"/>
    <n v="1035.8399999999999"/>
    <x v="1"/>
    <x v="3"/>
    <x v="2"/>
  </r>
  <r>
    <d v="2019-08-01T00:00:00"/>
    <x v="1"/>
    <x v="2"/>
    <x v="0"/>
    <s v="West Industries Corp Ltd Group"/>
    <x v="8"/>
    <x v="320"/>
    <n v="1032.51"/>
    <x v="0"/>
    <x v="7"/>
    <x v="1"/>
  </r>
  <r>
    <d v="2019-08-01T00:00:00"/>
    <x v="1"/>
    <x v="2"/>
    <x v="0"/>
    <s v="East Motors LLC"/>
    <x v="0"/>
    <x v="321"/>
    <n v="962"/>
    <x v="0"/>
    <x v="0"/>
    <x v="0"/>
  </r>
  <r>
    <d v="2019-08-01T00:00:00"/>
    <x v="1"/>
    <x v="2"/>
    <x v="3"/>
    <s v="Central Electrics Co Ltd Group"/>
    <x v="6"/>
    <x v="322"/>
    <n v="2820"/>
    <x v="0"/>
    <x v="2"/>
    <x v="1"/>
  </r>
  <r>
    <d v="2019-08-03T00:00:00"/>
    <x v="1"/>
    <x v="2"/>
    <x v="0"/>
    <s v="Motors Group Ltd Group"/>
    <x v="0"/>
    <x v="323"/>
    <n v="9140.3799999999992"/>
    <x v="0"/>
    <x v="1"/>
    <x v="2"/>
  </r>
  <r>
    <d v="2019-08-08T00:00:00"/>
    <x v="1"/>
    <x v="2"/>
    <x v="0"/>
    <s v="Central Tech Inc"/>
    <x v="0"/>
    <x v="324"/>
    <n v="5946"/>
    <x v="0"/>
    <x v="2"/>
    <x v="1"/>
  </r>
  <r>
    <d v="2019-08-10T00:00:00"/>
    <x v="1"/>
    <x v="2"/>
    <x v="2"/>
    <s v="Suburban Electrics Ltd Ltd Group"/>
    <x v="1"/>
    <x v="325"/>
    <n v="7749"/>
    <x v="0"/>
    <x v="6"/>
    <x v="2"/>
  </r>
  <r>
    <d v="2019-08-11T00:00:00"/>
    <x v="1"/>
    <x v="2"/>
    <x v="2"/>
    <s v="Suburban Drives Group Ltd Group"/>
    <x v="0"/>
    <x v="326"/>
    <n v="9427.2000000000007"/>
    <x v="0"/>
    <x v="6"/>
    <x v="1"/>
  </r>
  <r>
    <d v="2019-08-12T00:00:00"/>
    <x v="1"/>
    <x v="2"/>
    <x v="1"/>
    <s v="National Machines Group Ltd Group"/>
    <x v="1"/>
    <x v="327"/>
    <n v="5484.36"/>
    <x v="0"/>
    <x v="0"/>
    <x v="0"/>
  </r>
  <r>
    <d v="2019-08-13T00:00:00"/>
    <x v="1"/>
    <x v="2"/>
    <x v="1"/>
    <s v="Suburban Tech Co Ltd Group"/>
    <x v="7"/>
    <x v="328"/>
    <n v="5846.5"/>
    <x v="0"/>
    <x v="9"/>
    <x v="0"/>
  </r>
  <r>
    <d v="2019-08-13T00:00:00"/>
    <x v="1"/>
    <x v="2"/>
    <x v="1"/>
    <s v="National Electrics Corp"/>
    <x v="4"/>
    <x v="329"/>
    <n v="3000"/>
    <x v="0"/>
    <x v="3"/>
    <x v="2"/>
  </r>
  <r>
    <d v="2019-08-13T00:00:00"/>
    <x v="1"/>
    <x v="2"/>
    <x v="2"/>
    <s v="East Drives Corp Ltd Group"/>
    <x v="5"/>
    <x v="330"/>
    <n v="4616.7"/>
    <x v="0"/>
    <x v="5"/>
    <x v="2"/>
  </r>
  <r>
    <d v="2019-08-14T00:00:00"/>
    <x v="1"/>
    <x v="2"/>
    <x v="2"/>
    <s v="West Engineering Corp Ltd Group"/>
    <x v="3"/>
    <x v="331"/>
    <n v="4608.8999999999996"/>
    <x v="0"/>
    <x v="3"/>
    <x v="3"/>
  </r>
  <r>
    <d v="2019-08-20T00:00:00"/>
    <x v="1"/>
    <x v="2"/>
    <x v="1"/>
    <s v="Metro Machines Inc"/>
    <x v="0"/>
    <x v="332"/>
    <n v="5690"/>
    <x v="0"/>
    <x v="8"/>
    <x v="1"/>
  </r>
  <r>
    <d v="2019-08-21T00:00:00"/>
    <x v="1"/>
    <x v="2"/>
    <x v="4"/>
    <s v="West Equip Inc Ltd Group"/>
    <x v="6"/>
    <x v="333"/>
    <n v="4361.7"/>
    <x v="0"/>
    <x v="2"/>
    <x v="1"/>
  </r>
  <r>
    <d v="2019-08-21T00:00:00"/>
    <x v="1"/>
    <x v="2"/>
    <x v="4"/>
    <s v="Global Engineering Inc"/>
    <x v="1"/>
    <x v="334"/>
    <n v="8818"/>
    <x v="0"/>
    <x v="3"/>
    <x v="1"/>
  </r>
  <r>
    <d v="2019-08-25T00:00:00"/>
    <x v="1"/>
    <x v="2"/>
    <x v="4"/>
    <s v="Central Engineering Group"/>
    <x v="8"/>
    <x v="335"/>
    <n v="1027"/>
    <x v="1"/>
    <x v="1"/>
    <x v="2"/>
  </r>
  <r>
    <d v="2019-09-02T00:00:00"/>
    <x v="1"/>
    <x v="2"/>
    <x v="1"/>
    <s v="National Electrics Group"/>
    <x v="6"/>
    <x v="336"/>
    <n v="6302"/>
    <x v="0"/>
    <x v="2"/>
    <x v="3"/>
  </r>
  <r>
    <d v="2019-09-07T00:00:00"/>
    <x v="1"/>
    <x v="2"/>
    <x v="0"/>
    <s v="North Industries Corp Ltd Group"/>
    <x v="3"/>
    <x v="337"/>
    <n v="1575.42"/>
    <x v="1"/>
    <x v="0"/>
    <x v="3"/>
  </r>
  <r>
    <d v="2019-09-08T00:00:00"/>
    <x v="1"/>
    <x v="2"/>
    <x v="0"/>
    <s v="West Machines Ltd"/>
    <x v="0"/>
    <x v="338"/>
    <n v="3554"/>
    <x v="1"/>
    <x v="1"/>
    <x v="0"/>
  </r>
  <r>
    <d v="2019-09-09T00:00:00"/>
    <x v="1"/>
    <x v="2"/>
    <x v="3"/>
    <s v="West Electrics Ltd"/>
    <x v="0"/>
    <x v="339"/>
    <n v="2405"/>
    <x v="0"/>
    <x v="8"/>
    <x v="2"/>
  </r>
  <r>
    <d v="2019-09-12T00:00:00"/>
    <x v="1"/>
    <x v="2"/>
    <x v="0"/>
    <s v="East Systems Inc"/>
    <x v="4"/>
    <x v="340"/>
    <n v="3208"/>
    <x v="0"/>
    <x v="1"/>
    <x v="1"/>
  </r>
  <r>
    <d v="2019-09-14T00:00:00"/>
    <x v="1"/>
    <x v="2"/>
    <x v="1"/>
    <s v="Suburban Systems LLC Ltd Group"/>
    <x v="3"/>
    <x v="341"/>
    <n v="7793.61"/>
    <x v="1"/>
    <x v="7"/>
    <x v="1"/>
  </r>
  <r>
    <d v="2019-09-15T00:00:00"/>
    <x v="1"/>
    <x v="2"/>
    <x v="1"/>
    <s v="East Electrics Ltd Ltd Group"/>
    <x v="4"/>
    <x v="342"/>
    <n v="8237.52"/>
    <x v="0"/>
    <x v="0"/>
    <x v="1"/>
  </r>
  <r>
    <d v="2019-09-17T00:00:00"/>
    <x v="1"/>
    <x v="2"/>
    <x v="3"/>
    <s v="Suburban Machines Co"/>
    <x v="0"/>
    <x v="343"/>
    <n v="6849"/>
    <x v="0"/>
    <x v="2"/>
    <x v="2"/>
  </r>
  <r>
    <d v="2019-09-19T00:00:00"/>
    <x v="1"/>
    <x v="2"/>
    <x v="1"/>
    <s v="North Motors Group"/>
    <x v="1"/>
    <x v="344"/>
    <n v="1481"/>
    <x v="0"/>
    <x v="2"/>
    <x v="1"/>
  </r>
  <r>
    <d v="2019-09-25T00:00:00"/>
    <x v="1"/>
    <x v="2"/>
    <x v="0"/>
    <s v="South Industries LLC Ltd Group"/>
    <x v="6"/>
    <x v="345"/>
    <n v="9378.9500000000007"/>
    <x v="0"/>
    <x v="3"/>
    <x v="1"/>
  </r>
  <r>
    <d v="2019-09-26T00:00:00"/>
    <x v="1"/>
    <x v="2"/>
    <x v="1"/>
    <s v="Global Equip Inc"/>
    <x v="3"/>
    <x v="346"/>
    <n v="8118"/>
    <x v="0"/>
    <x v="3"/>
    <x v="0"/>
  </r>
  <r>
    <d v="2019-09-27T00:00:00"/>
    <x v="1"/>
    <x v="2"/>
    <x v="2"/>
    <s v="Metro Systems LLC Ltd Group"/>
    <x v="1"/>
    <x v="347"/>
    <n v="7361.15"/>
    <x v="0"/>
    <x v="9"/>
    <x v="2"/>
  </r>
  <r>
    <d v="2019-10-01T00:00:00"/>
    <x v="1"/>
    <x v="3"/>
    <x v="1"/>
    <s v="East Drives Inc Ltd Group"/>
    <x v="0"/>
    <x v="348"/>
    <n v="987.46"/>
    <x v="0"/>
    <x v="6"/>
    <x v="0"/>
  </r>
  <r>
    <d v="2019-10-02T00:00:00"/>
    <x v="1"/>
    <x v="3"/>
    <x v="2"/>
    <s v="East Equip Co"/>
    <x v="4"/>
    <x v="349"/>
    <n v="6977"/>
    <x v="0"/>
    <x v="5"/>
    <x v="1"/>
  </r>
  <r>
    <d v="2019-10-08T00:00:00"/>
    <x v="1"/>
    <x v="3"/>
    <x v="2"/>
    <s v="Suburban Motors Ltd Ltd Group"/>
    <x v="0"/>
    <x v="350"/>
    <n v="10035.15"/>
    <x v="0"/>
    <x v="2"/>
    <x v="0"/>
  </r>
  <r>
    <d v="2019-10-08T00:00:00"/>
    <x v="1"/>
    <x v="3"/>
    <x v="4"/>
    <s v="Metro Engineering Ltd"/>
    <x v="2"/>
    <x v="351"/>
    <n v="7928"/>
    <x v="0"/>
    <x v="2"/>
    <x v="1"/>
  </r>
  <r>
    <d v="2019-10-11T00:00:00"/>
    <x v="1"/>
    <x v="3"/>
    <x v="0"/>
    <s v="Special National Electrics Corp Ltd Group"/>
    <x v="4"/>
    <x v="352"/>
    <n v="5714.0831999999991"/>
    <x v="1"/>
    <x v="3"/>
    <x v="2"/>
  </r>
  <r>
    <d v="2019-10-13T00:00:00"/>
    <x v="1"/>
    <x v="3"/>
    <x v="1"/>
    <s v="Central Industries LLC Ltd Group"/>
    <x v="4"/>
    <x v="353"/>
    <n v="2498.31"/>
    <x v="0"/>
    <x v="3"/>
    <x v="1"/>
  </r>
  <r>
    <d v="2019-10-14T00:00:00"/>
    <x v="1"/>
    <x v="3"/>
    <x v="1"/>
    <s v="North Electrics Co"/>
    <x v="0"/>
    <x v="354"/>
    <n v="7846"/>
    <x v="0"/>
    <x v="9"/>
    <x v="2"/>
  </r>
  <r>
    <d v="2019-10-14T00:00:00"/>
    <x v="1"/>
    <x v="3"/>
    <x v="1"/>
    <s v="National Engineering Group Ltd Group"/>
    <x v="1"/>
    <x v="355"/>
    <n v="827.2"/>
    <x v="0"/>
    <x v="6"/>
    <x v="2"/>
  </r>
  <r>
    <d v="2019-10-15T00:00:00"/>
    <x v="1"/>
    <x v="3"/>
    <x v="1"/>
    <s v="East Tech Group"/>
    <x v="4"/>
    <x v="356"/>
    <n v="573"/>
    <x v="0"/>
    <x v="6"/>
    <x v="0"/>
  </r>
  <r>
    <d v="2019-10-18T00:00:00"/>
    <x v="1"/>
    <x v="3"/>
    <x v="0"/>
    <s v="Global Motors Group"/>
    <x v="4"/>
    <x v="357"/>
    <n v="8199"/>
    <x v="0"/>
    <x v="0"/>
    <x v="0"/>
  </r>
  <r>
    <d v="2019-10-18T00:00:00"/>
    <x v="1"/>
    <x v="3"/>
    <x v="1"/>
    <s v="North Industries Group Ltd Group"/>
    <x v="2"/>
    <x v="358"/>
    <n v="3813.76"/>
    <x v="1"/>
    <x v="5"/>
    <x v="3"/>
  </r>
  <r>
    <d v="2019-10-18T00:00:00"/>
    <x v="1"/>
    <x v="3"/>
    <x v="4"/>
    <s v="Suburban Systems Ltd"/>
    <x v="6"/>
    <x v="359"/>
    <n v="8966"/>
    <x v="1"/>
    <x v="3"/>
    <x v="2"/>
  </r>
  <r>
    <d v="2019-10-22T00:00:00"/>
    <x v="1"/>
    <x v="3"/>
    <x v="0"/>
    <s v="South Systems Corp"/>
    <x v="3"/>
    <x v="360"/>
    <n v="8094"/>
    <x v="0"/>
    <x v="7"/>
    <x v="2"/>
  </r>
  <r>
    <d v="2019-10-23T00:00:00"/>
    <x v="1"/>
    <x v="3"/>
    <x v="2"/>
    <s v="Suburban Drives Ltd Ltd Group"/>
    <x v="5"/>
    <x v="361"/>
    <n v="4267.0200000000004"/>
    <x v="0"/>
    <x v="2"/>
    <x v="2"/>
  </r>
  <r>
    <d v="2019-10-23T00:00:00"/>
    <x v="1"/>
    <x v="3"/>
    <x v="1"/>
    <s v="National Industries Corp Ltd Group"/>
    <x v="3"/>
    <x v="362"/>
    <n v="7158.24"/>
    <x v="0"/>
    <x v="2"/>
    <x v="1"/>
  </r>
  <r>
    <d v="2019-10-24T00:00:00"/>
    <x v="1"/>
    <x v="3"/>
    <x v="3"/>
    <s v="Global Industries Corp Ltd Group"/>
    <x v="4"/>
    <x v="363"/>
    <n v="1899.52"/>
    <x v="0"/>
    <x v="7"/>
    <x v="2"/>
  </r>
  <r>
    <d v="2019-10-26T00:00:00"/>
    <x v="1"/>
    <x v="3"/>
    <x v="1"/>
    <s v="Suburban Industries Corp"/>
    <x v="3"/>
    <x v="364"/>
    <n v="9632"/>
    <x v="1"/>
    <x v="0"/>
    <x v="2"/>
  </r>
  <r>
    <d v="2019-11-06T00:00:00"/>
    <x v="1"/>
    <x v="3"/>
    <x v="1"/>
    <s v="Suburban Equip Co Ltd Group"/>
    <x v="0"/>
    <x v="365"/>
    <n v="9411.32"/>
    <x v="0"/>
    <x v="5"/>
    <x v="0"/>
  </r>
  <r>
    <d v="2019-11-07T00:00:00"/>
    <x v="1"/>
    <x v="3"/>
    <x v="0"/>
    <s v="Metro Equip Ltd"/>
    <x v="1"/>
    <x v="366"/>
    <n v="8192"/>
    <x v="0"/>
    <x v="6"/>
    <x v="2"/>
  </r>
  <r>
    <d v="2019-11-07T00:00:00"/>
    <x v="1"/>
    <x v="3"/>
    <x v="3"/>
    <s v="South Systems LLC Ltd Group"/>
    <x v="1"/>
    <x v="367"/>
    <n v="9640.69"/>
    <x v="0"/>
    <x v="8"/>
    <x v="0"/>
  </r>
  <r>
    <d v="2019-11-08T00:00:00"/>
    <x v="1"/>
    <x v="3"/>
    <x v="2"/>
    <s v="Special Global Tech Ltd Ltd Group"/>
    <x v="4"/>
    <x v="368"/>
    <n v="17820.876799999998"/>
    <x v="0"/>
    <x v="3"/>
    <x v="2"/>
  </r>
  <r>
    <d v="2019-11-09T00:00:00"/>
    <x v="1"/>
    <x v="3"/>
    <x v="0"/>
    <s v="National Drives Ltd"/>
    <x v="1"/>
    <x v="369"/>
    <n v="9303"/>
    <x v="1"/>
    <x v="3"/>
    <x v="0"/>
  </r>
  <r>
    <d v="2019-11-11T00:00:00"/>
    <x v="1"/>
    <x v="3"/>
    <x v="1"/>
    <s v="Suburban Engineering Inc Ltd Group"/>
    <x v="4"/>
    <x v="370"/>
    <n v="6513.75"/>
    <x v="0"/>
    <x v="5"/>
    <x v="0"/>
  </r>
  <r>
    <d v="2019-11-14T00:00:00"/>
    <x v="1"/>
    <x v="3"/>
    <x v="0"/>
    <s v="North Equip Inc"/>
    <x v="0"/>
    <x v="371"/>
    <n v="7683"/>
    <x v="0"/>
    <x v="2"/>
    <x v="1"/>
  </r>
  <r>
    <d v="2019-11-15T00:00:00"/>
    <x v="1"/>
    <x v="3"/>
    <x v="3"/>
    <s v="Global Machines Co"/>
    <x v="7"/>
    <x v="372"/>
    <n v="2679"/>
    <x v="1"/>
    <x v="0"/>
    <x v="0"/>
  </r>
  <r>
    <d v="2019-11-16T00:00:00"/>
    <x v="1"/>
    <x v="3"/>
    <x v="1"/>
    <s v="North Drives Ltd"/>
    <x v="5"/>
    <x v="373"/>
    <n v="1474"/>
    <x v="1"/>
    <x v="5"/>
    <x v="3"/>
  </r>
  <r>
    <d v="2019-11-16T00:00:00"/>
    <x v="1"/>
    <x v="3"/>
    <x v="0"/>
    <s v="Central Machines Ltd"/>
    <x v="5"/>
    <x v="374"/>
    <n v="1266"/>
    <x v="0"/>
    <x v="5"/>
    <x v="1"/>
  </r>
  <r>
    <d v="2019-11-18T00:00:00"/>
    <x v="1"/>
    <x v="3"/>
    <x v="2"/>
    <s v="National Equip Corp"/>
    <x v="1"/>
    <x v="375"/>
    <n v="2063"/>
    <x v="0"/>
    <x v="4"/>
    <x v="2"/>
  </r>
  <r>
    <d v="2019-11-19T00:00:00"/>
    <x v="1"/>
    <x v="3"/>
    <x v="4"/>
    <s v="Metro Electrics Group Ltd Group"/>
    <x v="5"/>
    <x v="376"/>
    <n v="7992.6"/>
    <x v="0"/>
    <x v="4"/>
    <x v="3"/>
  </r>
  <r>
    <d v="2019-11-20T00:00:00"/>
    <x v="1"/>
    <x v="3"/>
    <x v="1"/>
    <s v="Global Machines LLC"/>
    <x v="4"/>
    <x v="377"/>
    <n v="8422"/>
    <x v="0"/>
    <x v="1"/>
    <x v="1"/>
  </r>
  <r>
    <d v="2019-11-20T00:00:00"/>
    <x v="1"/>
    <x v="3"/>
    <x v="0"/>
    <s v="Central Engineering LLC"/>
    <x v="3"/>
    <x v="378"/>
    <n v="9337"/>
    <x v="0"/>
    <x v="3"/>
    <x v="2"/>
  </r>
  <r>
    <d v="2019-11-21T00:00:00"/>
    <x v="1"/>
    <x v="3"/>
    <x v="3"/>
    <s v="Equip Ltd Ltd Group"/>
    <x v="1"/>
    <x v="379"/>
    <n v="4790.9399999999996"/>
    <x v="1"/>
    <x v="0"/>
    <x v="1"/>
  </r>
  <r>
    <d v="2019-11-23T00:00:00"/>
    <x v="1"/>
    <x v="3"/>
    <x v="1"/>
    <s v="Global Machines Inc Ltd Group"/>
    <x v="3"/>
    <x v="380"/>
    <n v="369.85"/>
    <x v="1"/>
    <x v="5"/>
    <x v="2"/>
  </r>
  <r>
    <d v="2019-11-24T00:00:00"/>
    <x v="1"/>
    <x v="3"/>
    <x v="4"/>
    <s v="Central Engineering Corp"/>
    <x v="0"/>
    <x v="381"/>
    <n v="4417"/>
    <x v="1"/>
    <x v="5"/>
    <x v="1"/>
  </r>
  <r>
    <d v="2019-11-25T00:00:00"/>
    <x v="1"/>
    <x v="3"/>
    <x v="2"/>
    <s v="Industries Inc Ltd Group"/>
    <x v="3"/>
    <x v="382"/>
    <n v="10155.879999999999"/>
    <x v="0"/>
    <x v="3"/>
    <x v="1"/>
  </r>
  <r>
    <d v="2019-11-26T00:00:00"/>
    <x v="1"/>
    <x v="3"/>
    <x v="4"/>
    <s v="South Machines Ltd Ltd Group"/>
    <x v="4"/>
    <x v="383"/>
    <n v="7416.05"/>
    <x v="0"/>
    <x v="6"/>
    <x v="2"/>
  </r>
  <r>
    <d v="2019-11-28T00:00:00"/>
    <x v="1"/>
    <x v="3"/>
    <x v="2"/>
    <s v="Global Engineering Group Ltd Group"/>
    <x v="0"/>
    <x v="384"/>
    <n v="11195.84"/>
    <x v="0"/>
    <x v="3"/>
    <x v="1"/>
  </r>
  <r>
    <d v="2019-12-02T00:00:00"/>
    <x v="1"/>
    <x v="3"/>
    <x v="2"/>
    <s v="Motors Inc"/>
    <x v="1"/>
    <x v="385"/>
    <n v="5871"/>
    <x v="1"/>
    <x v="7"/>
    <x v="1"/>
  </r>
  <r>
    <d v="2019-12-05T00:00:00"/>
    <x v="1"/>
    <x v="3"/>
    <x v="1"/>
    <s v="South Drives Group"/>
    <x v="1"/>
    <x v="386"/>
    <n v="8875"/>
    <x v="0"/>
    <x v="6"/>
    <x v="2"/>
  </r>
  <r>
    <d v="2019-12-06T00:00:00"/>
    <x v="1"/>
    <x v="3"/>
    <x v="2"/>
    <s v="East Drives LLC"/>
    <x v="4"/>
    <x v="387"/>
    <n v="7472"/>
    <x v="0"/>
    <x v="8"/>
    <x v="3"/>
  </r>
  <r>
    <d v="2019-12-09T00:00:00"/>
    <x v="1"/>
    <x v="3"/>
    <x v="2"/>
    <s v="Metro Tech Ltd"/>
    <x v="3"/>
    <x v="388"/>
    <n v="9484"/>
    <x v="0"/>
    <x v="0"/>
    <x v="1"/>
  </r>
  <r>
    <d v="2019-12-09T00:00:00"/>
    <x v="1"/>
    <x v="3"/>
    <x v="2"/>
    <s v="West Tech Group Ltd Group"/>
    <x v="0"/>
    <x v="389"/>
    <n v="2687.55"/>
    <x v="0"/>
    <x v="3"/>
    <x v="1"/>
  </r>
  <r>
    <d v="2019-12-10T00:00:00"/>
    <x v="1"/>
    <x v="3"/>
    <x v="3"/>
    <s v="National Tech Corp Ltd Group"/>
    <x v="4"/>
    <x v="390"/>
    <n v="573.44000000000005"/>
    <x v="0"/>
    <x v="1"/>
    <x v="3"/>
  </r>
  <r>
    <d v="2019-12-11T00:00:00"/>
    <x v="1"/>
    <x v="3"/>
    <x v="0"/>
    <s v="North Drives Co Ltd Group"/>
    <x v="1"/>
    <x v="391"/>
    <n v="2616.06"/>
    <x v="0"/>
    <x v="6"/>
    <x v="1"/>
  </r>
  <r>
    <d v="2019-12-15T00:00:00"/>
    <x v="1"/>
    <x v="3"/>
    <x v="2"/>
    <s v="Global Systems Inc Ltd Group"/>
    <x v="0"/>
    <x v="392"/>
    <n v="11049.6"/>
    <x v="0"/>
    <x v="8"/>
    <x v="3"/>
  </r>
  <r>
    <d v="2019-12-15T00:00:00"/>
    <x v="1"/>
    <x v="3"/>
    <x v="4"/>
    <s v="Metro Industries Group Ltd Group"/>
    <x v="8"/>
    <x v="393"/>
    <n v="1379.43"/>
    <x v="1"/>
    <x v="1"/>
    <x v="1"/>
  </r>
  <r>
    <d v="2019-12-16T00:00:00"/>
    <x v="1"/>
    <x v="3"/>
    <x v="1"/>
    <s v="West Machines Ltd Ltd Group"/>
    <x v="0"/>
    <x v="394"/>
    <n v="2132.4"/>
    <x v="1"/>
    <x v="1"/>
    <x v="3"/>
  </r>
  <r>
    <d v="2019-12-16T00:00:00"/>
    <x v="1"/>
    <x v="3"/>
    <x v="2"/>
    <s v="Central Systems Corp"/>
    <x v="4"/>
    <x v="395"/>
    <n v="7903"/>
    <x v="1"/>
    <x v="2"/>
    <x v="1"/>
  </r>
  <r>
    <d v="2019-12-16T00:00:00"/>
    <x v="1"/>
    <x v="3"/>
    <x v="2"/>
    <s v="Suburban Machines Inc Ltd Group"/>
    <x v="4"/>
    <x v="396"/>
    <n v="4898.88"/>
    <x v="0"/>
    <x v="5"/>
    <x v="1"/>
  </r>
  <r>
    <d v="2019-12-16T00:00:00"/>
    <x v="1"/>
    <x v="3"/>
    <x v="3"/>
    <s v="Central Equip Group"/>
    <x v="4"/>
    <x v="397"/>
    <n v="1651"/>
    <x v="1"/>
    <x v="1"/>
    <x v="0"/>
  </r>
  <r>
    <d v="2019-12-16T00:00:00"/>
    <x v="1"/>
    <x v="3"/>
    <x v="0"/>
    <s v="East Engineering Inc"/>
    <x v="5"/>
    <x v="398"/>
    <n v="8000"/>
    <x v="0"/>
    <x v="3"/>
    <x v="2"/>
  </r>
  <r>
    <d v="2019-12-16T00:00:00"/>
    <x v="1"/>
    <x v="3"/>
    <x v="1"/>
    <s v="Metro Drives Corp Ltd Group"/>
    <x v="0"/>
    <x v="399"/>
    <n v="6751.29"/>
    <x v="1"/>
    <x v="5"/>
    <x v="1"/>
  </r>
  <r>
    <d v="2019-12-17T00:00:00"/>
    <x v="1"/>
    <x v="3"/>
    <x v="4"/>
    <s v="Industries LLC Ltd Group"/>
    <x v="4"/>
    <x v="400"/>
    <n v="11412.96"/>
    <x v="0"/>
    <x v="6"/>
    <x v="2"/>
  </r>
  <r>
    <d v="2019-12-18T00:00:00"/>
    <x v="1"/>
    <x v="3"/>
    <x v="1"/>
    <s v="National Equip LLC Ltd Group"/>
    <x v="6"/>
    <x v="401"/>
    <n v="1956.44"/>
    <x v="0"/>
    <x v="0"/>
    <x v="2"/>
  </r>
  <r>
    <d v="2019-12-19T00:00:00"/>
    <x v="1"/>
    <x v="3"/>
    <x v="0"/>
    <s v="Machines Group"/>
    <x v="0"/>
    <x v="402"/>
    <n v="2681"/>
    <x v="0"/>
    <x v="5"/>
    <x v="2"/>
  </r>
  <r>
    <d v="2019-12-21T00:00:00"/>
    <x v="1"/>
    <x v="3"/>
    <x v="0"/>
    <s v="National Drives Co"/>
    <x v="3"/>
    <x v="403"/>
    <n v="2334"/>
    <x v="1"/>
    <x v="6"/>
    <x v="1"/>
  </r>
  <r>
    <d v="2019-12-23T00:00:00"/>
    <x v="1"/>
    <x v="3"/>
    <x v="0"/>
    <s v="Special Machines Inc Ltd Group"/>
    <x v="4"/>
    <x v="404"/>
    <n v="2930.7833999999998"/>
    <x v="1"/>
    <x v="6"/>
    <x v="0"/>
  </r>
  <r>
    <d v="2019-12-24T00:00:00"/>
    <x v="1"/>
    <x v="3"/>
    <x v="2"/>
    <s v="National Drives Group Ltd Group"/>
    <x v="4"/>
    <x v="405"/>
    <n v="1663.48"/>
    <x v="0"/>
    <x v="4"/>
    <x v="0"/>
  </r>
  <r>
    <d v="2019-12-25T00:00:00"/>
    <x v="1"/>
    <x v="3"/>
    <x v="0"/>
    <s v="Metro Tech LLC Ltd Group"/>
    <x v="1"/>
    <x v="406"/>
    <n v="13025.66"/>
    <x v="1"/>
    <x v="5"/>
    <x v="2"/>
  </r>
  <r>
    <d v="2019-12-27T00:00:00"/>
    <x v="1"/>
    <x v="3"/>
    <x v="0"/>
    <s v="Drives Corp Ltd Group"/>
    <x v="0"/>
    <x v="407"/>
    <n v="10290.5"/>
    <x v="1"/>
    <x v="4"/>
    <x v="1"/>
  </r>
  <r>
    <d v="2020-01-05T00:00:00"/>
    <x v="2"/>
    <x v="0"/>
    <x v="0"/>
    <s v="Systems Inc Ltd Group"/>
    <x v="4"/>
    <x v="408"/>
    <n v="7855.95"/>
    <x v="0"/>
    <x v="5"/>
    <x v="0"/>
  </r>
  <r>
    <d v="2020-01-05T00:00:00"/>
    <x v="2"/>
    <x v="0"/>
    <x v="3"/>
    <s v="West Motors Corp Ltd Group"/>
    <x v="7"/>
    <x v="409"/>
    <n v="9120.66"/>
    <x v="0"/>
    <x v="1"/>
    <x v="3"/>
  </r>
  <r>
    <d v="2020-01-08T00:00:00"/>
    <x v="2"/>
    <x v="0"/>
    <x v="0"/>
    <s v="Suburban Equip Inc Ltd Group"/>
    <x v="3"/>
    <x v="410"/>
    <n v="4809.75"/>
    <x v="0"/>
    <x v="0"/>
    <x v="0"/>
  </r>
  <r>
    <d v="2020-01-11T00:00:00"/>
    <x v="2"/>
    <x v="0"/>
    <x v="1"/>
    <s v="West Engineering Co"/>
    <x v="4"/>
    <x v="411"/>
    <n v="2200"/>
    <x v="0"/>
    <x v="0"/>
    <x v="0"/>
  </r>
  <r>
    <d v="2020-01-13T00:00:00"/>
    <x v="2"/>
    <x v="0"/>
    <x v="1"/>
    <s v="South Motors Inc Ltd Group"/>
    <x v="0"/>
    <x v="412"/>
    <n v="6657.7"/>
    <x v="0"/>
    <x v="0"/>
    <x v="0"/>
  </r>
  <r>
    <d v="2020-01-16T00:00:00"/>
    <x v="2"/>
    <x v="0"/>
    <x v="4"/>
    <s v="Systems Co Ltd Group"/>
    <x v="1"/>
    <x v="413"/>
    <n v="4622.13"/>
    <x v="0"/>
    <x v="1"/>
    <x v="1"/>
  </r>
  <r>
    <d v="2020-01-19T00:00:00"/>
    <x v="2"/>
    <x v="0"/>
    <x v="0"/>
    <s v="East Industries Inc Ltd Group"/>
    <x v="3"/>
    <x v="414"/>
    <n v="11396.97"/>
    <x v="1"/>
    <x v="1"/>
    <x v="3"/>
  </r>
  <r>
    <d v="2020-01-20T00:00:00"/>
    <x v="2"/>
    <x v="0"/>
    <x v="2"/>
    <s v="Global Engineering Corp"/>
    <x v="1"/>
    <x v="415"/>
    <n v="8788"/>
    <x v="0"/>
    <x v="5"/>
    <x v="1"/>
  </r>
  <r>
    <d v="2020-01-22T00:00:00"/>
    <x v="2"/>
    <x v="0"/>
    <x v="2"/>
    <s v="Central Engineering Inc"/>
    <x v="6"/>
    <x v="416"/>
    <n v="3803"/>
    <x v="1"/>
    <x v="1"/>
    <x v="1"/>
  </r>
  <r>
    <d v="2020-01-22T00:00:00"/>
    <x v="2"/>
    <x v="0"/>
    <x v="2"/>
    <s v="Global Machines Co Ltd Group"/>
    <x v="7"/>
    <x v="417"/>
    <n v="2143.1999999999998"/>
    <x v="0"/>
    <x v="6"/>
    <x v="2"/>
  </r>
  <r>
    <d v="2020-01-27T00:00:00"/>
    <x v="2"/>
    <x v="0"/>
    <x v="1"/>
    <s v="National Drives Ltd Ltd Group"/>
    <x v="1"/>
    <x v="418"/>
    <n v="7442.4"/>
    <x v="0"/>
    <x v="0"/>
    <x v="0"/>
  </r>
  <r>
    <d v="2020-02-01T00:00:00"/>
    <x v="2"/>
    <x v="0"/>
    <x v="1"/>
    <s v="Global Industries Inc Ltd Group"/>
    <x v="4"/>
    <x v="419"/>
    <n v="2447.69"/>
    <x v="0"/>
    <x v="6"/>
    <x v="2"/>
  </r>
  <r>
    <d v="2020-02-02T00:00:00"/>
    <x v="2"/>
    <x v="0"/>
    <x v="2"/>
    <s v="Special National Motors Co Ltd Group"/>
    <x v="3"/>
    <x v="420"/>
    <n v="6212.9831999999997"/>
    <x v="0"/>
    <x v="5"/>
    <x v="1"/>
  </r>
  <r>
    <d v="2020-02-03T00:00:00"/>
    <x v="2"/>
    <x v="0"/>
    <x v="2"/>
    <s v="East Motors Group"/>
    <x v="1"/>
    <x v="421"/>
    <n v="6252"/>
    <x v="0"/>
    <x v="8"/>
    <x v="0"/>
  </r>
  <r>
    <d v="2020-02-07T00:00:00"/>
    <x v="2"/>
    <x v="0"/>
    <x v="1"/>
    <s v="South Industries Inc"/>
    <x v="4"/>
    <x v="422"/>
    <n v="1966"/>
    <x v="0"/>
    <x v="4"/>
    <x v="2"/>
  </r>
  <r>
    <d v="2020-02-11T00:00:00"/>
    <x v="2"/>
    <x v="0"/>
    <x v="1"/>
    <s v="South Machines Ltd"/>
    <x v="4"/>
    <x v="423"/>
    <n v="8935"/>
    <x v="1"/>
    <x v="1"/>
    <x v="1"/>
  </r>
  <r>
    <d v="2020-02-12T00:00:00"/>
    <x v="2"/>
    <x v="0"/>
    <x v="1"/>
    <s v="Global Equip Inc Ltd Group"/>
    <x v="3"/>
    <x v="424"/>
    <n v="11365.2"/>
    <x v="0"/>
    <x v="5"/>
    <x v="2"/>
  </r>
  <r>
    <d v="2020-02-15T00:00:00"/>
    <x v="2"/>
    <x v="0"/>
    <x v="2"/>
    <s v="East Electrics Inc"/>
    <x v="5"/>
    <x v="425"/>
    <n v="6267"/>
    <x v="1"/>
    <x v="6"/>
    <x v="3"/>
  </r>
  <r>
    <d v="2020-02-16T00:00:00"/>
    <x v="2"/>
    <x v="0"/>
    <x v="2"/>
    <s v="Suburban Systems Inc"/>
    <x v="5"/>
    <x v="426"/>
    <n v="7467"/>
    <x v="0"/>
    <x v="5"/>
    <x v="2"/>
  </r>
  <r>
    <d v="2020-02-16T00:00:00"/>
    <x v="2"/>
    <x v="0"/>
    <x v="0"/>
    <s v="Central Industries Group"/>
    <x v="3"/>
    <x v="427"/>
    <n v="8084"/>
    <x v="1"/>
    <x v="5"/>
    <x v="1"/>
  </r>
  <r>
    <d v="2020-02-16T00:00:00"/>
    <x v="2"/>
    <x v="0"/>
    <x v="2"/>
    <s v="National Engineering Group"/>
    <x v="1"/>
    <x v="428"/>
    <n v="1034"/>
    <x v="1"/>
    <x v="8"/>
    <x v="0"/>
  </r>
  <r>
    <d v="2020-02-17T00:00:00"/>
    <x v="2"/>
    <x v="0"/>
    <x v="1"/>
    <s v="Machines Inc Ltd Group"/>
    <x v="4"/>
    <x v="429"/>
    <n v="11290.72"/>
    <x v="1"/>
    <x v="6"/>
    <x v="3"/>
  </r>
  <r>
    <d v="2020-02-20T00:00:00"/>
    <x v="2"/>
    <x v="0"/>
    <x v="0"/>
    <s v="Suburban Tech LLC"/>
    <x v="6"/>
    <x v="430"/>
    <n v="2044"/>
    <x v="1"/>
    <x v="5"/>
    <x v="1"/>
  </r>
  <r>
    <d v="2020-02-20T00:00:00"/>
    <x v="2"/>
    <x v="0"/>
    <x v="0"/>
    <s v="Tech Group Ltd Group"/>
    <x v="3"/>
    <x v="431"/>
    <n v="329.6"/>
    <x v="0"/>
    <x v="0"/>
    <x v="1"/>
  </r>
  <r>
    <d v="2020-02-24T00:00:00"/>
    <x v="2"/>
    <x v="0"/>
    <x v="1"/>
    <s v="National Equip Co"/>
    <x v="6"/>
    <x v="432"/>
    <n v="9010"/>
    <x v="0"/>
    <x v="1"/>
    <x v="1"/>
  </r>
  <r>
    <d v="2020-02-25T00:00:00"/>
    <x v="2"/>
    <x v="0"/>
    <x v="4"/>
    <s v="Metro Equip Group Ltd Group"/>
    <x v="7"/>
    <x v="433"/>
    <n v="873.3"/>
    <x v="0"/>
    <x v="5"/>
    <x v="1"/>
  </r>
  <r>
    <d v="2020-02-26T00:00:00"/>
    <x v="2"/>
    <x v="0"/>
    <x v="0"/>
    <s v="Metro Electrics LLC Ltd Group"/>
    <x v="0"/>
    <x v="434"/>
    <n v="1617.45"/>
    <x v="0"/>
    <x v="1"/>
    <x v="1"/>
  </r>
  <r>
    <d v="2020-02-27T00:00:00"/>
    <x v="2"/>
    <x v="0"/>
    <x v="2"/>
    <s v="North Systems Group Ltd Group"/>
    <x v="3"/>
    <x v="435"/>
    <n v="4274.66"/>
    <x v="1"/>
    <x v="0"/>
    <x v="2"/>
  </r>
  <r>
    <d v="2020-02-28T00:00:00"/>
    <x v="2"/>
    <x v="0"/>
    <x v="4"/>
    <s v="Suburban Industries Ltd"/>
    <x v="3"/>
    <x v="436"/>
    <n v="4011"/>
    <x v="1"/>
    <x v="6"/>
    <x v="1"/>
  </r>
  <r>
    <d v="2020-03-01T00:00:00"/>
    <x v="2"/>
    <x v="0"/>
    <x v="4"/>
    <s v="Engineering Corp"/>
    <x v="3"/>
    <x v="437"/>
    <n v="7485"/>
    <x v="1"/>
    <x v="4"/>
    <x v="1"/>
  </r>
  <r>
    <d v="2020-03-05T00:00:00"/>
    <x v="2"/>
    <x v="0"/>
    <x v="0"/>
    <s v="Metro Drives Inc"/>
    <x v="6"/>
    <x v="438"/>
    <n v="8487"/>
    <x v="0"/>
    <x v="5"/>
    <x v="1"/>
  </r>
  <r>
    <d v="2020-03-07T00:00:00"/>
    <x v="2"/>
    <x v="0"/>
    <x v="4"/>
    <s v="Global Motors Ltd Ltd Group"/>
    <x v="4"/>
    <x v="439"/>
    <n v="8456.4"/>
    <x v="1"/>
    <x v="3"/>
    <x v="2"/>
  </r>
  <r>
    <d v="2020-03-08T00:00:00"/>
    <x v="2"/>
    <x v="0"/>
    <x v="4"/>
    <s v="Metro Industries LLC Ltd Group"/>
    <x v="1"/>
    <x v="440"/>
    <n v="4969.12"/>
    <x v="1"/>
    <x v="1"/>
    <x v="1"/>
  </r>
  <r>
    <d v="2020-03-08T00:00:00"/>
    <x v="2"/>
    <x v="0"/>
    <x v="1"/>
    <s v="Global Engineering Ltd"/>
    <x v="2"/>
    <x v="441"/>
    <n v="1436"/>
    <x v="0"/>
    <x v="3"/>
    <x v="1"/>
  </r>
  <r>
    <d v="2020-03-10T00:00:00"/>
    <x v="2"/>
    <x v="0"/>
    <x v="0"/>
    <s v="West Systems Corp Ltd Group"/>
    <x v="0"/>
    <x v="442"/>
    <n v="3050.4"/>
    <x v="0"/>
    <x v="3"/>
    <x v="3"/>
  </r>
  <r>
    <d v="2020-03-16T00:00:00"/>
    <x v="2"/>
    <x v="0"/>
    <x v="3"/>
    <s v="East Engineering Group Ltd Group"/>
    <x v="0"/>
    <x v="443"/>
    <n v="5909.35"/>
    <x v="0"/>
    <x v="1"/>
    <x v="0"/>
  </r>
  <r>
    <d v="2020-03-18T00:00:00"/>
    <x v="2"/>
    <x v="0"/>
    <x v="1"/>
    <s v="National Tech Corp"/>
    <x v="4"/>
    <x v="444"/>
    <n v="1024"/>
    <x v="0"/>
    <x v="3"/>
    <x v="2"/>
  </r>
  <r>
    <d v="2020-03-20T00:00:00"/>
    <x v="2"/>
    <x v="0"/>
    <x v="1"/>
    <s v="National Tech Ltd"/>
    <x v="4"/>
    <x v="445"/>
    <n v="6182"/>
    <x v="0"/>
    <x v="4"/>
    <x v="0"/>
  </r>
  <r>
    <d v="2020-03-22T00:00:00"/>
    <x v="2"/>
    <x v="0"/>
    <x v="1"/>
    <s v="Motors Ltd Ltd Group"/>
    <x v="0"/>
    <x v="446"/>
    <n v="7363"/>
    <x v="1"/>
    <x v="5"/>
    <x v="1"/>
  </r>
  <r>
    <d v="2020-03-24T00:00:00"/>
    <x v="2"/>
    <x v="0"/>
    <x v="0"/>
    <s v="Suburban Systems LLC"/>
    <x v="3"/>
    <x v="447"/>
    <n v="6441"/>
    <x v="1"/>
    <x v="3"/>
    <x v="1"/>
  </r>
  <r>
    <d v="2020-03-25T00:00:00"/>
    <x v="2"/>
    <x v="0"/>
    <x v="4"/>
    <s v="West Motors LLC"/>
    <x v="7"/>
    <x v="448"/>
    <n v="1522"/>
    <x v="0"/>
    <x v="3"/>
    <x v="1"/>
  </r>
  <r>
    <d v="2020-03-25T00:00:00"/>
    <x v="2"/>
    <x v="0"/>
    <x v="3"/>
    <s v="Special West Drives Ltd Ltd Group"/>
    <x v="1"/>
    <x v="449"/>
    <n v="5281.2584000000006"/>
    <x v="0"/>
    <x v="0"/>
    <x v="1"/>
  </r>
  <r>
    <d v="2020-03-26T00:00:00"/>
    <x v="2"/>
    <x v="0"/>
    <x v="0"/>
    <s v="Metro Motors LLC"/>
    <x v="0"/>
    <x v="450"/>
    <n v="5245"/>
    <x v="0"/>
    <x v="5"/>
    <x v="2"/>
  </r>
  <r>
    <d v="2020-03-27T00:00:00"/>
    <x v="2"/>
    <x v="0"/>
    <x v="0"/>
    <s v="Metro Equip Corp"/>
    <x v="5"/>
    <x v="451"/>
    <n v="3268"/>
    <x v="0"/>
    <x v="4"/>
    <x v="1"/>
  </r>
  <r>
    <d v="2020-04-08T00:00:00"/>
    <x v="2"/>
    <x v="1"/>
    <x v="4"/>
    <s v="North Motors Corp"/>
    <x v="7"/>
    <x v="452"/>
    <n v="7649"/>
    <x v="0"/>
    <x v="0"/>
    <x v="1"/>
  </r>
  <r>
    <d v="2020-04-09T00:00:00"/>
    <x v="2"/>
    <x v="1"/>
    <x v="1"/>
    <s v="National Motors Group"/>
    <x v="4"/>
    <x v="453"/>
    <n v="9203"/>
    <x v="1"/>
    <x v="7"/>
    <x v="2"/>
  </r>
  <r>
    <d v="2020-04-14T00:00:00"/>
    <x v="2"/>
    <x v="1"/>
    <x v="1"/>
    <s v="Central Industries LLC"/>
    <x v="4"/>
    <x v="454"/>
    <n v="4383"/>
    <x v="0"/>
    <x v="0"/>
    <x v="3"/>
  </r>
  <r>
    <d v="2020-04-15T00:00:00"/>
    <x v="2"/>
    <x v="1"/>
    <x v="3"/>
    <s v="North Motors LLC"/>
    <x v="4"/>
    <x v="455"/>
    <n v="8687"/>
    <x v="0"/>
    <x v="1"/>
    <x v="0"/>
  </r>
  <r>
    <d v="2020-04-16T00:00:00"/>
    <x v="2"/>
    <x v="1"/>
    <x v="1"/>
    <s v="Metro Tech Co Ltd Group"/>
    <x v="4"/>
    <x v="456"/>
    <n v="4415.04"/>
    <x v="0"/>
    <x v="5"/>
    <x v="1"/>
  </r>
  <r>
    <d v="2020-04-18T00:00:00"/>
    <x v="2"/>
    <x v="1"/>
    <x v="2"/>
    <s v="Metro Machines Co"/>
    <x v="2"/>
    <x v="457"/>
    <n v="8876"/>
    <x v="0"/>
    <x v="4"/>
    <x v="2"/>
  </r>
  <r>
    <d v="2020-05-09T00:00:00"/>
    <x v="2"/>
    <x v="1"/>
    <x v="1"/>
    <s v="Central Equip Group Ltd Group"/>
    <x v="4"/>
    <x v="458"/>
    <n v="1865.63"/>
    <x v="1"/>
    <x v="8"/>
    <x v="1"/>
  </r>
  <r>
    <d v="2020-05-13T00:00:00"/>
    <x v="2"/>
    <x v="1"/>
    <x v="1"/>
    <s v="Metro Systems Co Ltd Group"/>
    <x v="1"/>
    <x v="459"/>
    <n v="4000.5"/>
    <x v="0"/>
    <x v="8"/>
    <x v="1"/>
  </r>
  <r>
    <d v="2020-05-18T00:00:00"/>
    <x v="2"/>
    <x v="1"/>
    <x v="2"/>
    <s v="Suburban Motors Co"/>
    <x v="4"/>
    <x v="460"/>
    <n v="2216"/>
    <x v="0"/>
    <x v="5"/>
    <x v="2"/>
  </r>
  <r>
    <d v="2020-05-18T00:00:00"/>
    <x v="2"/>
    <x v="1"/>
    <x v="4"/>
    <s v="North Systems LLC"/>
    <x v="4"/>
    <x v="461"/>
    <n v="7394"/>
    <x v="0"/>
    <x v="4"/>
    <x v="1"/>
  </r>
  <r>
    <d v="2020-05-19T00:00:00"/>
    <x v="2"/>
    <x v="1"/>
    <x v="1"/>
    <s v="North Motors Inc"/>
    <x v="3"/>
    <x v="462"/>
    <n v="3669"/>
    <x v="1"/>
    <x v="1"/>
    <x v="1"/>
  </r>
  <r>
    <d v="2020-05-28T00:00:00"/>
    <x v="2"/>
    <x v="1"/>
    <x v="4"/>
    <s v="North Engineering Group Ltd Group"/>
    <x v="1"/>
    <x v="463"/>
    <n v="943.35"/>
    <x v="0"/>
    <x v="3"/>
    <x v="1"/>
  </r>
  <r>
    <d v="2020-06-06T00:00:00"/>
    <x v="2"/>
    <x v="1"/>
    <x v="4"/>
    <s v="Metro Tech Ltd Ltd Group"/>
    <x v="3"/>
    <x v="464"/>
    <n v="13372.44"/>
    <x v="0"/>
    <x v="7"/>
    <x v="0"/>
  </r>
  <r>
    <d v="2020-06-11T00:00:00"/>
    <x v="2"/>
    <x v="1"/>
    <x v="1"/>
    <s v="North Electrics LLC Ltd Group"/>
    <x v="4"/>
    <x v="465"/>
    <n v="4654.6499999999996"/>
    <x v="0"/>
    <x v="7"/>
    <x v="3"/>
  </r>
  <r>
    <d v="2020-06-20T00:00:00"/>
    <x v="2"/>
    <x v="1"/>
    <x v="1"/>
    <s v="National Tech Group Ltd Group"/>
    <x v="8"/>
    <x v="466"/>
    <n v="2127.81"/>
    <x v="0"/>
    <x v="5"/>
    <x v="2"/>
  </r>
  <r>
    <d v="2020-06-23T00:00:00"/>
    <x v="2"/>
    <x v="1"/>
    <x v="0"/>
    <s v="North Electrics Corp"/>
    <x v="3"/>
    <x v="467"/>
    <n v="1683"/>
    <x v="1"/>
    <x v="1"/>
    <x v="1"/>
  </r>
  <r>
    <d v="2020-06-28T00:00:00"/>
    <x v="2"/>
    <x v="1"/>
    <x v="1"/>
    <s v="North Motors Co"/>
    <x v="1"/>
    <x v="468"/>
    <n v="5873"/>
    <x v="1"/>
    <x v="8"/>
    <x v="2"/>
  </r>
  <r>
    <d v="2020-07-05T00:00:00"/>
    <x v="2"/>
    <x v="2"/>
    <x v="1"/>
    <s v="Electrics Co Ltd Group"/>
    <x v="4"/>
    <x v="469"/>
    <n v="3383.52"/>
    <x v="1"/>
    <x v="3"/>
    <x v="1"/>
  </r>
  <r>
    <d v="2020-07-06T00:00:00"/>
    <x v="2"/>
    <x v="2"/>
    <x v="2"/>
    <s v="Central Motors Group"/>
    <x v="3"/>
    <x v="470"/>
    <n v="6906"/>
    <x v="0"/>
    <x v="2"/>
    <x v="2"/>
  </r>
  <r>
    <d v="2020-07-06T00:00:00"/>
    <x v="2"/>
    <x v="2"/>
    <x v="3"/>
    <s v="North Industries Ltd Ltd Group"/>
    <x v="4"/>
    <x v="471"/>
    <n v="8227.32"/>
    <x v="0"/>
    <x v="4"/>
    <x v="1"/>
  </r>
  <r>
    <d v="2020-07-08T00:00:00"/>
    <x v="2"/>
    <x v="2"/>
    <x v="4"/>
    <s v="East Motors Inc"/>
    <x v="3"/>
    <x v="472"/>
    <n v="8496"/>
    <x v="1"/>
    <x v="2"/>
    <x v="1"/>
  </r>
  <r>
    <d v="2020-07-12T00:00:00"/>
    <x v="2"/>
    <x v="2"/>
    <x v="3"/>
    <s v="Global Electrics LLC Ltd Group"/>
    <x v="3"/>
    <x v="473"/>
    <n v="6794.7"/>
    <x v="0"/>
    <x v="9"/>
    <x v="2"/>
  </r>
  <r>
    <d v="2020-07-15T00:00:00"/>
    <x v="2"/>
    <x v="2"/>
    <x v="2"/>
    <s v="West Systems LLC"/>
    <x v="0"/>
    <x v="474"/>
    <n v="2085"/>
    <x v="0"/>
    <x v="3"/>
    <x v="0"/>
  </r>
  <r>
    <d v="2020-07-16T00:00:00"/>
    <x v="2"/>
    <x v="2"/>
    <x v="1"/>
    <s v="National Machines Group"/>
    <x v="1"/>
    <x v="475"/>
    <n v="6529"/>
    <x v="1"/>
    <x v="4"/>
    <x v="2"/>
  </r>
  <r>
    <d v="2020-07-16T00:00:00"/>
    <x v="2"/>
    <x v="2"/>
    <x v="2"/>
    <s v="Suburban Tech Group Ltd Group"/>
    <x v="0"/>
    <x v="476"/>
    <n v="2714.67"/>
    <x v="0"/>
    <x v="1"/>
    <x v="2"/>
  </r>
  <r>
    <d v="2020-07-17T00:00:00"/>
    <x v="2"/>
    <x v="2"/>
    <x v="1"/>
    <s v="Metro Systems LLC"/>
    <x v="1"/>
    <x v="477"/>
    <n v="6401"/>
    <x v="0"/>
    <x v="4"/>
    <x v="3"/>
  </r>
  <r>
    <d v="2020-07-18T00:00:00"/>
    <x v="2"/>
    <x v="2"/>
    <x v="3"/>
    <s v="North Electrics Group"/>
    <x v="2"/>
    <x v="478"/>
    <n v="2857"/>
    <x v="1"/>
    <x v="0"/>
    <x v="1"/>
  </r>
  <r>
    <d v="2020-07-22T00:00:00"/>
    <x v="2"/>
    <x v="2"/>
    <x v="3"/>
    <s v="West Electrics LLC Ltd Group"/>
    <x v="6"/>
    <x v="479"/>
    <n v="7714.8"/>
    <x v="0"/>
    <x v="3"/>
    <x v="1"/>
  </r>
  <r>
    <d v="2020-07-23T00:00:00"/>
    <x v="2"/>
    <x v="2"/>
    <x v="3"/>
    <s v="Metro Equip Inc Ltd Group"/>
    <x v="4"/>
    <x v="480"/>
    <n v="7604.54"/>
    <x v="0"/>
    <x v="0"/>
    <x v="1"/>
  </r>
  <r>
    <d v="2020-07-23T00:00:00"/>
    <x v="2"/>
    <x v="2"/>
    <x v="3"/>
    <s v="Motors Ltd"/>
    <x v="0"/>
    <x v="481"/>
    <n v="7363"/>
    <x v="1"/>
    <x v="7"/>
    <x v="1"/>
  </r>
  <r>
    <d v="2020-07-24T00:00:00"/>
    <x v="2"/>
    <x v="2"/>
    <x v="2"/>
    <s v="Special North Motors LLC Ltd Group"/>
    <x v="4"/>
    <x v="482"/>
    <n v="7523.201"/>
    <x v="0"/>
    <x v="5"/>
    <x v="0"/>
  </r>
  <r>
    <d v="2020-07-26T00:00:00"/>
    <x v="2"/>
    <x v="2"/>
    <x v="0"/>
    <s v="Equip Inc Ltd Group"/>
    <x v="0"/>
    <x v="483"/>
    <n v="2859.07"/>
    <x v="0"/>
    <x v="3"/>
    <x v="1"/>
  </r>
  <r>
    <d v="2020-07-26T00:00:00"/>
    <x v="2"/>
    <x v="2"/>
    <x v="4"/>
    <s v="Suburban Systems Co Ltd Group"/>
    <x v="7"/>
    <x v="484"/>
    <n v="4261.18"/>
    <x v="0"/>
    <x v="0"/>
    <x v="2"/>
  </r>
  <r>
    <d v="2020-07-27T00:00:00"/>
    <x v="2"/>
    <x v="2"/>
    <x v="0"/>
    <s v="East Engineering Inc Ltd Group"/>
    <x v="5"/>
    <x v="485"/>
    <n v="4720"/>
    <x v="0"/>
    <x v="8"/>
    <x v="0"/>
  </r>
  <r>
    <d v="2020-07-28T00:00:00"/>
    <x v="2"/>
    <x v="2"/>
    <x v="2"/>
    <s v="East Motors Group Ltd Group"/>
    <x v="1"/>
    <x v="486"/>
    <n v="9127.92"/>
    <x v="1"/>
    <x v="7"/>
    <x v="2"/>
  </r>
  <r>
    <d v="2020-08-02T00:00:00"/>
    <x v="2"/>
    <x v="2"/>
    <x v="2"/>
    <s v="Suburban Engineering Corp Ltd Group"/>
    <x v="8"/>
    <x v="487"/>
    <n v="5762.96"/>
    <x v="0"/>
    <x v="3"/>
    <x v="2"/>
  </r>
  <r>
    <d v="2020-08-07T00:00:00"/>
    <x v="2"/>
    <x v="2"/>
    <x v="2"/>
    <s v="Suburban Engineering Corp"/>
    <x v="8"/>
    <x v="488"/>
    <n v="7028"/>
    <x v="0"/>
    <x v="3"/>
    <x v="0"/>
  </r>
  <r>
    <d v="2020-08-08T00:00:00"/>
    <x v="2"/>
    <x v="2"/>
    <x v="2"/>
    <s v="Global Electrics Ltd Ltd Group"/>
    <x v="8"/>
    <x v="489"/>
    <n v="4033.76"/>
    <x v="1"/>
    <x v="8"/>
    <x v="1"/>
  </r>
  <r>
    <d v="2020-08-08T00:00:00"/>
    <x v="2"/>
    <x v="2"/>
    <x v="0"/>
    <s v="Suburban Motors LLC Ltd Group"/>
    <x v="1"/>
    <x v="490"/>
    <n v="8760"/>
    <x v="0"/>
    <x v="2"/>
    <x v="1"/>
  </r>
  <r>
    <d v="2020-08-09T00:00:00"/>
    <x v="2"/>
    <x v="2"/>
    <x v="0"/>
    <s v="Global Systems LLC Ltd Group"/>
    <x v="4"/>
    <x v="491"/>
    <n v="663.96"/>
    <x v="1"/>
    <x v="3"/>
    <x v="2"/>
  </r>
  <r>
    <d v="2020-08-09T00:00:00"/>
    <x v="2"/>
    <x v="2"/>
    <x v="4"/>
    <s v="Central Electrics Group Ltd Group"/>
    <x v="1"/>
    <x v="492"/>
    <n v="8695.83"/>
    <x v="1"/>
    <x v="2"/>
    <x v="0"/>
  </r>
  <r>
    <d v="2020-08-10T00:00:00"/>
    <x v="2"/>
    <x v="2"/>
    <x v="2"/>
    <s v="Metro Engineering Corp Ltd Group"/>
    <x v="4"/>
    <x v="493"/>
    <n v="6633"/>
    <x v="0"/>
    <x v="5"/>
    <x v="2"/>
  </r>
  <r>
    <d v="2020-08-14T00:00:00"/>
    <x v="2"/>
    <x v="2"/>
    <x v="1"/>
    <s v="South Engineering Co"/>
    <x v="4"/>
    <x v="494"/>
    <n v="795"/>
    <x v="0"/>
    <x v="2"/>
    <x v="2"/>
  </r>
  <r>
    <d v="2020-08-20T00:00:00"/>
    <x v="2"/>
    <x v="2"/>
    <x v="1"/>
    <s v="Central Machines Inc Ltd Group"/>
    <x v="5"/>
    <x v="495"/>
    <n v="2346.25"/>
    <x v="0"/>
    <x v="4"/>
    <x v="0"/>
  </r>
  <r>
    <d v="2020-08-23T00:00:00"/>
    <x v="2"/>
    <x v="2"/>
    <x v="1"/>
    <s v="Suburban Tech Group"/>
    <x v="0"/>
    <x v="496"/>
    <n v="2919"/>
    <x v="0"/>
    <x v="5"/>
    <x v="0"/>
  </r>
  <r>
    <d v="2020-08-23T00:00:00"/>
    <x v="2"/>
    <x v="2"/>
    <x v="1"/>
    <s v="Metro Drives Co Ltd Group"/>
    <x v="3"/>
    <x v="497"/>
    <n v="829.4"/>
    <x v="0"/>
    <x v="3"/>
    <x v="2"/>
  </r>
  <r>
    <d v="2020-08-24T00:00:00"/>
    <x v="2"/>
    <x v="2"/>
    <x v="1"/>
    <s v="Metro Equip Co Ltd Group"/>
    <x v="4"/>
    <x v="498"/>
    <n v="2010.41"/>
    <x v="0"/>
    <x v="9"/>
    <x v="2"/>
  </r>
  <r>
    <d v="2020-08-28T00:00:00"/>
    <x v="2"/>
    <x v="2"/>
    <x v="0"/>
    <s v="National Drives LLC Ltd Group"/>
    <x v="2"/>
    <x v="499"/>
    <n v="5467.41"/>
    <x v="1"/>
    <x v="8"/>
    <x v="0"/>
  </r>
  <r>
    <d v="2020-09-06T00:00:00"/>
    <x v="2"/>
    <x v="2"/>
    <x v="1"/>
    <s v="National Machines Corp Ltd Group"/>
    <x v="1"/>
    <x v="500"/>
    <n v="4977.24"/>
    <x v="0"/>
    <x v="3"/>
    <x v="1"/>
  </r>
  <r>
    <d v="2020-09-07T00:00:00"/>
    <x v="2"/>
    <x v="2"/>
    <x v="1"/>
    <s v="Metro Machines Ltd"/>
    <x v="3"/>
    <x v="501"/>
    <n v="1357"/>
    <x v="0"/>
    <x v="3"/>
    <x v="1"/>
  </r>
  <r>
    <d v="2020-09-07T00:00:00"/>
    <x v="2"/>
    <x v="2"/>
    <x v="3"/>
    <s v="Central Equip Inc Ltd Group"/>
    <x v="1"/>
    <x v="502"/>
    <n v="471.12"/>
    <x v="0"/>
    <x v="7"/>
    <x v="2"/>
  </r>
  <r>
    <d v="2020-09-08T00:00:00"/>
    <x v="2"/>
    <x v="2"/>
    <x v="1"/>
    <s v="South Equip Inc"/>
    <x v="1"/>
    <x v="503"/>
    <n v="7670"/>
    <x v="0"/>
    <x v="5"/>
    <x v="2"/>
  </r>
  <r>
    <d v="2020-09-09T00:00:00"/>
    <x v="2"/>
    <x v="2"/>
    <x v="2"/>
    <s v="Central Engineering Ltd Ltd Group"/>
    <x v="2"/>
    <x v="504"/>
    <n v="3829.68"/>
    <x v="0"/>
    <x v="5"/>
    <x v="2"/>
  </r>
  <r>
    <d v="2020-09-11T00:00:00"/>
    <x v="2"/>
    <x v="2"/>
    <x v="1"/>
    <s v="Suburban Motors Corp Ltd Group"/>
    <x v="3"/>
    <x v="505"/>
    <n v="4431.3599999999997"/>
    <x v="0"/>
    <x v="0"/>
    <x v="2"/>
  </r>
  <r>
    <d v="2020-09-12T00:00:00"/>
    <x v="2"/>
    <x v="2"/>
    <x v="3"/>
    <s v="South Tech LLC"/>
    <x v="2"/>
    <x v="506"/>
    <n v="7762"/>
    <x v="0"/>
    <x v="3"/>
    <x v="2"/>
  </r>
  <r>
    <d v="2020-09-13T00:00:00"/>
    <x v="2"/>
    <x v="2"/>
    <x v="1"/>
    <s v="Motors LLC Ltd Group"/>
    <x v="4"/>
    <x v="507"/>
    <n v="7237.62"/>
    <x v="0"/>
    <x v="0"/>
    <x v="2"/>
  </r>
  <r>
    <d v="2020-09-13T00:00:00"/>
    <x v="2"/>
    <x v="2"/>
    <x v="1"/>
    <s v="West Tech Ltd"/>
    <x v="0"/>
    <x v="508"/>
    <n v="4442"/>
    <x v="1"/>
    <x v="3"/>
    <x v="1"/>
  </r>
  <r>
    <d v="2020-09-14T00:00:00"/>
    <x v="2"/>
    <x v="2"/>
    <x v="0"/>
    <s v="Suburban Equip Corp Ltd Group"/>
    <x v="5"/>
    <x v="509"/>
    <n v="11580.28"/>
    <x v="0"/>
    <x v="2"/>
    <x v="3"/>
  </r>
  <r>
    <d v="2020-09-17T00:00:00"/>
    <x v="2"/>
    <x v="2"/>
    <x v="3"/>
    <s v="West Tech Group"/>
    <x v="0"/>
    <x v="510"/>
    <n v="2829"/>
    <x v="0"/>
    <x v="2"/>
    <x v="0"/>
  </r>
  <r>
    <d v="2020-09-18T00:00:00"/>
    <x v="2"/>
    <x v="2"/>
    <x v="3"/>
    <s v="South Electrics Corp"/>
    <x v="1"/>
    <x v="511"/>
    <n v="3137"/>
    <x v="0"/>
    <x v="5"/>
    <x v="1"/>
  </r>
  <r>
    <d v="2020-09-19T00:00:00"/>
    <x v="2"/>
    <x v="2"/>
    <x v="1"/>
    <s v="Special Suburban Engineering Inc Ltd Group"/>
    <x v="4"/>
    <x v="512"/>
    <n v="3767.6352000000002"/>
    <x v="0"/>
    <x v="6"/>
    <x v="1"/>
  </r>
  <r>
    <d v="2020-09-23T00:00:00"/>
    <x v="2"/>
    <x v="2"/>
    <x v="3"/>
    <s v="Metro Machines Corp Ltd Group"/>
    <x v="4"/>
    <x v="513"/>
    <n v="5658.1"/>
    <x v="0"/>
    <x v="5"/>
    <x v="1"/>
  </r>
  <r>
    <d v="2020-09-23T00:00:00"/>
    <x v="2"/>
    <x v="2"/>
    <x v="1"/>
    <s v="Equip Group Ltd Group"/>
    <x v="0"/>
    <x v="514"/>
    <n v="938.7"/>
    <x v="0"/>
    <x v="3"/>
    <x v="1"/>
  </r>
  <r>
    <d v="2020-09-24T00:00:00"/>
    <x v="2"/>
    <x v="2"/>
    <x v="1"/>
    <s v="West Machines Group"/>
    <x v="0"/>
    <x v="515"/>
    <n v="6091"/>
    <x v="0"/>
    <x v="2"/>
    <x v="0"/>
  </r>
  <r>
    <d v="2020-09-26T00:00:00"/>
    <x v="2"/>
    <x v="2"/>
    <x v="1"/>
    <s v="Central Equip Ltd Ltd Group"/>
    <x v="4"/>
    <x v="516"/>
    <n v="2440.6799999999998"/>
    <x v="0"/>
    <x v="2"/>
    <x v="0"/>
  </r>
  <r>
    <d v="2020-09-26T00:00:00"/>
    <x v="2"/>
    <x v="2"/>
    <x v="2"/>
    <s v="Suburban Equip Inc"/>
    <x v="3"/>
    <x v="517"/>
    <n v="6413"/>
    <x v="1"/>
    <x v="5"/>
    <x v="2"/>
  </r>
  <r>
    <d v="2020-09-26T00:00:00"/>
    <x v="2"/>
    <x v="2"/>
    <x v="1"/>
    <s v="National Electrics LLC Ltd Group"/>
    <x v="1"/>
    <x v="518"/>
    <n v="5760"/>
    <x v="0"/>
    <x v="1"/>
    <x v="0"/>
  </r>
  <r>
    <d v="2020-09-27T00:00:00"/>
    <x v="2"/>
    <x v="2"/>
    <x v="0"/>
    <s v="West Equip Inc"/>
    <x v="6"/>
    <x v="519"/>
    <n v="6231"/>
    <x v="0"/>
    <x v="7"/>
    <x v="0"/>
  </r>
  <r>
    <d v="2020-09-27T00:00:00"/>
    <x v="2"/>
    <x v="2"/>
    <x v="1"/>
    <s v="South Drives Corp"/>
    <x v="3"/>
    <x v="520"/>
    <n v="5804"/>
    <x v="1"/>
    <x v="2"/>
    <x v="3"/>
  </r>
  <r>
    <d v="2020-09-28T00:00:00"/>
    <x v="2"/>
    <x v="2"/>
    <x v="1"/>
    <s v="North Motors LLC Ltd Group"/>
    <x v="4"/>
    <x v="521"/>
    <n v="5472.81"/>
    <x v="1"/>
    <x v="2"/>
    <x v="1"/>
  </r>
  <r>
    <d v="2020-10-06T00:00:00"/>
    <x v="2"/>
    <x v="3"/>
    <x v="0"/>
    <s v="Suburban Tech Inc Ltd Group"/>
    <x v="1"/>
    <x v="522"/>
    <n v="3608.8"/>
    <x v="0"/>
    <x v="0"/>
    <x v="2"/>
  </r>
  <r>
    <d v="2020-10-11T00:00:00"/>
    <x v="2"/>
    <x v="3"/>
    <x v="1"/>
    <s v="Central Machines Co Ltd Group"/>
    <x v="4"/>
    <x v="523"/>
    <n v="6308.28"/>
    <x v="1"/>
    <x v="2"/>
    <x v="1"/>
  </r>
  <r>
    <d v="2020-10-11T00:00:00"/>
    <x v="2"/>
    <x v="3"/>
    <x v="1"/>
    <s v="Motors LLC"/>
    <x v="4"/>
    <x v="524"/>
    <n v="6186"/>
    <x v="0"/>
    <x v="3"/>
    <x v="2"/>
  </r>
  <r>
    <d v="2020-10-14T00:00:00"/>
    <x v="2"/>
    <x v="3"/>
    <x v="4"/>
    <s v="Central Electrics Corp"/>
    <x v="2"/>
    <x v="525"/>
    <n v="542"/>
    <x v="0"/>
    <x v="1"/>
    <x v="1"/>
  </r>
  <r>
    <d v="2020-10-16T00:00:00"/>
    <x v="2"/>
    <x v="3"/>
    <x v="3"/>
    <s v="East Systems Ltd Ltd Group"/>
    <x v="7"/>
    <x v="526"/>
    <n v="1459.48"/>
    <x v="0"/>
    <x v="2"/>
    <x v="1"/>
  </r>
  <r>
    <d v="2020-10-18T00:00:00"/>
    <x v="2"/>
    <x v="3"/>
    <x v="1"/>
    <s v="Central Engineering Ltd"/>
    <x v="2"/>
    <x v="527"/>
    <n v="7092"/>
    <x v="0"/>
    <x v="1"/>
    <x v="1"/>
  </r>
  <r>
    <d v="2020-10-19T00:00:00"/>
    <x v="2"/>
    <x v="3"/>
    <x v="3"/>
    <s v="Electrics LLC"/>
    <x v="1"/>
    <x v="528"/>
    <n v="9474"/>
    <x v="1"/>
    <x v="5"/>
    <x v="3"/>
  </r>
  <r>
    <d v="2020-10-20T00:00:00"/>
    <x v="2"/>
    <x v="3"/>
    <x v="3"/>
    <s v="Central Electrics Co"/>
    <x v="6"/>
    <x v="529"/>
    <n v="2820"/>
    <x v="0"/>
    <x v="9"/>
    <x v="2"/>
  </r>
  <r>
    <d v="2020-10-20T00:00:00"/>
    <x v="2"/>
    <x v="3"/>
    <x v="4"/>
    <s v="Equip Corp Ltd Group"/>
    <x v="1"/>
    <x v="530"/>
    <n v="5965.25"/>
    <x v="1"/>
    <x v="5"/>
    <x v="3"/>
  </r>
  <r>
    <d v="2020-10-20T00:00:00"/>
    <x v="2"/>
    <x v="3"/>
    <x v="4"/>
    <s v="North Motors Ltd"/>
    <x v="4"/>
    <x v="531"/>
    <n v="5667"/>
    <x v="0"/>
    <x v="2"/>
    <x v="1"/>
  </r>
  <r>
    <d v="2020-10-22T00:00:00"/>
    <x v="2"/>
    <x v="3"/>
    <x v="0"/>
    <s v="Electrics Ltd Ltd Group"/>
    <x v="1"/>
    <x v="532"/>
    <n v="1155"/>
    <x v="0"/>
    <x v="0"/>
    <x v="2"/>
  </r>
  <r>
    <d v="2020-10-22T00:00:00"/>
    <x v="2"/>
    <x v="3"/>
    <x v="0"/>
    <s v="South Industries Co"/>
    <x v="2"/>
    <x v="72"/>
    <n v="1041"/>
    <x v="0"/>
    <x v="5"/>
    <x v="0"/>
  </r>
  <r>
    <d v="2020-10-23T00:00:00"/>
    <x v="2"/>
    <x v="3"/>
    <x v="0"/>
    <s v="Metro Motors Ltd Ltd Group"/>
    <x v="4"/>
    <x v="533"/>
    <n v="4565.99"/>
    <x v="0"/>
    <x v="8"/>
    <x v="1"/>
  </r>
  <r>
    <d v="2020-10-23T00:00:00"/>
    <x v="2"/>
    <x v="3"/>
    <x v="1"/>
    <s v="North Drives Ltd Ltd Group"/>
    <x v="5"/>
    <x v="534"/>
    <n v="1754.06"/>
    <x v="0"/>
    <x v="1"/>
    <x v="1"/>
  </r>
  <r>
    <d v="2020-10-23T00:00:00"/>
    <x v="2"/>
    <x v="3"/>
    <x v="1"/>
    <s v="Global Tech Group Ltd Group"/>
    <x v="4"/>
    <x v="535"/>
    <n v="4515.4799999999996"/>
    <x v="0"/>
    <x v="2"/>
    <x v="0"/>
  </r>
  <r>
    <d v="2020-10-24T00:00:00"/>
    <x v="2"/>
    <x v="3"/>
    <x v="0"/>
    <s v="North Engineering Co Ltd Group"/>
    <x v="4"/>
    <x v="536"/>
    <n v="7414.11"/>
    <x v="0"/>
    <x v="2"/>
    <x v="3"/>
  </r>
  <r>
    <d v="2020-10-24T00:00:00"/>
    <x v="2"/>
    <x v="3"/>
    <x v="3"/>
    <s v="National Industries Inc Ltd Group"/>
    <x v="7"/>
    <x v="537"/>
    <n v="4360.66"/>
    <x v="0"/>
    <x v="2"/>
    <x v="1"/>
  </r>
  <r>
    <d v="2020-10-24T00:00:00"/>
    <x v="2"/>
    <x v="3"/>
    <x v="0"/>
    <s v="South Industries LLC"/>
    <x v="6"/>
    <x v="538"/>
    <n v="7385"/>
    <x v="0"/>
    <x v="2"/>
    <x v="1"/>
  </r>
  <r>
    <d v="2020-10-25T00:00:00"/>
    <x v="2"/>
    <x v="3"/>
    <x v="0"/>
    <s v="North Electrics Group Ltd Group"/>
    <x v="2"/>
    <x v="539"/>
    <n v="2314.17"/>
    <x v="1"/>
    <x v="3"/>
    <x v="1"/>
  </r>
  <r>
    <d v="2020-10-27T00:00:00"/>
    <x v="2"/>
    <x v="3"/>
    <x v="3"/>
    <s v="Global Electrics Co Ltd Group"/>
    <x v="1"/>
    <x v="540"/>
    <n v="1381.16"/>
    <x v="1"/>
    <x v="6"/>
    <x v="0"/>
  </r>
  <r>
    <d v="2020-11-01T00:00:00"/>
    <x v="2"/>
    <x v="3"/>
    <x v="1"/>
    <s v="Industries Corp Ltd Group"/>
    <x v="4"/>
    <x v="541"/>
    <n v="1436.94"/>
    <x v="0"/>
    <x v="4"/>
    <x v="2"/>
  </r>
  <r>
    <d v="2020-11-02T00:00:00"/>
    <x v="2"/>
    <x v="3"/>
    <x v="3"/>
    <s v="North Electrics Ltd"/>
    <x v="0"/>
    <x v="542"/>
    <n v="8281"/>
    <x v="0"/>
    <x v="9"/>
    <x v="3"/>
  </r>
  <r>
    <d v="2020-11-02T00:00:00"/>
    <x v="2"/>
    <x v="3"/>
    <x v="1"/>
    <s v="Global Systems Group Ltd Group"/>
    <x v="4"/>
    <x v="543"/>
    <n v="4005.98"/>
    <x v="1"/>
    <x v="3"/>
    <x v="2"/>
  </r>
  <r>
    <d v="2020-11-04T00:00:00"/>
    <x v="2"/>
    <x v="3"/>
    <x v="0"/>
    <s v="West Engineering Inc Ltd Group"/>
    <x v="2"/>
    <x v="544"/>
    <n v="7843.44"/>
    <x v="0"/>
    <x v="5"/>
    <x v="2"/>
  </r>
  <r>
    <d v="2020-11-04T00:00:00"/>
    <x v="2"/>
    <x v="3"/>
    <x v="1"/>
    <s v="Suburban Drives LLC Ltd Group"/>
    <x v="1"/>
    <x v="545"/>
    <n v="6674.91"/>
    <x v="0"/>
    <x v="7"/>
    <x v="1"/>
  </r>
  <r>
    <d v="2020-11-06T00:00:00"/>
    <x v="2"/>
    <x v="3"/>
    <x v="3"/>
    <s v="National Industries Co Ltd Group"/>
    <x v="7"/>
    <x v="546"/>
    <n v="2723.23"/>
    <x v="1"/>
    <x v="0"/>
    <x v="1"/>
  </r>
  <r>
    <d v="2020-11-08T00:00:00"/>
    <x v="2"/>
    <x v="3"/>
    <x v="2"/>
    <s v="North Systems LLC Ltd Group"/>
    <x v="4"/>
    <x v="547"/>
    <n v="6210.96"/>
    <x v="0"/>
    <x v="5"/>
    <x v="1"/>
  </r>
  <r>
    <d v="2020-11-09T00:00:00"/>
    <x v="2"/>
    <x v="3"/>
    <x v="2"/>
    <s v="Suburban Drives Inc"/>
    <x v="7"/>
    <x v="548"/>
    <n v="7799"/>
    <x v="1"/>
    <x v="8"/>
    <x v="2"/>
  </r>
  <r>
    <d v="2020-11-10T00:00:00"/>
    <x v="2"/>
    <x v="3"/>
    <x v="1"/>
    <s v="National Systems Inc Ltd Group"/>
    <x v="2"/>
    <x v="549"/>
    <n v="2531.36"/>
    <x v="1"/>
    <x v="1"/>
    <x v="1"/>
  </r>
  <r>
    <d v="2020-11-11T00:00:00"/>
    <x v="2"/>
    <x v="3"/>
    <x v="2"/>
    <s v="Special Electrics Co Ltd Group"/>
    <x v="4"/>
    <x v="550"/>
    <n v="10288.3081"/>
    <x v="0"/>
    <x v="2"/>
    <x v="0"/>
  </r>
  <r>
    <d v="2020-11-12T00:00:00"/>
    <x v="2"/>
    <x v="3"/>
    <x v="1"/>
    <s v="Metro Machines Inc Ltd Group"/>
    <x v="0"/>
    <x v="551"/>
    <n v="5177.8999999999996"/>
    <x v="0"/>
    <x v="9"/>
    <x v="0"/>
  </r>
  <r>
    <d v="2020-11-12T00:00:00"/>
    <x v="2"/>
    <x v="3"/>
    <x v="3"/>
    <s v="Global Equip Group"/>
    <x v="2"/>
    <x v="552"/>
    <n v="8695"/>
    <x v="1"/>
    <x v="3"/>
    <x v="1"/>
  </r>
  <r>
    <d v="2020-11-13T00:00:00"/>
    <x v="2"/>
    <x v="3"/>
    <x v="1"/>
    <s v="West Drives Ltd Ltd Group"/>
    <x v="1"/>
    <x v="553"/>
    <n v="2293.3000000000002"/>
    <x v="1"/>
    <x v="1"/>
    <x v="3"/>
  </r>
  <r>
    <d v="2020-11-13T00:00:00"/>
    <x v="2"/>
    <x v="3"/>
    <x v="2"/>
    <s v="South Systems Ltd Ltd Group"/>
    <x v="7"/>
    <x v="554"/>
    <n v="4780.74"/>
    <x v="0"/>
    <x v="5"/>
    <x v="2"/>
  </r>
  <r>
    <d v="2020-11-14T00:00:00"/>
    <x v="2"/>
    <x v="3"/>
    <x v="4"/>
    <s v="Metro Engineering Inc Ltd Group"/>
    <x v="4"/>
    <x v="555"/>
    <n v="2550.6"/>
    <x v="0"/>
    <x v="5"/>
    <x v="1"/>
  </r>
  <r>
    <d v="2020-11-14T00:00:00"/>
    <x v="2"/>
    <x v="3"/>
    <x v="2"/>
    <s v="Central Engineering LLC Ltd Group"/>
    <x v="3"/>
    <x v="556"/>
    <n v="9150.26"/>
    <x v="0"/>
    <x v="6"/>
    <x v="2"/>
  </r>
  <r>
    <d v="2020-11-14T00:00:00"/>
    <x v="2"/>
    <x v="3"/>
    <x v="0"/>
    <s v="Central Equip Corp"/>
    <x v="1"/>
    <x v="557"/>
    <n v="9292"/>
    <x v="1"/>
    <x v="5"/>
    <x v="0"/>
  </r>
  <r>
    <d v="2020-11-15T00:00:00"/>
    <x v="2"/>
    <x v="3"/>
    <x v="3"/>
    <s v="Central Machines LLC Ltd Group"/>
    <x v="4"/>
    <x v="558"/>
    <n v="9534.42"/>
    <x v="0"/>
    <x v="2"/>
    <x v="2"/>
  </r>
  <r>
    <d v="2020-11-16T00:00:00"/>
    <x v="2"/>
    <x v="3"/>
    <x v="4"/>
    <s v="Metro Machines LLC"/>
    <x v="2"/>
    <x v="559"/>
    <n v="9355"/>
    <x v="1"/>
    <x v="1"/>
    <x v="2"/>
  </r>
  <r>
    <d v="2020-11-24T00:00:00"/>
    <x v="2"/>
    <x v="3"/>
    <x v="0"/>
    <s v="Suburban Systems Ltd Ltd Group"/>
    <x v="6"/>
    <x v="560"/>
    <n v="7710.76"/>
    <x v="0"/>
    <x v="0"/>
    <x v="3"/>
  </r>
  <r>
    <d v="2020-11-24T00:00:00"/>
    <x v="2"/>
    <x v="3"/>
    <x v="0"/>
    <s v="Central Tech Corp"/>
    <x v="0"/>
    <x v="561"/>
    <n v="5274"/>
    <x v="0"/>
    <x v="2"/>
    <x v="1"/>
  </r>
  <r>
    <d v="2020-11-26T00:00:00"/>
    <x v="2"/>
    <x v="3"/>
    <x v="0"/>
    <s v="West Drives Group Ltd Group"/>
    <x v="3"/>
    <x v="562"/>
    <n v="8428.86"/>
    <x v="0"/>
    <x v="5"/>
    <x v="1"/>
  </r>
  <r>
    <d v="2020-12-05T00:00:00"/>
    <x v="2"/>
    <x v="3"/>
    <x v="2"/>
    <s v="National Systems Ltd"/>
    <x v="5"/>
    <x v="563"/>
    <n v="5334"/>
    <x v="1"/>
    <x v="7"/>
    <x v="1"/>
  </r>
  <r>
    <d v="2020-12-06T00:00:00"/>
    <x v="2"/>
    <x v="3"/>
    <x v="0"/>
    <s v="National Drives Corp Ltd Group"/>
    <x v="0"/>
    <x v="564"/>
    <n v="4121.8"/>
    <x v="1"/>
    <x v="6"/>
    <x v="1"/>
  </r>
  <r>
    <d v="2020-12-07T00:00:00"/>
    <x v="2"/>
    <x v="3"/>
    <x v="4"/>
    <s v="Central Drives Group Ltd Group"/>
    <x v="3"/>
    <x v="565"/>
    <n v="3793.2"/>
    <x v="0"/>
    <x v="5"/>
    <x v="2"/>
  </r>
  <r>
    <d v="2020-12-07T00:00:00"/>
    <x v="2"/>
    <x v="3"/>
    <x v="1"/>
    <s v="Drives Group Ltd Group"/>
    <x v="4"/>
    <x v="566"/>
    <n v="3530.9"/>
    <x v="0"/>
    <x v="1"/>
    <x v="3"/>
  </r>
  <r>
    <d v="2020-12-07T00:00:00"/>
    <x v="2"/>
    <x v="3"/>
    <x v="0"/>
    <s v="Metro Machines LLC Ltd Group"/>
    <x v="2"/>
    <x v="567"/>
    <n v="5238.8"/>
    <x v="0"/>
    <x v="8"/>
    <x v="0"/>
  </r>
  <r>
    <d v="2020-12-08T00:00:00"/>
    <x v="2"/>
    <x v="3"/>
    <x v="0"/>
    <s v="Metro Drives Group"/>
    <x v="4"/>
    <x v="568"/>
    <n v="7369"/>
    <x v="0"/>
    <x v="1"/>
    <x v="0"/>
  </r>
  <r>
    <d v="2020-12-11T00:00:00"/>
    <x v="2"/>
    <x v="3"/>
    <x v="2"/>
    <s v="National Tech Group"/>
    <x v="8"/>
    <x v="569"/>
    <n v="3733"/>
    <x v="0"/>
    <x v="7"/>
    <x v="1"/>
  </r>
  <r>
    <d v="2020-12-12T00:00:00"/>
    <x v="2"/>
    <x v="3"/>
    <x v="0"/>
    <s v="South Systems Co Ltd Group"/>
    <x v="8"/>
    <x v="570"/>
    <n v="465.12"/>
    <x v="0"/>
    <x v="0"/>
    <x v="0"/>
  </r>
  <r>
    <d v="2020-12-15T00:00:00"/>
    <x v="2"/>
    <x v="3"/>
    <x v="1"/>
    <s v="Suburban Drives Corp Ltd Group"/>
    <x v="6"/>
    <x v="571"/>
    <n v="1640.49"/>
    <x v="0"/>
    <x v="0"/>
    <x v="1"/>
  </r>
  <r>
    <d v="2020-12-18T00:00:00"/>
    <x v="2"/>
    <x v="3"/>
    <x v="1"/>
    <s v="Metro Industries LLC"/>
    <x v="1"/>
    <x v="572"/>
    <n v="9556"/>
    <x v="0"/>
    <x v="0"/>
    <x v="1"/>
  </r>
  <r>
    <d v="2020-12-22T00:00:00"/>
    <x v="2"/>
    <x v="3"/>
    <x v="1"/>
    <s v="South Machines Group"/>
    <x v="2"/>
    <x v="573"/>
    <n v="1122"/>
    <x v="0"/>
    <x v="9"/>
    <x v="1"/>
  </r>
  <r>
    <d v="2020-12-22T00:00:00"/>
    <x v="2"/>
    <x v="3"/>
    <x v="0"/>
    <s v="Suburban Tech Ltd Ltd Group"/>
    <x v="0"/>
    <x v="574"/>
    <n v="3145.74"/>
    <x v="0"/>
    <x v="1"/>
    <x v="1"/>
  </r>
  <r>
    <d v="2020-12-28T00:00:00"/>
    <x v="2"/>
    <x v="3"/>
    <x v="3"/>
    <s v="Global Engineering Inc Ltd Group"/>
    <x v="1"/>
    <x v="575"/>
    <n v="7407.12"/>
    <x v="0"/>
    <x v="1"/>
    <x v="0"/>
  </r>
  <r>
    <d v="2020-12-28T00:00:00"/>
    <x v="2"/>
    <x v="3"/>
    <x v="2"/>
    <s v="West Systems Inc Ltd Group"/>
    <x v="7"/>
    <x v="576"/>
    <n v="7212.8"/>
    <x v="0"/>
    <x v="5"/>
    <x v="2"/>
  </r>
  <r>
    <d v="2021-01-03T00:00:00"/>
    <x v="3"/>
    <x v="0"/>
    <x v="0"/>
    <s v="Suburban Industries Corp Ltd Group"/>
    <x v="3"/>
    <x v="577"/>
    <n v="6357.12"/>
    <x v="0"/>
    <x v="1"/>
    <x v="1"/>
  </r>
  <r>
    <d v="2021-01-04T00:00:00"/>
    <x v="3"/>
    <x v="0"/>
    <x v="4"/>
    <s v="National Equip Co Ltd Group"/>
    <x v="6"/>
    <x v="578"/>
    <n v="5225.8"/>
    <x v="0"/>
    <x v="1"/>
    <x v="1"/>
  </r>
  <r>
    <d v="2021-01-06T00:00:00"/>
    <x v="3"/>
    <x v="0"/>
    <x v="4"/>
    <s v="East Industries Corp Ltd Group"/>
    <x v="7"/>
    <x v="579"/>
    <n v="3870.9"/>
    <x v="0"/>
    <x v="1"/>
    <x v="3"/>
  </r>
  <r>
    <d v="2021-01-08T00:00:00"/>
    <x v="3"/>
    <x v="0"/>
    <x v="1"/>
    <s v="National Electrics Co Ltd Group"/>
    <x v="0"/>
    <x v="580"/>
    <n v="7816.32"/>
    <x v="0"/>
    <x v="7"/>
    <x v="2"/>
  </r>
  <r>
    <d v="2021-01-10T00:00:00"/>
    <x v="3"/>
    <x v="0"/>
    <x v="4"/>
    <s v="National Machines LLC"/>
    <x v="3"/>
    <x v="581"/>
    <n v="7640"/>
    <x v="0"/>
    <x v="7"/>
    <x v="0"/>
  </r>
  <r>
    <d v="2021-01-13T00:00:00"/>
    <x v="3"/>
    <x v="0"/>
    <x v="3"/>
    <s v="Global Industries Ltd Ltd Group"/>
    <x v="7"/>
    <x v="582"/>
    <n v="6558.86"/>
    <x v="0"/>
    <x v="9"/>
    <x v="3"/>
  </r>
  <r>
    <d v="2021-01-14T00:00:00"/>
    <x v="3"/>
    <x v="0"/>
    <x v="3"/>
    <s v="South Motors Group Ltd Group"/>
    <x v="7"/>
    <x v="583"/>
    <n v="9806.58"/>
    <x v="1"/>
    <x v="3"/>
    <x v="0"/>
  </r>
  <r>
    <d v="2021-01-16T00:00:00"/>
    <x v="3"/>
    <x v="0"/>
    <x v="0"/>
    <s v="Metro Systems Group"/>
    <x v="7"/>
    <x v="584"/>
    <n v="9679"/>
    <x v="0"/>
    <x v="0"/>
    <x v="0"/>
  </r>
  <r>
    <d v="2021-01-17T00:00:00"/>
    <x v="3"/>
    <x v="0"/>
    <x v="1"/>
    <s v="Global Tech Ltd"/>
    <x v="4"/>
    <x v="585"/>
    <n v="1963"/>
    <x v="1"/>
    <x v="5"/>
    <x v="0"/>
  </r>
  <r>
    <d v="2021-01-18T00:00:00"/>
    <x v="3"/>
    <x v="0"/>
    <x v="1"/>
    <s v="South Tech Ltd"/>
    <x v="0"/>
    <x v="586"/>
    <n v="5700"/>
    <x v="0"/>
    <x v="5"/>
    <x v="1"/>
  </r>
  <r>
    <d v="2021-01-18T00:00:00"/>
    <x v="3"/>
    <x v="0"/>
    <x v="4"/>
    <s v="Engineering Ltd Ltd Group"/>
    <x v="3"/>
    <x v="587"/>
    <n v="4104.1000000000004"/>
    <x v="0"/>
    <x v="7"/>
    <x v="1"/>
  </r>
  <r>
    <d v="2021-01-24T00:00:00"/>
    <x v="3"/>
    <x v="0"/>
    <x v="0"/>
    <s v="Suburban Engineering Ltd"/>
    <x v="6"/>
    <x v="588"/>
    <n v="3195"/>
    <x v="0"/>
    <x v="0"/>
    <x v="0"/>
  </r>
  <r>
    <d v="2021-01-28T00:00:00"/>
    <x v="3"/>
    <x v="0"/>
    <x v="0"/>
    <s v="National Tech Ltd Ltd Group"/>
    <x v="4"/>
    <x v="589"/>
    <n v="6058.36"/>
    <x v="0"/>
    <x v="2"/>
    <x v="1"/>
  </r>
  <r>
    <d v="2021-02-04T00:00:00"/>
    <x v="3"/>
    <x v="0"/>
    <x v="3"/>
    <s v="Central Systems Ltd"/>
    <x v="3"/>
    <x v="590"/>
    <n v="5660"/>
    <x v="1"/>
    <x v="9"/>
    <x v="0"/>
  </r>
  <r>
    <d v="2021-02-05T00:00:00"/>
    <x v="3"/>
    <x v="0"/>
    <x v="1"/>
    <s v="Suburban Electrics Corp Ltd Group"/>
    <x v="8"/>
    <x v="591"/>
    <n v="6639.36"/>
    <x v="1"/>
    <x v="3"/>
    <x v="2"/>
  </r>
  <r>
    <d v="2021-02-05T00:00:00"/>
    <x v="3"/>
    <x v="0"/>
    <x v="0"/>
    <s v="National Machines Ltd Ltd Group"/>
    <x v="3"/>
    <x v="592"/>
    <n v="611.04"/>
    <x v="1"/>
    <x v="8"/>
    <x v="0"/>
  </r>
  <r>
    <d v="2021-02-06T00:00:00"/>
    <x v="3"/>
    <x v="0"/>
    <x v="2"/>
    <s v="North Engineering Ltd Ltd Group"/>
    <x v="0"/>
    <x v="593"/>
    <n v="1585.47"/>
    <x v="0"/>
    <x v="9"/>
    <x v="2"/>
  </r>
  <r>
    <d v="2021-02-07T00:00:00"/>
    <x v="3"/>
    <x v="0"/>
    <x v="1"/>
    <s v="West Machines Corp Ltd Group"/>
    <x v="6"/>
    <x v="594"/>
    <n v="3825.68"/>
    <x v="0"/>
    <x v="7"/>
    <x v="2"/>
  </r>
  <r>
    <d v="2021-02-07T00:00:00"/>
    <x v="3"/>
    <x v="0"/>
    <x v="3"/>
    <s v="Metro Systems Ltd Ltd Group"/>
    <x v="5"/>
    <x v="595"/>
    <n v="5565.75"/>
    <x v="0"/>
    <x v="6"/>
    <x v="1"/>
  </r>
  <r>
    <d v="2021-02-08T00:00:00"/>
    <x v="3"/>
    <x v="0"/>
    <x v="3"/>
    <s v="South Electrics Corp Ltd Group"/>
    <x v="1"/>
    <x v="596"/>
    <n v="1819.46"/>
    <x v="1"/>
    <x v="4"/>
    <x v="1"/>
  </r>
  <r>
    <d v="2021-02-10T00:00:00"/>
    <x v="3"/>
    <x v="0"/>
    <x v="1"/>
    <s v="Special Central Drives Group Ltd Group"/>
    <x v="3"/>
    <x v="597"/>
    <n v="5405.8940000000002"/>
    <x v="0"/>
    <x v="5"/>
    <x v="1"/>
  </r>
  <r>
    <d v="2021-02-12T00:00:00"/>
    <x v="3"/>
    <x v="0"/>
    <x v="1"/>
    <s v="East Equip Corp Ltd Group"/>
    <x v="7"/>
    <x v="598"/>
    <n v="2300.25"/>
    <x v="1"/>
    <x v="4"/>
    <x v="2"/>
  </r>
  <r>
    <d v="2021-02-13T00:00:00"/>
    <x v="3"/>
    <x v="0"/>
    <x v="0"/>
    <s v="West Engineering Inc"/>
    <x v="2"/>
    <x v="599"/>
    <n v="5942"/>
    <x v="0"/>
    <x v="9"/>
    <x v="3"/>
  </r>
  <r>
    <d v="2021-02-14T00:00:00"/>
    <x v="3"/>
    <x v="0"/>
    <x v="1"/>
    <s v="South Tech Ltd Ltd Group"/>
    <x v="0"/>
    <x v="600"/>
    <n v="4161"/>
    <x v="0"/>
    <x v="0"/>
    <x v="0"/>
  </r>
  <r>
    <d v="2021-02-15T00:00:00"/>
    <x v="3"/>
    <x v="0"/>
    <x v="1"/>
    <s v="North Machines Corp"/>
    <x v="4"/>
    <x v="601"/>
    <n v="1734"/>
    <x v="0"/>
    <x v="1"/>
    <x v="1"/>
  </r>
  <r>
    <d v="2021-02-15T00:00:00"/>
    <x v="3"/>
    <x v="0"/>
    <x v="3"/>
    <s v="Global Tech Corp"/>
    <x v="1"/>
    <x v="602"/>
    <n v="2402"/>
    <x v="0"/>
    <x v="8"/>
    <x v="1"/>
  </r>
  <r>
    <d v="2021-02-21T00:00:00"/>
    <x v="3"/>
    <x v="0"/>
    <x v="1"/>
    <s v="Equip LLC"/>
    <x v="4"/>
    <x v="603"/>
    <n v="5267"/>
    <x v="1"/>
    <x v="6"/>
    <x v="2"/>
  </r>
  <r>
    <d v="2021-02-23T00:00:00"/>
    <x v="3"/>
    <x v="0"/>
    <x v="0"/>
    <s v="East Drives Ltd Ltd Group"/>
    <x v="3"/>
    <x v="604"/>
    <n v="3728.7"/>
    <x v="0"/>
    <x v="3"/>
    <x v="0"/>
  </r>
  <r>
    <d v="2021-02-23T00:00:00"/>
    <x v="3"/>
    <x v="0"/>
    <x v="1"/>
    <s v="Metro Engineering LLC"/>
    <x v="7"/>
    <x v="605"/>
    <n v="1222"/>
    <x v="0"/>
    <x v="8"/>
    <x v="1"/>
  </r>
  <r>
    <d v="2021-02-23T00:00:00"/>
    <x v="3"/>
    <x v="0"/>
    <x v="4"/>
    <s v="Equip Co"/>
    <x v="0"/>
    <x v="606"/>
    <n v="954"/>
    <x v="0"/>
    <x v="3"/>
    <x v="1"/>
  </r>
  <r>
    <d v="2021-02-24T00:00:00"/>
    <x v="3"/>
    <x v="0"/>
    <x v="2"/>
    <s v="South Drives Inc"/>
    <x v="3"/>
    <x v="607"/>
    <n v="9056"/>
    <x v="0"/>
    <x v="8"/>
    <x v="3"/>
  </r>
  <r>
    <d v="2021-02-25T00:00:00"/>
    <x v="3"/>
    <x v="0"/>
    <x v="1"/>
    <s v="North Electrics Inc Ltd Group"/>
    <x v="8"/>
    <x v="608"/>
    <n v="735"/>
    <x v="1"/>
    <x v="5"/>
    <x v="3"/>
  </r>
  <r>
    <d v="2021-02-26T00:00:00"/>
    <x v="3"/>
    <x v="0"/>
    <x v="1"/>
    <s v="West Tech Corp Ltd Group"/>
    <x v="7"/>
    <x v="609"/>
    <n v="6562.5"/>
    <x v="1"/>
    <x v="5"/>
    <x v="3"/>
  </r>
  <r>
    <d v="2021-03-02T00:00:00"/>
    <x v="3"/>
    <x v="0"/>
    <x v="2"/>
    <s v="Global Motors LLC Ltd Group"/>
    <x v="3"/>
    <x v="610"/>
    <n v="1628.54"/>
    <x v="0"/>
    <x v="0"/>
    <x v="2"/>
  </r>
  <r>
    <d v="2021-03-04T00:00:00"/>
    <x v="3"/>
    <x v="0"/>
    <x v="0"/>
    <s v="Global Systems Group"/>
    <x v="4"/>
    <x v="611"/>
    <n v="3058"/>
    <x v="1"/>
    <x v="0"/>
    <x v="2"/>
  </r>
  <r>
    <d v="2021-03-04T00:00:00"/>
    <x v="3"/>
    <x v="0"/>
    <x v="3"/>
    <s v="South Industries Corp Ltd Group"/>
    <x v="2"/>
    <x v="612"/>
    <n v="1867.92"/>
    <x v="0"/>
    <x v="3"/>
    <x v="2"/>
  </r>
  <r>
    <d v="2021-03-07T00:00:00"/>
    <x v="3"/>
    <x v="0"/>
    <x v="4"/>
    <s v="Global Equip LLC"/>
    <x v="4"/>
    <x v="613"/>
    <n v="7568"/>
    <x v="0"/>
    <x v="5"/>
    <x v="2"/>
  </r>
  <r>
    <d v="2021-03-09T00:00:00"/>
    <x v="3"/>
    <x v="0"/>
    <x v="0"/>
    <s v="Global Systems Inc"/>
    <x v="0"/>
    <x v="614"/>
    <n v="9208"/>
    <x v="0"/>
    <x v="7"/>
    <x v="3"/>
  </r>
  <r>
    <d v="2021-03-09T00:00:00"/>
    <x v="3"/>
    <x v="0"/>
    <x v="3"/>
    <s v="East Tech Ltd"/>
    <x v="4"/>
    <x v="615"/>
    <n v="5001"/>
    <x v="0"/>
    <x v="5"/>
    <x v="2"/>
  </r>
  <r>
    <d v="2021-03-09T00:00:00"/>
    <x v="3"/>
    <x v="0"/>
    <x v="1"/>
    <s v="North Systems Ltd"/>
    <x v="1"/>
    <x v="616"/>
    <n v="9590"/>
    <x v="0"/>
    <x v="5"/>
    <x v="2"/>
  </r>
  <r>
    <d v="2021-03-10T00:00:00"/>
    <x v="3"/>
    <x v="0"/>
    <x v="3"/>
    <s v="Suburban Electrics Corp"/>
    <x v="8"/>
    <x v="617"/>
    <n v="5824"/>
    <x v="0"/>
    <x v="0"/>
    <x v="2"/>
  </r>
  <r>
    <d v="2021-03-12T00:00:00"/>
    <x v="3"/>
    <x v="0"/>
    <x v="0"/>
    <s v="National Motors Group Ltd Group"/>
    <x v="4"/>
    <x v="618"/>
    <n v="9571.1200000000008"/>
    <x v="0"/>
    <x v="1"/>
    <x v="2"/>
  </r>
  <r>
    <d v="2021-03-15T00:00:00"/>
    <x v="3"/>
    <x v="0"/>
    <x v="4"/>
    <s v="East Drives LLC Ltd Group"/>
    <x v="4"/>
    <x v="619"/>
    <n v="9937.76"/>
    <x v="0"/>
    <x v="1"/>
    <x v="2"/>
  </r>
  <r>
    <d v="2021-03-21T00:00:00"/>
    <x v="3"/>
    <x v="0"/>
    <x v="0"/>
    <s v="Metro Industries Ltd"/>
    <x v="3"/>
    <x v="620"/>
    <n v="2470"/>
    <x v="1"/>
    <x v="1"/>
    <x v="2"/>
  </r>
  <r>
    <d v="2021-03-25T00:00:00"/>
    <x v="3"/>
    <x v="0"/>
    <x v="2"/>
    <s v="South Electrics Co Ltd Group"/>
    <x v="0"/>
    <x v="621"/>
    <n v="9576.23"/>
    <x v="1"/>
    <x v="2"/>
    <x v="2"/>
  </r>
  <r>
    <d v="2021-03-27T00:00:00"/>
    <x v="3"/>
    <x v="0"/>
    <x v="0"/>
    <s v="North Machines LLC Ltd Group"/>
    <x v="0"/>
    <x v="622"/>
    <n v="223.2"/>
    <x v="0"/>
    <x v="9"/>
    <x v="0"/>
  </r>
  <r>
    <d v="2021-04-02T00:00:00"/>
    <x v="3"/>
    <x v="1"/>
    <x v="0"/>
    <s v="North Machines Co Ltd Group"/>
    <x v="2"/>
    <x v="623"/>
    <n v="9246.64"/>
    <x v="1"/>
    <x v="0"/>
    <x v="1"/>
  </r>
  <r>
    <d v="2021-04-05T00:00:00"/>
    <x v="3"/>
    <x v="1"/>
    <x v="3"/>
    <s v="Global Equip LLC Ltd Group"/>
    <x v="4"/>
    <x v="624"/>
    <n v="6659.84"/>
    <x v="0"/>
    <x v="5"/>
    <x v="1"/>
  </r>
  <r>
    <d v="2021-04-06T00:00:00"/>
    <x v="3"/>
    <x v="1"/>
    <x v="2"/>
    <s v="National Drives Corp"/>
    <x v="0"/>
    <x v="625"/>
    <n v="5570"/>
    <x v="0"/>
    <x v="8"/>
    <x v="2"/>
  </r>
  <r>
    <d v="2021-04-06T00:00:00"/>
    <x v="3"/>
    <x v="1"/>
    <x v="3"/>
    <s v="Central Machines Corp"/>
    <x v="3"/>
    <x v="626"/>
    <n v="677"/>
    <x v="1"/>
    <x v="0"/>
    <x v="1"/>
  </r>
  <r>
    <d v="2021-04-08T00:00:00"/>
    <x v="3"/>
    <x v="1"/>
    <x v="4"/>
    <s v="Suburban Electrics Co Ltd Group"/>
    <x v="3"/>
    <x v="627"/>
    <n v="8020"/>
    <x v="1"/>
    <x v="1"/>
    <x v="1"/>
  </r>
  <r>
    <d v="2021-04-14T00:00:00"/>
    <x v="3"/>
    <x v="1"/>
    <x v="2"/>
    <s v="Metro Engineering Ltd Ltd Group"/>
    <x v="2"/>
    <x v="628"/>
    <n v="5470.32"/>
    <x v="0"/>
    <x v="5"/>
    <x v="1"/>
  </r>
  <r>
    <d v="2021-04-15T00:00:00"/>
    <x v="3"/>
    <x v="1"/>
    <x v="4"/>
    <s v="West Industries Inc"/>
    <x v="6"/>
    <x v="629"/>
    <n v="1410"/>
    <x v="0"/>
    <x v="5"/>
    <x v="3"/>
  </r>
  <r>
    <d v="2021-04-16T00:00:00"/>
    <x v="3"/>
    <x v="1"/>
    <x v="2"/>
    <s v="Drives Group"/>
    <x v="4"/>
    <x v="630"/>
    <n v="4154"/>
    <x v="0"/>
    <x v="4"/>
    <x v="0"/>
  </r>
  <r>
    <d v="2021-04-21T00:00:00"/>
    <x v="3"/>
    <x v="1"/>
    <x v="4"/>
    <s v="South Equip Ltd"/>
    <x v="3"/>
    <x v="631"/>
    <n v="1096"/>
    <x v="0"/>
    <x v="5"/>
    <x v="2"/>
  </r>
  <r>
    <d v="2021-04-23T00:00:00"/>
    <x v="3"/>
    <x v="1"/>
    <x v="4"/>
    <s v="North Industries Co Ltd Group"/>
    <x v="6"/>
    <x v="632"/>
    <n v="5763.96"/>
    <x v="0"/>
    <x v="6"/>
    <x v="1"/>
  </r>
  <r>
    <d v="2021-04-25T00:00:00"/>
    <x v="3"/>
    <x v="1"/>
    <x v="4"/>
    <s v="East Engineering Corp"/>
    <x v="0"/>
    <x v="633"/>
    <n v="7157"/>
    <x v="1"/>
    <x v="2"/>
    <x v="3"/>
  </r>
  <r>
    <d v="2021-04-28T00:00:00"/>
    <x v="3"/>
    <x v="1"/>
    <x v="3"/>
    <s v="Central Systems Co"/>
    <x v="3"/>
    <x v="634"/>
    <n v="3110"/>
    <x v="0"/>
    <x v="5"/>
    <x v="0"/>
  </r>
  <r>
    <d v="2021-04-28T00:00:00"/>
    <x v="3"/>
    <x v="1"/>
    <x v="1"/>
    <s v="South Tech Co Ltd Group"/>
    <x v="7"/>
    <x v="635"/>
    <n v="4589.6400000000003"/>
    <x v="1"/>
    <x v="0"/>
    <x v="0"/>
  </r>
  <r>
    <d v="2021-05-01T00:00:00"/>
    <x v="3"/>
    <x v="1"/>
    <x v="3"/>
    <s v="West Motors Inc Ltd Group"/>
    <x v="0"/>
    <x v="636"/>
    <n v="6674.46"/>
    <x v="0"/>
    <x v="7"/>
    <x v="1"/>
  </r>
  <r>
    <d v="2021-05-01T00:00:00"/>
    <x v="3"/>
    <x v="1"/>
    <x v="3"/>
    <s v="Global Drives LLC"/>
    <x v="4"/>
    <x v="637"/>
    <n v="4825"/>
    <x v="0"/>
    <x v="1"/>
    <x v="3"/>
  </r>
  <r>
    <d v="2021-05-04T00:00:00"/>
    <x v="3"/>
    <x v="1"/>
    <x v="1"/>
    <s v="Global Drives Ltd Ltd Group"/>
    <x v="6"/>
    <x v="638"/>
    <n v="2097.2800000000002"/>
    <x v="0"/>
    <x v="2"/>
    <x v="2"/>
  </r>
  <r>
    <d v="2021-05-04T00:00:00"/>
    <x v="3"/>
    <x v="1"/>
    <x v="1"/>
    <s v="Suburban Industries Ltd Ltd Group"/>
    <x v="3"/>
    <x v="639"/>
    <n v="2005.5"/>
    <x v="0"/>
    <x v="3"/>
    <x v="0"/>
  </r>
  <r>
    <d v="2021-05-05T00:00:00"/>
    <x v="3"/>
    <x v="1"/>
    <x v="3"/>
    <s v="West Equip Ltd Ltd Group"/>
    <x v="0"/>
    <x v="640"/>
    <n v="3715.15"/>
    <x v="0"/>
    <x v="2"/>
    <x v="1"/>
  </r>
  <r>
    <d v="2021-05-06T00:00:00"/>
    <x v="3"/>
    <x v="1"/>
    <x v="2"/>
    <s v="National Systems Corp Ltd Group"/>
    <x v="1"/>
    <x v="641"/>
    <n v="696.15"/>
    <x v="0"/>
    <x v="9"/>
    <x v="0"/>
  </r>
  <r>
    <d v="2021-05-08T00:00:00"/>
    <x v="3"/>
    <x v="1"/>
    <x v="0"/>
    <s v="Global Drives Corp"/>
    <x v="6"/>
    <x v="642"/>
    <n v="1521"/>
    <x v="0"/>
    <x v="3"/>
    <x v="1"/>
  </r>
  <r>
    <d v="2021-05-12T00:00:00"/>
    <x v="3"/>
    <x v="1"/>
    <x v="2"/>
    <s v="Electrics Inc Ltd Group"/>
    <x v="0"/>
    <x v="643"/>
    <n v="1385.67"/>
    <x v="1"/>
    <x v="6"/>
    <x v="3"/>
  </r>
  <r>
    <d v="2021-05-12T00:00:00"/>
    <x v="3"/>
    <x v="1"/>
    <x v="2"/>
    <s v="West Tech Co"/>
    <x v="4"/>
    <x v="644"/>
    <n v="7754"/>
    <x v="0"/>
    <x v="3"/>
    <x v="2"/>
  </r>
  <r>
    <d v="2021-05-14T00:00:00"/>
    <x v="3"/>
    <x v="1"/>
    <x v="4"/>
    <s v="Metro Electrics Ltd Ltd Group"/>
    <x v="1"/>
    <x v="645"/>
    <n v="6263.36"/>
    <x v="1"/>
    <x v="6"/>
    <x v="1"/>
  </r>
  <r>
    <d v="2021-05-15T00:00:00"/>
    <x v="3"/>
    <x v="1"/>
    <x v="0"/>
    <s v="National Engineering Inc"/>
    <x v="0"/>
    <x v="646"/>
    <n v="1263"/>
    <x v="0"/>
    <x v="3"/>
    <x v="1"/>
  </r>
  <r>
    <d v="2021-05-15T00:00:00"/>
    <x v="3"/>
    <x v="1"/>
    <x v="0"/>
    <s v="National Tech LLC Ltd Group"/>
    <x v="0"/>
    <x v="647"/>
    <n v="11011.07"/>
    <x v="0"/>
    <x v="1"/>
    <x v="3"/>
  </r>
  <r>
    <d v="2021-05-16T00:00:00"/>
    <x v="3"/>
    <x v="1"/>
    <x v="3"/>
    <s v="Central Motors Corp Ltd Group"/>
    <x v="3"/>
    <x v="648"/>
    <n v="8690.57"/>
    <x v="0"/>
    <x v="2"/>
    <x v="0"/>
  </r>
  <r>
    <d v="2021-05-19T00:00:00"/>
    <x v="3"/>
    <x v="1"/>
    <x v="3"/>
    <s v="Machines Corp"/>
    <x v="3"/>
    <x v="649"/>
    <n v="3532"/>
    <x v="0"/>
    <x v="1"/>
    <x v="1"/>
  </r>
  <r>
    <d v="2021-05-20T00:00:00"/>
    <x v="3"/>
    <x v="1"/>
    <x v="4"/>
    <s v="South Motors LLC"/>
    <x v="4"/>
    <x v="650"/>
    <n v="3261"/>
    <x v="0"/>
    <x v="0"/>
    <x v="1"/>
  </r>
  <r>
    <d v="2021-05-20T00:00:00"/>
    <x v="3"/>
    <x v="1"/>
    <x v="2"/>
    <s v="National Machines Ltd"/>
    <x v="3"/>
    <x v="651"/>
    <n v="456"/>
    <x v="0"/>
    <x v="5"/>
    <x v="1"/>
  </r>
  <r>
    <d v="2021-05-23T00:00:00"/>
    <x v="3"/>
    <x v="1"/>
    <x v="0"/>
    <s v="National Machines LLC Ltd Group"/>
    <x v="3"/>
    <x v="652"/>
    <n v="9855.6"/>
    <x v="1"/>
    <x v="0"/>
    <x v="3"/>
  </r>
  <r>
    <d v="2021-05-23T00:00:00"/>
    <x v="3"/>
    <x v="1"/>
    <x v="0"/>
    <s v="West Tech Inc"/>
    <x v="4"/>
    <x v="653"/>
    <n v="1230"/>
    <x v="1"/>
    <x v="5"/>
    <x v="1"/>
  </r>
  <r>
    <d v="2021-06-01T00:00:00"/>
    <x v="3"/>
    <x v="1"/>
    <x v="4"/>
    <s v="East Electrics Group"/>
    <x v="0"/>
    <x v="654"/>
    <n v="1823"/>
    <x v="0"/>
    <x v="1"/>
    <x v="2"/>
  </r>
  <r>
    <d v="2021-06-01T00:00:00"/>
    <x v="3"/>
    <x v="1"/>
    <x v="0"/>
    <s v="National Tech Co Ltd Group"/>
    <x v="0"/>
    <x v="655"/>
    <n v="5923.79"/>
    <x v="0"/>
    <x v="5"/>
    <x v="2"/>
  </r>
  <r>
    <d v="2021-06-02T00:00:00"/>
    <x v="3"/>
    <x v="1"/>
    <x v="2"/>
    <s v="West Motors LLC Ltd Group"/>
    <x v="7"/>
    <x v="656"/>
    <n v="1765.52"/>
    <x v="1"/>
    <x v="0"/>
    <x v="0"/>
  </r>
  <r>
    <d v="2021-06-03T00:00:00"/>
    <x v="3"/>
    <x v="1"/>
    <x v="4"/>
    <s v="Suburban Industries Group"/>
    <x v="4"/>
    <x v="657"/>
    <n v="5246"/>
    <x v="1"/>
    <x v="0"/>
    <x v="3"/>
  </r>
  <r>
    <d v="2021-06-03T00:00:00"/>
    <x v="3"/>
    <x v="1"/>
    <x v="0"/>
    <s v="National Industries LLC"/>
    <x v="0"/>
    <x v="658"/>
    <n v="5874"/>
    <x v="0"/>
    <x v="2"/>
    <x v="1"/>
  </r>
  <r>
    <d v="2021-06-05T00:00:00"/>
    <x v="3"/>
    <x v="1"/>
    <x v="2"/>
    <s v="Central Systems Inc"/>
    <x v="4"/>
    <x v="659"/>
    <n v="6249"/>
    <x v="1"/>
    <x v="3"/>
    <x v="2"/>
  </r>
  <r>
    <d v="2021-06-05T00:00:00"/>
    <x v="3"/>
    <x v="1"/>
    <x v="4"/>
    <s v="Special Machines Ltd Ltd Group"/>
    <x v="0"/>
    <x v="660"/>
    <n v="86.548799999999986"/>
    <x v="1"/>
    <x v="2"/>
    <x v="1"/>
  </r>
  <r>
    <d v="2021-06-06T00:00:00"/>
    <x v="3"/>
    <x v="1"/>
    <x v="3"/>
    <s v="Global Drives Co Ltd Group"/>
    <x v="1"/>
    <x v="661"/>
    <n v="6174.5"/>
    <x v="1"/>
    <x v="1"/>
    <x v="3"/>
  </r>
  <r>
    <d v="2021-06-06T00:00:00"/>
    <x v="3"/>
    <x v="1"/>
    <x v="2"/>
    <s v="Global Machines Ltd Ltd Group"/>
    <x v="4"/>
    <x v="662"/>
    <n v="4796.55"/>
    <x v="0"/>
    <x v="2"/>
    <x v="0"/>
  </r>
  <r>
    <d v="2021-06-06T00:00:00"/>
    <x v="3"/>
    <x v="1"/>
    <x v="4"/>
    <s v="Metro Engineering Group Ltd Group"/>
    <x v="5"/>
    <x v="663"/>
    <n v="6505.1"/>
    <x v="0"/>
    <x v="3"/>
    <x v="1"/>
  </r>
  <r>
    <d v="2021-06-07T00:00:00"/>
    <x v="3"/>
    <x v="1"/>
    <x v="0"/>
    <s v="National Engineering Ltd Ltd Group"/>
    <x v="1"/>
    <x v="664"/>
    <n v="5276.24"/>
    <x v="1"/>
    <x v="3"/>
    <x v="1"/>
  </r>
  <r>
    <d v="2021-06-07T00:00:00"/>
    <x v="3"/>
    <x v="1"/>
    <x v="0"/>
    <s v="West Engineering Group"/>
    <x v="5"/>
    <x v="665"/>
    <n v="7432"/>
    <x v="0"/>
    <x v="6"/>
    <x v="1"/>
  </r>
  <r>
    <d v="2021-06-08T00:00:00"/>
    <x v="3"/>
    <x v="1"/>
    <x v="2"/>
    <s v="National Industries Group"/>
    <x v="1"/>
    <x v="666"/>
    <n v="2818"/>
    <x v="0"/>
    <x v="5"/>
    <x v="1"/>
  </r>
  <r>
    <d v="2021-06-11T00:00:00"/>
    <x v="3"/>
    <x v="1"/>
    <x v="4"/>
    <s v="Global Industries Inc"/>
    <x v="4"/>
    <x v="667"/>
    <n v="3353"/>
    <x v="0"/>
    <x v="4"/>
    <x v="0"/>
  </r>
  <r>
    <d v="2021-06-11T00:00:00"/>
    <x v="3"/>
    <x v="1"/>
    <x v="0"/>
    <s v="North Drives Co"/>
    <x v="1"/>
    <x v="668"/>
    <n v="2217"/>
    <x v="1"/>
    <x v="5"/>
    <x v="1"/>
  </r>
  <r>
    <d v="2021-06-12T00:00:00"/>
    <x v="3"/>
    <x v="1"/>
    <x v="2"/>
    <s v="South Motors Ltd Ltd Group"/>
    <x v="3"/>
    <x v="669"/>
    <n v="8261.82"/>
    <x v="0"/>
    <x v="3"/>
    <x v="3"/>
  </r>
  <r>
    <d v="2021-06-15T00:00:00"/>
    <x v="3"/>
    <x v="1"/>
    <x v="3"/>
    <s v="East Tech Corp Ltd Group"/>
    <x v="0"/>
    <x v="670"/>
    <n v="2868.58"/>
    <x v="0"/>
    <x v="0"/>
    <x v="2"/>
  </r>
  <r>
    <d v="2021-06-15T00:00:00"/>
    <x v="3"/>
    <x v="1"/>
    <x v="3"/>
    <s v="National Motors Ltd"/>
    <x v="1"/>
    <x v="671"/>
    <n v="5270"/>
    <x v="1"/>
    <x v="2"/>
    <x v="0"/>
  </r>
  <r>
    <d v="2021-06-21T00:00:00"/>
    <x v="3"/>
    <x v="1"/>
    <x v="3"/>
    <s v="Suburban Tech LLC Ltd Group"/>
    <x v="6"/>
    <x v="672"/>
    <n v="1982.68"/>
    <x v="0"/>
    <x v="1"/>
    <x v="1"/>
  </r>
  <r>
    <d v="2021-06-23T00:00:00"/>
    <x v="3"/>
    <x v="1"/>
    <x v="0"/>
    <s v="Central Engineering Group Ltd Group"/>
    <x v="8"/>
    <x v="673"/>
    <n v="605.92999999999995"/>
    <x v="0"/>
    <x v="6"/>
    <x v="2"/>
  </r>
  <r>
    <d v="2021-06-23T00:00:00"/>
    <x v="3"/>
    <x v="1"/>
    <x v="4"/>
    <s v="West Machines Inc"/>
    <x v="0"/>
    <x v="674"/>
    <n v="1933"/>
    <x v="1"/>
    <x v="8"/>
    <x v="2"/>
  </r>
  <r>
    <d v="2021-06-23T00:00:00"/>
    <x v="3"/>
    <x v="1"/>
    <x v="1"/>
    <s v="National Systems Ltd Ltd Group"/>
    <x v="5"/>
    <x v="675"/>
    <n v="3040.38"/>
    <x v="1"/>
    <x v="5"/>
    <x v="1"/>
  </r>
  <r>
    <d v="2021-06-26T00:00:00"/>
    <x v="3"/>
    <x v="1"/>
    <x v="3"/>
    <s v="National Electrics Inc"/>
    <x v="5"/>
    <x v="676"/>
    <n v="5126"/>
    <x v="0"/>
    <x v="8"/>
    <x v="2"/>
  </r>
  <r>
    <d v="2021-06-27T00:00:00"/>
    <x v="3"/>
    <x v="1"/>
    <x v="0"/>
    <s v="Industries Ltd"/>
    <x v="0"/>
    <x v="677"/>
    <n v="3418"/>
    <x v="1"/>
    <x v="1"/>
    <x v="2"/>
  </r>
  <r>
    <d v="2021-06-28T00:00:00"/>
    <x v="3"/>
    <x v="1"/>
    <x v="2"/>
    <s v="Global Electrics Corp"/>
    <x v="8"/>
    <x v="678"/>
    <n v="9611"/>
    <x v="0"/>
    <x v="9"/>
    <x v="2"/>
  </r>
  <r>
    <d v="2021-07-01T00:00:00"/>
    <x v="3"/>
    <x v="2"/>
    <x v="1"/>
    <s v="National Electrics Ltd"/>
    <x v="0"/>
    <x v="679"/>
    <n v="2565"/>
    <x v="0"/>
    <x v="0"/>
    <x v="2"/>
  </r>
  <r>
    <d v="2021-07-02T00:00:00"/>
    <x v="3"/>
    <x v="2"/>
    <x v="2"/>
    <s v="Global Industries Co"/>
    <x v="1"/>
    <x v="680"/>
    <n v="6386"/>
    <x v="0"/>
    <x v="3"/>
    <x v="3"/>
  </r>
  <r>
    <d v="2021-07-03T00:00:00"/>
    <x v="3"/>
    <x v="2"/>
    <x v="2"/>
    <s v="East Tech Ltd Ltd Group"/>
    <x v="4"/>
    <x v="681"/>
    <n v="6751.35"/>
    <x v="1"/>
    <x v="4"/>
    <x v="3"/>
  </r>
  <r>
    <d v="2021-07-03T00:00:00"/>
    <x v="3"/>
    <x v="2"/>
    <x v="1"/>
    <s v="National Engineering Ltd"/>
    <x v="1"/>
    <x v="682"/>
    <n v="5224"/>
    <x v="1"/>
    <x v="3"/>
    <x v="2"/>
  </r>
  <r>
    <d v="2021-07-05T00:00:00"/>
    <x v="3"/>
    <x v="2"/>
    <x v="2"/>
    <s v="National Drives Group"/>
    <x v="4"/>
    <x v="683"/>
    <n v="3199"/>
    <x v="0"/>
    <x v="3"/>
    <x v="1"/>
  </r>
  <r>
    <d v="2021-07-05T00:00:00"/>
    <x v="3"/>
    <x v="2"/>
    <x v="2"/>
    <s v="Tech Inc Ltd Group"/>
    <x v="4"/>
    <x v="684"/>
    <n v="9225"/>
    <x v="0"/>
    <x v="7"/>
    <x v="1"/>
  </r>
  <r>
    <d v="2021-07-08T00:00:00"/>
    <x v="3"/>
    <x v="2"/>
    <x v="2"/>
    <s v="East Industries LLC Ltd Group"/>
    <x v="6"/>
    <x v="685"/>
    <n v="4119.96"/>
    <x v="0"/>
    <x v="8"/>
    <x v="0"/>
  </r>
  <r>
    <d v="2021-07-10T00:00:00"/>
    <x v="3"/>
    <x v="2"/>
    <x v="3"/>
    <s v="Metro Systems Inc Ltd Group"/>
    <x v="0"/>
    <x v="686"/>
    <n v="6307.86"/>
    <x v="0"/>
    <x v="0"/>
    <x v="1"/>
  </r>
  <r>
    <d v="2021-07-10T00:00:00"/>
    <x v="3"/>
    <x v="2"/>
    <x v="0"/>
    <s v="Central Motors LLC Ltd Group"/>
    <x v="3"/>
    <x v="687"/>
    <n v="1557.74"/>
    <x v="0"/>
    <x v="0"/>
    <x v="0"/>
  </r>
  <r>
    <d v="2021-07-10T00:00:00"/>
    <x v="3"/>
    <x v="2"/>
    <x v="3"/>
    <s v="West Equip Corp"/>
    <x v="1"/>
    <x v="159"/>
    <n v="9186"/>
    <x v="0"/>
    <x v="6"/>
    <x v="1"/>
  </r>
  <r>
    <d v="2021-07-10T00:00:00"/>
    <x v="3"/>
    <x v="2"/>
    <x v="2"/>
    <s v="Special Global Equip Ltd Ltd Group"/>
    <x v="0"/>
    <x v="688"/>
    <n v="4376.8725000000004"/>
    <x v="0"/>
    <x v="3"/>
    <x v="2"/>
  </r>
  <r>
    <d v="2021-07-10T00:00:00"/>
    <x v="3"/>
    <x v="2"/>
    <x v="0"/>
    <s v="West Motors Co"/>
    <x v="1"/>
    <x v="689"/>
    <n v="4749"/>
    <x v="0"/>
    <x v="8"/>
    <x v="2"/>
  </r>
  <r>
    <d v="2021-07-11T00:00:00"/>
    <x v="3"/>
    <x v="2"/>
    <x v="2"/>
    <s v="West Electrics Corp Ltd Group"/>
    <x v="4"/>
    <x v="690"/>
    <n v="2434.7399999999998"/>
    <x v="0"/>
    <x v="1"/>
    <x v="0"/>
  </r>
  <r>
    <d v="2021-07-13T00:00:00"/>
    <x v="3"/>
    <x v="2"/>
    <x v="4"/>
    <s v="Tech Inc"/>
    <x v="4"/>
    <x v="691"/>
    <n v="7380"/>
    <x v="0"/>
    <x v="0"/>
    <x v="3"/>
  </r>
  <r>
    <d v="2021-07-13T00:00:00"/>
    <x v="3"/>
    <x v="2"/>
    <x v="2"/>
    <s v="Central Motors Corp"/>
    <x v="3"/>
    <x v="692"/>
    <n v="7973"/>
    <x v="0"/>
    <x v="3"/>
    <x v="1"/>
  </r>
  <r>
    <d v="2021-07-13T00:00:00"/>
    <x v="3"/>
    <x v="2"/>
    <x v="0"/>
    <s v="Central Machines Corp Ltd Group"/>
    <x v="3"/>
    <x v="693"/>
    <n v="934.26"/>
    <x v="0"/>
    <x v="5"/>
    <x v="2"/>
  </r>
  <r>
    <d v="2021-07-14T00:00:00"/>
    <x v="3"/>
    <x v="2"/>
    <x v="0"/>
    <s v="Suburban Machines Corp Ltd Group"/>
    <x v="1"/>
    <x v="694"/>
    <n v="4708.34"/>
    <x v="0"/>
    <x v="5"/>
    <x v="1"/>
  </r>
  <r>
    <d v="2021-07-15T00:00:00"/>
    <x v="3"/>
    <x v="2"/>
    <x v="0"/>
    <s v="National Motors Inc"/>
    <x v="1"/>
    <x v="695"/>
    <n v="2257"/>
    <x v="0"/>
    <x v="5"/>
    <x v="0"/>
  </r>
  <r>
    <d v="2021-07-16T00:00:00"/>
    <x v="3"/>
    <x v="2"/>
    <x v="2"/>
    <s v="Systems LLC Ltd Group"/>
    <x v="4"/>
    <x v="696"/>
    <n v="562.89"/>
    <x v="0"/>
    <x v="4"/>
    <x v="3"/>
  </r>
  <r>
    <d v="2021-07-17T00:00:00"/>
    <x v="3"/>
    <x v="2"/>
    <x v="2"/>
    <s v="Metro Motors Inc"/>
    <x v="7"/>
    <x v="697"/>
    <n v="8777"/>
    <x v="0"/>
    <x v="2"/>
    <x v="0"/>
  </r>
  <r>
    <d v="2021-07-18T00:00:00"/>
    <x v="3"/>
    <x v="2"/>
    <x v="0"/>
    <s v="West Engineering Co Ltd Group"/>
    <x v="4"/>
    <x v="698"/>
    <n v="2354"/>
    <x v="1"/>
    <x v="3"/>
    <x v="1"/>
  </r>
  <r>
    <d v="2021-07-18T00:00:00"/>
    <x v="3"/>
    <x v="2"/>
    <x v="0"/>
    <s v="Global Electrics Co"/>
    <x v="1"/>
    <x v="699"/>
    <n v="1606"/>
    <x v="1"/>
    <x v="5"/>
    <x v="3"/>
  </r>
  <r>
    <d v="2021-07-19T00:00:00"/>
    <x v="3"/>
    <x v="2"/>
    <x v="2"/>
    <s v="East Tech Inc"/>
    <x v="4"/>
    <x v="700"/>
    <n v="704"/>
    <x v="0"/>
    <x v="2"/>
    <x v="2"/>
  </r>
  <r>
    <d v="2021-07-19T00:00:00"/>
    <x v="3"/>
    <x v="2"/>
    <x v="3"/>
    <s v="South Tech Inc"/>
    <x v="1"/>
    <x v="701"/>
    <n v="3504"/>
    <x v="0"/>
    <x v="1"/>
    <x v="1"/>
  </r>
  <r>
    <d v="2021-07-21T00:00:00"/>
    <x v="3"/>
    <x v="2"/>
    <x v="2"/>
    <s v="Central Systems Group Ltd Group"/>
    <x v="5"/>
    <x v="702"/>
    <n v="7412.57"/>
    <x v="0"/>
    <x v="5"/>
    <x v="2"/>
  </r>
  <r>
    <d v="2021-07-24T00:00:00"/>
    <x v="3"/>
    <x v="2"/>
    <x v="2"/>
    <s v="East Industries Inc"/>
    <x v="3"/>
    <x v="703"/>
    <n v="9741"/>
    <x v="0"/>
    <x v="5"/>
    <x v="0"/>
  </r>
  <r>
    <d v="2021-07-25T00:00:00"/>
    <x v="3"/>
    <x v="2"/>
    <x v="2"/>
    <s v="Global Equip Co Ltd Group"/>
    <x v="0"/>
    <x v="704"/>
    <n v="959"/>
    <x v="0"/>
    <x v="5"/>
    <x v="2"/>
  </r>
  <r>
    <d v="2021-07-26T00:00:00"/>
    <x v="3"/>
    <x v="2"/>
    <x v="4"/>
    <s v="Equip Group"/>
    <x v="0"/>
    <x v="705"/>
    <n v="745"/>
    <x v="0"/>
    <x v="3"/>
    <x v="0"/>
  </r>
  <r>
    <d v="2021-07-27T00:00:00"/>
    <x v="3"/>
    <x v="2"/>
    <x v="3"/>
    <s v="South Equip Co Ltd Group"/>
    <x v="7"/>
    <x v="706"/>
    <n v="11509.11"/>
    <x v="1"/>
    <x v="4"/>
    <x v="2"/>
  </r>
  <r>
    <d v="2021-07-28T00:00:00"/>
    <x v="3"/>
    <x v="2"/>
    <x v="3"/>
    <s v="National Industries Ltd Ltd Group"/>
    <x v="7"/>
    <x v="707"/>
    <n v="2063.6"/>
    <x v="0"/>
    <x v="0"/>
    <x v="2"/>
  </r>
  <r>
    <d v="2021-08-02T00:00:00"/>
    <x v="3"/>
    <x v="2"/>
    <x v="2"/>
    <s v="Global Machines Inc"/>
    <x v="3"/>
    <x v="708"/>
    <n v="569"/>
    <x v="0"/>
    <x v="6"/>
    <x v="2"/>
  </r>
  <r>
    <d v="2021-08-02T00:00:00"/>
    <x v="3"/>
    <x v="2"/>
    <x v="1"/>
    <s v="South Equip LLC Ltd Group"/>
    <x v="3"/>
    <x v="709"/>
    <n v="4849"/>
    <x v="0"/>
    <x v="4"/>
    <x v="1"/>
  </r>
  <r>
    <d v="2021-08-04T00:00:00"/>
    <x v="3"/>
    <x v="2"/>
    <x v="2"/>
    <s v="Central Equip LLC Ltd Group"/>
    <x v="1"/>
    <x v="710"/>
    <n v="6151.68"/>
    <x v="0"/>
    <x v="2"/>
    <x v="1"/>
  </r>
  <r>
    <d v="2021-08-04T00:00:00"/>
    <x v="3"/>
    <x v="2"/>
    <x v="1"/>
    <s v="Suburban Equip LLC Ltd Group"/>
    <x v="3"/>
    <x v="711"/>
    <n v="5908.14"/>
    <x v="1"/>
    <x v="5"/>
    <x v="2"/>
  </r>
  <r>
    <d v="2021-08-05T00:00:00"/>
    <x v="3"/>
    <x v="2"/>
    <x v="2"/>
    <s v="Global Industries Group Ltd Group"/>
    <x v="0"/>
    <x v="712"/>
    <n v="3060.64"/>
    <x v="0"/>
    <x v="2"/>
    <x v="1"/>
  </r>
  <r>
    <d v="2021-08-05T00:00:00"/>
    <x v="3"/>
    <x v="2"/>
    <x v="4"/>
    <s v="Central Tech Co Ltd Group"/>
    <x v="3"/>
    <x v="713"/>
    <n v="6832.5"/>
    <x v="1"/>
    <x v="8"/>
    <x v="1"/>
  </r>
  <r>
    <d v="2021-08-06T00:00:00"/>
    <x v="3"/>
    <x v="2"/>
    <x v="4"/>
    <s v="National Engineering Corp Ltd Group"/>
    <x v="4"/>
    <x v="714"/>
    <n v="4349.8"/>
    <x v="0"/>
    <x v="0"/>
    <x v="2"/>
  </r>
  <r>
    <d v="2021-08-07T00:00:00"/>
    <x v="3"/>
    <x v="2"/>
    <x v="2"/>
    <s v="Special Industries LLC Ltd Group"/>
    <x v="4"/>
    <x v="715"/>
    <n v="3496.87"/>
    <x v="1"/>
    <x v="5"/>
    <x v="2"/>
  </r>
  <r>
    <d v="2021-08-08T00:00:00"/>
    <x v="3"/>
    <x v="2"/>
    <x v="0"/>
    <s v="Metro Equip LLC Ltd Group"/>
    <x v="7"/>
    <x v="716"/>
    <n v="6011.32"/>
    <x v="0"/>
    <x v="1"/>
    <x v="1"/>
  </r>
  <r>
    <d v="2021-08-08T00:00:00"/>
    <x v="3"/>
    <x v="2"/>
    <x v="2"/>
    <s v="North Engineering Co"/>
    <x v="4"/>
    <x v="717"/>
    <n v="7489"/>
    <x v="1"/>
    <x v="5"/>
    <x v="2"/>
  </r>
  <r>
    <d v="2021-08-09T00:00:00"/>
    <x v="3"/>
    <x v="2"/>
    <x v="2"/>
    <s v="Drives LLC Ltd Group"/>
    <x v="1"/>
    <x v="718"/>
    <n v="2178.36"/>
    <x v="0"/>
    <x v="1"/>
    <x v="2"/>
  </r>
  <r>
    <d v="2021-08-11T00:00:00"/>
    <x v="3"/>
    <x v="2"/>
    <x v="2"/>
    <s v="South Tech Corp Ltd Group"/>
    <x v="3"/>
    <x v="719"/>
    <n v="5097.16"/>
    <x v="0"/>
    <x v="6"/>
    <x v="0"/>
  </r>
  <r>
    <d v="2021-08-16T00:00:00"/>
    <x v="3"/>
    <x v="2"/>
    <x v="0"/>
    <s v="Drives Inc"/>
    <x v="0"/>
    <x v="720"/>
    <n v="9294"/>
    <x v="0"/>
    <x v="0"/>
    <x v="1"/>
  </r>
  <r>
    <d v="2021-08-16T00:00:00"/>
    <x v="3"/>
    <x v="2"/>
    <x v="1"/>
    <s v="Suburban Industries Group Ltd Group"/>
    <x v="4"/>
    <x v="721"/>
    <n v="3462.36"/>
    <x v="1"/>
    <x v="5"/>
    <x v="1"/>
  </r>
  <r>
    <d v="2021-08-19T00:00:00"/>
    <x v="3"/>
    <x v="2"/>
    <x v="1"/>
    <s v="South Tech LLC Ltd Group"/>
    <x v="2"/>
    <x v="722"/>
    <n v="10556.32"/>
    <x v="0"/>
    <x v="8"/>
    <x v="2"/>
  </r>
  <r>
    <d v="2021-08-21T00:00:00"/>
    <x v="3"/>
    <x v="2"/>
    <x v="3"/>
    <s v="Equip LLC Ltd Group"/>
    <x v="4"/>
    <x v="723"/>
    <n v="5530.35"/>
    <x v="0"/>
    <x v="1"/>
    <x v="3"/>
  </r>
  <r>
    <d v="2021-08-22T00:00:00"/>
    <x v="3"/>
    <x v="2"/>
    <x v="4"/>
    <s v="Suburban Equip Group Ltd Group"/>
    <x v="1"/>
    <x v="724"/>
    <n v="9517"/>
    <x v="0"/>
    <x v="5"/>
    <x v="2"/>
  </r>
  <r>
    <d v="2021-08-23T00:00:00"/>
    <x v="3"/>
    <x v="2"/>
    <x v="0"/>
    <s v="North Equip LLC"/>
    <x v="3"/>
    <x v="725"/>
    <n v="2624"/>
    <x v="1"/>
    <x v="2"/>
    <x v="2"/>
  </r>
  <r>
    <d v="2021-08-23T00:00:00"/>
    <x v="3"/>
    <x v="2"/>
    <x v="2"/>
    <s v="South Engineering Ltd Ltd Group"/>
    <x v="5"/>
    <x v="726"/>
    <n v="10437.26"/>
    <x v="0"/>
    <x v="5"/>
    <x v="2"/>
  </r>
  <r>
    <d v="2021-08-24T00:00:00"/>
    <x v="3"/>
    <x v="2"/>
    <x v="0"/>
    <s v="Central Electrics LLC"/>
    <x v="3"/>
    <x v="727"/>
    <n v="2647"/>
    <x v="0"/>
    <x v="5"/>
    <x v="1"/>
  </r>
  <r>
    <d v="2021-08-25T00:00:00"/>
    <x v="3"/>
    <x v="2"/>
    <x v="1"/>
    <s v="Metro Drives LLC"/>
    <x v="4"/>
    <x v="728"/>
    <n v="5575"/>
    <x v="0"/>
    <x v="5"/>
    <x v="2"/>
  </r>
  <r>
    <d v="2021-08-25T00:00:00"/>
    <x v="3"/>
    <x v="2"/>
    <x v="2"/>
    <s v="Global Drives Group Ltd Group"/>
    <x v="4"/>
    <x v="729"/>
    <n v="8271.18"/>
    <x v="0"/>
    <x v="3"/>
    <x v="2"/>
  </r>
  <r>
    <d v="2021-08-26T00:00:00"/>
    <x v="3"/>
    <x v="2"/>
    <x v="0"/>
    <s v="East Industries Corp"/>
    <x v="7"/>
    <x v="730"/>
    <n v="4301"/>
    <x v="0"/>
    <x v="3"/>
    <x v="2"/>
  </r>
  <r>
    <d v="2021-08-28T00:00:00"/>
    <x v="3"/>
    <x v="2"/>
    <x v="2"/>
    <s v="Metro Tech Group Ltd Group"/>
    <x v="2"/>
    <x v="731"/>
    <n v="11069.58"/>
    <x v="0"/>
    <x v="5"/>
    <x v="0"/>
  </r>
  <r>
    <d v="2021-09-03T00:00:00"/>
    <x v="3"/>
    <x v="2"/>
    <x v="1"/>
    <s v="Metro Engineering Group"/>
    <x v="5"/>
    <x v="732"/>
    <n v="9293"/>
    <x v="0"/>
    <x v="1"/>
    <x v="0"/>
  </r>
  <r>
    <d v="2021-09-04T00:00:00"/>
    <x v="3"/>
    <x v="2"/>
    <x v="0"/>
    <s v="North Tech LLC Ltd Group"/>
    <x v="1"/>
    <x v="733"/>
    <n v="5680.08"/>
    <x v="0"/>
    <x v="2"/>
    <x v="2"/>
  </r>
  <r>
    <d v="2021-09-06T00:00:00"/>
    <x v="3"/>
    <x v="2"/>
    <x v="2"/>
    <s v="Central Drives Co Ltd Group"/>
    <x v="0"/>
    <x v="734"/>
    <n v="577.85"/>
    <x v="1"/>
    <x v="0"/>
    <x v="1"/>
  </r>
  <r>
    <d v="2021-09-06T00:00:00"/>
    <x v="3"/>
    <x v="2"/>
    <x v="0"/>
    <s v="East Equip Group Ltd Group"/>
    <x v="3"/>
    <x v="735"/>
    <n v="1353.23"/>
    <x v="0"/>
    <x v="1"/>
    <x v="2"/>
  </r>
  <r>
    <d v="2021-09-07T00:00:00"/>
    <x v="3"/>
    <x v="2"/>
    <x v="0"/>
    <s v="West Drives LLC Ltd Group"/>
    <x v="6"/>
    <x v="736"/>
    <n v="1444.08"/>
    <x v="0"/>
    <x v="6"/>
    <x v="2"/>
  </r>
  <r>
    <d v="2021-09-07T00:00:00"/>
    <x v="3"/>
    <x v="2"/>
    <x v="0"/>
    <s v="West Electrics Group"/>
    <x v="8"/>
    <x v="737"/>
    <n v="1018"/>
    <x v="1"/>
    <x v="4"/>
    <x v="1"/>
  </r>
  <r>
    <d v="2021-09-07T00:00:00"/>
    <x v="3"/>
    <x v="2"/>
    <x v="2"/>
    <s v="North Electrics Co Ltd Group"/>
    <x v="0"/>
    <x v="738"/>
    <n v="4158.38"/>
    <x v="0"/>
    <x v="3"/>
    <x v="2"/>
  </r>
  <r>
    <d v="2021-09-08T00:00:00"/>
    <x v="3"/>
    <x v="2"/>
    <x v="1"/>
    <s v="Global Motors Corp"/>
    <x v="8"/>
    <x v="739"/>
    <n v="5865"/>
    <x v="0"/>
    <x v="9"/>
    <x v="3"/>
  </r>
  <r>
    <d v="2021-09-09T00:00:00"/>
    <x v="3"/>
    <x v="2"/>
    <x v="0"/>
    <s v="Global Systems Corp Ltd Group"/>
    <x v="7"/>
    <x v="740"/>
    <n v="5215.1099999999997"/>
    <x v="0"/>
    <x v="6"/>
    <x v="1"/>
  </r>
  <r>
    <d v="2021-09-11T00:00:00"/>
    <x v="3"/>
    <x v="2"/>
    <x v="4"/>
    <s v="South Drives Inc Ltd Group"/>
    <x v="3"/>
    <x v="741"/>
    <n v="8965.44"/>
    <x v="1"/>
    <x v="9"/>
    <x v="2"/>
  </r>
  <r>
    <d v="2021-09-12T00:00:00"/>
    <x v="3"/>
    <x v="2"/>
    <x v="2"/>
    <s v="Central Tech Inc Ltd Group"/>
    <x v="0"/>
    <x v="742"/>
    <n v="5529.78"/>
    <x v="0"/>
    <x v="3"/>
    <x v="2"/>
  </r>
  <r>
    <d v="2021-09-13T00:00:00"/>
    <x v="3"/>
    <x v="2"/>
    <x v="3"/>
    <s v="West Industries Corp"/>
    <x v="8"/>
    <x v="743"/>
    <n v="813"/>
    <x v="0"/>
    <x v="5"/>
    <x v="1"/>
  </r>
  <r>
    <d v="2021-09-14T00:00:00"/>
    <x v="3"/>
    <x v="2"/>
    <x v="1"/>
    <s v="Suburban Equip Ltd Ltd Group"/>
    <x v="1"/>
    <x v="744"/>
    <n v="4050"/>
    <x v="0"/>
    <x v="9"/>
    <x v="1"/>
  </r>
  <r>
    <d v="2021-09-15T00:00:00"/>
    <x v="3"/>
    <x v="2"/>
    <x v="1"/>
    <s v="Metro Tech LLC"/>
    <x v="1"/>
    <x v="745"/>
    <n v="9173"/>
    <x v="0"/>
    <x v="2"/>
    <x v="1"/>
  </r>
  <r>
    <d v="2021-09-17T00:00:00"/>
    <x v="3"/>
    <x v="2"/>
    <x v="2"/>
    <s v="Global Engineering LLC Ltd Group"/>
    <x v="1"/>
    <x v="746"/>
    <n v="3215.33"/>
    <x v="0"/>
    <x v="0"/>
    <x v="1"/>
  </r>
  <r>
    <d v="2021-09-19T00:00:00"/>
    <x v="3"/>
    <x v="2"/>
    <x v="1"/>
    <s v="Global Systems Ltd"/>
    <x v="8"/>
    <x v="747"/>
    <n v="1545"/>
    <x v="0"/>
    <x v="1"/>
    <x v="1"/>
  </r>
  <r>
    <d v="2021-09-20T00:00:00"/>
    <x v="3"/>
    <x v="2"/>
    <x v="0"/>
    <s v="North Systems Co"/>
    <x v="7"/>
    <x v="748"/>
    <n v="7468"/>
    <x v="0"/>
    <x v="5"/>
    <x v="3"/>
  </r>
  <r>
    <d v="2021-09-22T00:00:00"/>
    <x v="3"/>
    <x v="2"/>
    <x v="3"/>
    <s v="Central Engineering Corp Ltd Group"/>
    <x v="0"/>
    <x v="749"/>
    <n v="4682.0200000000004"/>
    <x v="1"/>
    <x v="8"/>
    <x v="0"/>
  </r>
  <r>
    <d v="2021-09-22T00:00:00"/>
    <x v="3"/>
    <x v="2"/>
    <x v="1"/>
    <s v="Central Tech Group Ltd Group"/>
    <x v="0"/>
    <x v="750"/>
    <n v="2278.12"/>
    <x v="1"/>
    <x v="2"/>
    <x v="3"/>
  </r>
  <r>
    <d v="2021-09-26T00:00:00"/>
    <x v="3"/>
    <x v="2"/>
    <x v="2"/>
    <s v="Metro Electrics Corp"/>
    <x v="3"/>
    <x v="751"/>
    <n v="1505"/>
    <x v="1"/>
    <x v="5"/>
    <x v="0"/>
  </r>
  <r>
    <d v="2021-09-26T00:00:00"/>
    <x v="3"/>
    <x v="2"/>
    <x v="0"/>
    <s v="Suburban Systems Inc Ltd Group"/>
    <x v="5"/>
    <x v="752"/>
    <n v="8885.73"/>
    <x v="1"/>
    <x v="8"/>
    <x v="3"/>
  </r>
  <r>
    <d v="2021-09-26T00:00:00"/>
    <x v="3"/>
    <x v="2"/>
    <x v="2"/>
    <s v="North Systems Inc"/>
    <x v="3"/>
    <x v="753"/>
    <n v="8251"/>
    <x v="0"/>
    <x v="3"/>
    <x v="1"/>
  </r>
  <r>
    <d v="2021-09-28T00:00:00"/>
    <x v="3"/>
    <x v="2"/>
    <x v="3"/>
    <s v="Global Machines Group Ltd Group"/>
    <x v="4"/>
    <x v="754"/>
    <n v="4673.68"/>
    <x v="1"/>
    <x v="1"/>
    <x v="1"/>
  </r>
  <r>
    <d v="2021-10-05T00:00:00"/>
    <x v="3"/>
    <x v="3"/>
    <x v="0"/>
    <s v="Metro Motors Ltd"/>
    <x v="4"/>
    <x v="755"/>
    <n v="4433"/>
    <x v="0"/>
    <x v="6"/>
    <x v="2"/>
  </r>
  <r>
    <d v="2021-10-06T00:00:00"/>
    <x v="3"/>
    <x v="3"/>
    <x v="2"/>
    <s v="Engineering Group Ltd Group"/>
    <x v="4"/>
    <x v="756"/>
    <n v="12225"/>
    <x v="0"/>
    <x v="6"/>
    <x v="2"/>
  </r>
  <r>
    <d v="2021-10-09T00:00:00"/>
    <x v="3"/>
    <x v="3"/>
    <x v="4"/>
    <s v="Electrics Ltd"/>
    <x v="1"/>
    <x v="757"/>
    <n v="770"/>
    <x v="1"/>
    <x v="0"/>
    <x v="1"/>
  </r>
  <r>
    <d v="2021-10-09T00:00:00"/>
    <x v="3"/>
    <x v="3"/>
    <x v="2"/>
    <s v="North Motors Group Ltd Group"/>
    <x v="1"/>
    <x v="758"/>
    <n v="2191.88"/>
    <x v="0"/>
    <x v="3"/>
    <x v="0"/>
  </r>
  <r>
    <d v="2021-10-09T00:00:00"/>
    <x v="3"/>
    <x v="3"/>
    <x v="2"/>
    <s v="Special Suburban Machines Inc Ltd Group"/>
    <x v="4"/>
    <x v="759"/>
    <n v="1281.0609000000002"/>
    <x v="0"/>
    <x v="0"/>
    <x v="3"/>
  </r>
  <r>
    <d v="2021-10-11T00:00:00"/>
    <x v="3"/>
    <x v="3"/>
    <x v="4"/>
    <s v="South Engineering Corp Ltd Group"/>
    <x v="4"/>
    <x v="760"/>
    <n v="5483.34"/>
    <x v="0"/>
    <x v="7"/>
    <x v="1"/>
  </r>
  <r>
    <d v="2021-10-14T00:00:00"/>
    <x v="3"/>
    <x v="3"/>
    <x v="2"/>
    <s v="South Motors Corp Ltd Group"/>
    <x v="4"/>
    <x v="761"/>
    <n v="5660.8"/>
    <x v="0"/>
    <x v="1"/>
    <x v="1"/>
  </r>
  <r>
    <d v="2021-10-17T00:00:00"/>
    <x v="3"/>
    <x v="3"/>
    <x v="1"/>
    <s v="Suburban Systems Group"/>
    <x v="3"/>
    <x v="762"/>
    <n v="3130"/>
    <x v="0"/>
    <x v="9"/>
    <x v="2"/>
  </r>
  <r>
    <d v="2021-10-18T00:00:00"/>
    <x v="3"/>
    <x v="3"/>
    <x v="1"/>
    <s v="North Machines Ltd Ltd Group"/>
    <x v="3"/>
    <x v="763"/>
    <n v="13213"/>
    <x v="1"/>
    <x v="0"/>
    <x v="2"/>
  </r>
  <r>
    <d v="2021-10-19T00:00:00"/>
    <x v="3"/>
    <x v="3"/>
    <x v="1"/>
    <s v="East Equip Inc"/>
    <x v="3"/>
    <x v="764"/>
    <n v="6486"/>
    <x v="1"/>
    <x v="5"/>
    <x v="1"/>
  </r>
  <r>
    <d v="2021-10-19T00:00:00"/>
    <x v="3"/>
    <x v="3"/>
    <x v="0"/>
    <s v="West Tech Co Ltd Group"/>
    <x v="4"/>
    <x v="765"/>
    <n v="6513.36"/>
    <x v="0"/>
    <x v="4"/>
    <x v="1"/>
  </r>
  <r>
    <d v="2021-10-22T00:00:00"/>
    <x v="3"/>
    <x v="3"/>
    <x v="2"/>
    <s v="Central Equip Corp Ltd Group"/>
    <x v="1"/>
    <x v="766"/>
    <n v="11150.4"/>
    <x v="1"/>
    <x v="4"/>
    <x v="2"/>
  </r>
  <r>
    <d v="2021-10-22T00:00:00"/>
    <x v="3"/>
    <x v="3"/>
    <x v="4"/>
    <s v="Global Machines Corp Ltd Group"/>
    <x v="0"/>
    <x v="767"/>
    <n v="12459.96"/>
    <x v="0"/>
    <x v="0"/>
    <x v="2"/>
  </r>
  <r>
    <d v="2021-10-24T00:00:00"/>
    <x v="3"/>
    <x v="3"/>
    <x v="0"/>
    <s v="West Industries LLC Ltd Group"/>
    <x v="1"/>
    <x v="768"/>
    <n v="6488.24"/>
    <x v="1"/>
    <x v="4"/>
    <x v="1"/>
  </r>
  <r>
    <d v="2021-10-25T00:00:00"/>
    <x v="3"/>
    <x v="3"/>
    <x v="2"/>
    <s v="North Equip Corp"/>
    <x v="1"/>
    <x v="769"/>
    <n v="6277"/>
    <x v="0"/>
    <x v="4"/>
    <x v="2"/>
  </r>
  <r>
    <d v="2021-10-26T00:00:00"/>
    <x v="3"/>
    <x v="3"/>
    <x v="4"/>
    <s v="West Equip Group"/>
    <x v="3"/>
    <x v="770"/>
    <n v="644"/>
    <x v="0"/>
    <x v="1"/>
    <x v="3"/>
  </r>
  <r>
    <d v="2021-10-28T00:00:00"/>
    <x v="3"/>
    <x v="3"/>
    <x v="1"/>
    <s v="Global Equip Corp Ltd Group"/>
    <x v="0"/>
    <x v="771"/>
    <n v="5821.2"/>
    <x v="1"/>
    <x v="5"/>
    <x v="3"/>
  </r>
  <r>
    <d v="2021-11-01T00:00:00"/>
    <x v="3"/>
    <x v="3"/>
    <x v="1"/>
    <s v="Special Engineering Ltd Ltd Group"/>
    <x v="3"/>
    <x v="772"/>
    <n v="1345.2736000000002"/>
    <x v="0"/>
    <x v="0"/>
    <x v="1"/>
  </r>
  <r>
    <d v="2021-11-02T00:00:00"/>
    <x v="3"/>
    <x v="3"/>
    <x v="2"/>
    <s v="National Drives Inc Ltd Group"/>
    <x v="4"/>
    <x v="773"/>
    <n v="323.19"/>
    <x v="1"/>
    <x v="0"/>
    <x v="2"/>
  </r>
  <r>
    <d v="2021-11-02T00:00:00"/>
    <x v="3"/>
    <x v="3"/>
    <x v="1"/>
    <s v="Suburban Engineering Co Ltd Group"/>
    <x v="1"/>
    <x v="774"/>
    <n v="4004"/>
    <x v="0"/>
    <x v="9"/>
    <x v="2"/>
  </r>
  <r>
    <d v="2021-11-02T00:00:00"/>
    <x v="3"/>
    <x v="3"/>
    <x v="2"/>
    <s v="East Drives Co"/>
    <x v="1"/>
    <x v="775"/>
    <n v="1061"/>
    <x v="0"/>
    <x v="0"/>
    <x v="2"/>
  </r>
  <r>
    <d v="2021-11-05T00:00:00"/>
    <x v="3"/>
    <x v="3"/>
    <x v="2"/>
    <s v="South Industries Ltd"/>
    <x v="1"/>
    <x v="776"/>
    <n v="6876"/>
    <x v="0"/>
    <x v="2"/>
    <x v="1"/>
  </r>
  <r>
    <d v="2021-11-05T00:00:00"/>
    <x v="3"/>
    <x v="3"/>
    <x v="1"/>
    <s v="West Electrics Corp"/>
    <x v="4"/>
    <x v="777"/>
    <n v="2618"/>
    <x v="1"/>
    <x v="0"/>
    <x v="0"/>
  </r>
  <r>
    <d v="2021-11-07T00:00:00"/>
    <x v="3"/>
    <x v="3"/>
    <x v="0"/>
    <s v="Metro Electrics Corp Ltd Group"/>
    <x v="3"/>
    <x v="778"/>
    <n v="1640.45"/>
    <x v="0"/>
    <x v="1"/>
    <x v="1"/>
  </r>
  <r>
    <d v="2021-11-07T00:00:00"/>
    <x v="3"/>
    <x v="3"/>
    <x v="2"/>
    <s v="South Industries Inc Ltd Group"/>
    <x v="4"/>
    <x v="779"/>
    <n v="2654.1"/>
    <x v="1"/>
    <x v="3"/>
    <x v="2"/>
  </r>
  <r>
    <d v="2021-11-07T00:00:00"/>
    <x v="3"/>
    <x v="3"/>
    <x v="4"/>
    <s v="East Drives Group"/>
    <x v="5"/>
    <x v="780"/>
    <n v="5533"/>
    <x v="0"/>
    <x v="3"/>
    <x v="2"/>
  </r>
  <r>
    <d v="2021-11-10T00:00:00"/>
    <x v="3"/>
    <x v="3"/>
    <x v="2"/>
    <s v="West Equip LLC"/>
    <x v="3"/>
    <x v="781"/>
    <n v="7072"/>
    <x v="0"/>
    <x v="0"/>
    <x v="3"/>
  </r>
  <r>
    <d v="2021-11-11T00:00:00"/>
    <x v="3"/>
    <x v="3"/>
    <x v="0"/>
    <s v="Suburban Drives Group"/>
    <x v="0"/>
    <x v="782"/>
    <n v="7365"/>
    <x v="0"/>
    <x v="2"/>
    <x v="2"/>
  </r>
  <r>
    <d v="2021-11-11T00:00:00"/>
    <x v="3"/>
    <x v="3"/>
    <x v="3"/>
    <s v="South Drives LLC Ltd Group"/>
    <x v="0"/>
    <x v="783"/>
    <n v="2927.23"/>
    <x v="0"/>
    <x v="9"/>
    <x v="1"/>
  </r>
  <r>
    <d v="2021-11-14T00:00:00"/>
    <x v="3"/>
    <x v="3"/>
    <x v="0"/>
    <s v="National Industries Inc"/>
    <x v="7"/>
    <x v="784"/>
    <n v="4639"/>
    <x v="1"/>
    <x v="1"/>
    <x v="3"/>
  </r>
  <r>
    <d v="2021-11-15T00:00:00"/>
    <x v="3"/>
    <x v="3"/>
    <x v="2"/>
    <s v="North Tech Co"/>
    <x v="4"/>
    <x v="785"/>
    <n v="6303"/>
    <x v="1"/>
    <x v="2"/>
    <x v="2"/>
  </r>
  <r>
    <d v="2021-11-16T00:00:00"/>
    <x v="3"/>
    <x v="3"/>
    <x v="0"/>
    <s v="North Industries LLC Ltd Group"/>
    <x v="3"/>
    <x v="786"/>
    <n v="2841.6"/>
    <x v="0"/>
    <x v="5"/>
    <x v="0"/>
  </r>
  <r>
    <d v="2021-11-18T00:00:00"/>
    <x v="3"/>
    <x v="3"/>
    <x v="2"/>
    <s v="Central Drives Group"/>
    <x v="3"/>
    <x v="787"/>
    <n v="6322"/>
    <x v="0"/>
    <x v="0"/>
    <x v="1"/>
  </r>
  <r>
    <d v="2021-11-18T00:00:00"/>
    <x v="3"/>
    <x v="3"/>
    <x v="0"/>
    <s v="West Motors Inc"/>
    <x v="0"/>
    <x v="788"/>
    <n v="5174"/>
    <x v="0"/>
    <x v="2"/>
    <x v="1"/>
  </r>
  <r>
    <d v="2021-11-20T00:00:00"/>
    <x v="3"/>
    <x v="3"/>
    <x v="0"/>
    <s v="East Drives Co Ltd Group"/>
    <x v="1"/>
    <x v="789"/>
    <n v="541.11"/>
    <x v="0"/>
    <x v="6"/>
    <x v="1"/>
  </r>
  <r>
    <d v="2021-11-21T00:00:00"/>
    <x v="3"/>
    <x v="3"/>
    <x v="4"/>
    <s v="National Industries Co"/>
    <x v="7"/>
    <x v="790"/>
    <n v="3281"/>
    <x v="1"/>
    <x v="3"/>
    <x v="2"/>
  </r>
  <r>
    <d v="2021-11-22T00:00:00"/>
    <x v="3"/>
    <x v="3"/>
    <x v="1"/>
    <s v="Global Drives Corp Ltd Group"/>
    <x v="6"/>
    <x v="791"/>
    <n v="973.44"/>
    <x v="0"/>
    <x v="2"/>
    <x v="0"/>
  </r>
  <r>
    <d v="2021-11-24T00:00:00"/>
    <x v="3"/>
    <x v="3"/>
    <x v="2"/>
    <s v="National Equip LLC"/>
    <x v="6"/>
    <x v="792"/>
    <n v="3316"/>
    <x v="1"/>
    <x v="1"/>
    <x v="3"/>
  </r>
  <r>
    <d v="2021-11-25T00:00:00"/>
    <x v="3"/>
    <x v="3"/>
    <x v="3"/>
    <s v="North Machines Corp Ltd Group"/>
    <x v="4"/>
    <x v="793"/>
    <n v="867"/>
    <x v="0"/>
    <x v="5"/>
    <x v="1"/>
  </r>
  <r>
    <d v="2021-11-26T00:00:00"/>
    <x v="3"/>
    <x v="3"/>
    <x v="2"/>
    <s v="North Drives LLC Ltd Group"/>
    <x v="0"/>
    <x v="794"/>
    <n v="4431.12"/>
    <x v="0"/>
    <x v="5"/>
    <x v="1"/>
  </r>
  <r>
    <d v="2021-11-27T00:00:00"/>
    <x v="3"/>
    <x v="3"/>
    <x v="3"/>
    <s v="Motors Co Ltd Group"/>
    <x v="4"/>
    <x v="795"/>
    <n v="380.16"/>
    <x v="1"/>
    <x v="0"/>
    <x v="0"/>
  </r>
  <r>
    <d v="2021-12-02T00:00:00"/>
    <x v="3"/>
    <x v="3"/>
    <x v="4"/>
    <s v="Global Engineering Ltd Ltd Group"/>
    <x v="2"/>
    <x v="796"/>
    <n v="804.16"/>
    <x v="0"/>
    <x v="9"/>
    <x v="1"/>
  </r>
  <r>
    <d v="2021-12-02T00:00:00"/>
    <x v="3"/>
    <x v="3"/>
    <x v="0"/>
    <s v="National Equip Group"/>
    <x v="6"/>
    <x v="797"/>
    <n v="9241"/>
    <x v="0"/>
    <x v="9"/>
    <x v="1"/>
  </r>
  <r>
    <d v="2021-12-04T00:00:00"/>
    <x v="3"/>
    <x v="3"/>
    <x v="2"/>
    <s v="East Drives Corp"/>
    <x v="5"/>
    <x v="798"/>
    <n v="8394"/>
    <x v="0"/>
    <x v="5"/>
    <x v="1"/>
  </r>
  <r>
    <d v="2021-12-06T00:00:00"/>
    <x v="3"/>
    <x v="3"/>
    <x v="2"/>
    <s v="Global Motors Ltd"/>
    <x v="4"/>
    <x v="799"/>
    <n v="9396"/>
    <x v="0"/>
    <x v="6"/>
    <x v="2"/>
  </r>
  <r>
    <d v="2021-12-06T00:00:00"/>
    <x v="3"/>
    <x v="3"/>
    <x v="2"/>
    <s v="Central Systems Group"/>
    <x v="5"/>
    <x v="800"/>
    <n v="9383"/>
    <x v="0"/>
    <x v="0"/>
    <x v="2"/>
  </r>
  <r>
    <d v="2021-12-07T00:00:00"/>
    <x v="3"/>
    <x v="3"/>
    <x v="0"/>
    <s v="West Machines Co"/>
    <x v="3"/>
    <x v="801"/>
    <n v="1079"/>
    <x v="1"/>
    <x v="9"/>
    <x v="0"/>
  </r>
  <r>
    <d v="2021-12-09T00:00:00"/>
    <x v="3"/>
    <x v="3"/>
    <x v="2"/>
    <s v="East Systems Co Ltd Group"/>
    <x v="2"/>
    <x v="802"/>
    <n v="2395.06"/>
    <x v="0"/>
    <x v="0"/>
    <x v="1"/>
  </r>
  <r>
    <d v="2021-12-09T00:00:00"/>
    <x v="3"/>
    <x v="3"/>
    <x v="0"/>
    <s v="West Electrics Group Ltd Group"/>
    <x v="8"/>
    <x v="803"/>
    <n v="610.79999999999995"/>
    <x v="0"/>
    <x v="3"/>
    <x v="2"/>
  </r>
  <r>
    <d v="2021-12-12T00:00:00"/>
    <x v="3"/>
    <x v="3"/>
    <x v="2"/>
    <s v="National Tech Inc Ltd Group"/>
    <x v="5"/>
    <x v="804"/>
    <n v="9566.8799999999992"/>
    <x v="1"/>
    <x v="0"/>
    <x v="0"/>
  </r>
  <r>
    <d v="2021-12-12T00:00:00"/>
    <x v="3"/>
    <x v="3"/>
    <x v="1"/>
    <s v="Suburban Motors Corp"/>
    <x v="3"/>
    <x v="805"/>
    <n v="3462"/>
    <x v="1"/>
    <x v="0"/>
    <x v="1"/>
  </r>
  <r>
    <d v="2021-12-13T00:00:00"/>
    <x v="3"/>
    <x v="3"/>
    <x v="2"/>
    <s v="Suburban Machines Co Ltd Group"/>
    <x v="0"/>
    <x v="806"/>
    <n v="5616.18"/>
    <x v="0"/>
    <x v="1"/>
    <x v="1"/>
  </r>
  <r>
    <d v="2021-12-14T00:00:00"/>
    <x v="3"/>
    <x v="3"/>
    <x v="0"/>
    <s v="South Systems Co"/>
    <x v="8"/>
    <x v="807"/>
    <n v="342"/>
    <x v="0"/>
    <x v="5"/>
    <x v="0"/>
  </r>
  <r>
    <d v="2021-12-16T00:00:00"/>
    <x v="3"/>
    <x v="3"/>
    <x v="1"/>
    <s v="Suburban Drives Ltd"/>
    <x v="5"/>
    <x v="808"/>
    <n v="3743"/>
    <x v="1"/>
    <x v="3"/>
    <x v="1"/>
  </r>
  <r>
    <d v="2021-12-17T00:00:00"/>
    <x v="3"/>
    <x v="3"/>
    <x v="0"/>
    <s v="East Electrics Co"/>
    <x v="2"/>
    <x v="809"/>
    <n v="9207"/>
    <x v="1"/>
    <x v="8"/>
    <x v="0"/>
  </r>
  <r>
    <d v="2021-12-17T00:00:00"/>
    <x v="3"/>
    <x v="3"/>
    <x v="3"/>
    <s v="Systems Co"/>
    <x v="1"/>
    <x v="810"/>
    <n v="8109"/>
    <x v="0"/>
    <x v="5"/>
    <x v="1"/>
  </r>
  <r>
    <d v="2021-12-23T00:00:00"/>
    <x v="3"/>
    <x v="3"/>
    <x v="1"/>
    <s v="Metro Tech Inc Ltd Group"/>
    <x v="1"/>
    <x v="811"/>
    <n v="1604.32"/>
    <x v="0"/>
    <x v="2"/>
    <x v="2"/>
  </r>
  <r>
    <d v="2021-12-23T00:00:00"/>
    <x v="3"/>
    <x v="3"/>
    <x v="2"/>
    <s v="Global Motors Inc Ltd Group"/>
    <x v="1"/>
    <x v="812"/>
    <n v="583.02"/>
    <x v="0"/>
    <x v="3"/>
    <x v="2"/>
  </r>
  <r>
    <d v="2021-12-28T00:00:00"/>
    <x v="3"/>
    <x v="3"/>
    <x v="3"/>
    <s v="West Systems Ltd Ltd Group"/>
    <x v="1"/>
    <x v="813"/>
    <n v="8016.8"/>
    <x v="1"/>
    <x v="9"/>
    <x v="2"/>
  </r>
  <r>
    <d v="2021-12-28T00:00:00"/>
    <x v="3"/>
    <x v="3"/>
    <x v="4"/>
    <s v="North Electrics Inc"/>
    <x v="8"/>
    <x v="814"/>
    <n v="980"/>
    <x v="0"/>
    <x v="8"/>
    <x v="1"/>
  </r>
  <r>
    <d v="2021-12-28T00:00:00"/>
    <x v="3"/>
    <x v="3"/>
    <x v="2"/>
    <s v="Suburban Electrics Ltd"/>
    <x v="1"/>
    <x v="815"/>
    <n v="9225"/>
    <x v="1"/>
    <x v="2"/>
    <x v="0"/>
  </r>
  <r>
    <d v="2022-01-01T00:00:00"/>
    <x v="4"/>
    <x v="0"/>
    <x v="0"/>
    <s v="East Engineering Corp Ltd Group"/>
    <x v="0"/>
    <x v="816"/>
    <n v="7586.42"/>
    <x v="1"/>
    <x v="7"/>
    <x v="0"/>
  </r>
  <r>
    <d v="2022-01-05T00:00:00"/>
    <x v="4"/>
    <x v="0"/>
    <x v="2"/>
    <s v="Systems Corp"/>
    <x v="4"/>
    <x v="817"/>
    <n v="3913"/>
    <x v="0"/>
    <x v="9"/>
    <x v="1"/>
  </r>
  <r>
    <d v="2022-01-07T00:00:00"/>
    <x v="4"/>
    <x v="0"/>
    <x v="1"/>
    <s v="East Motors Corp Ltd Group"/>
    <x v="7"/>
    <x v="818"/>
    <n v="1072.72"/>
    <x v="0"/>
    <x v="3"/>
    <x v="1"/>
  </r>
  <r>
    <d v="2022-01-09T00:00:00"/>
    <x v="4"/>
    <x v="0"/>
    <x v="0"/>
    <s v="East Systems Ltd"/>
    <x v="7"/>
    <x v="819"/>
    <n v="1364"/>
    <x v="1"/>
    <x v="5"/>
    <x v="2"/>
  </r>
  <r>
    <d v="2022-01-10T00:00:00"/>
    <x v="4"/>
    <x v="0"/>
    <x v="1"/>
    <s v="Central Machines LLC"/>
    <x v="4"/>
    <x v="820"/>
    <n v="6486"/>
    <x v="1"/>
    <x v="1"/>
    <x v="1"/>
  </r>
  <r>
    <d v="2022-01-11T00:00:00"/>
    <x v="4"/>
    <x v="0"/>
    <x v="0"/>
    <s v="Global Motors Inc"/>
    <x v="1"/>
    <x v="821"/>
    <n v="711"/>
    <x v="0"/>
    <x v="5"/>
    <x v="0"/>
  </r>
  <r>
    <d v="2022-01-22T00:00:00"/>
    <x v="4"/>
    <x v="0"/>
    <x v="2"/>
    <s v="Suburban Industries Co Ltd Group"/>
    <x v="0"/>
    <x v="822"/>
    <n v="661.92"/>
    <x v="0"/>
    <x v="3"/>
    <x v="0"/>
  </r>
  <r>
    <d v="2022-01-23T00:00:00"/>
    <x v="4"/>
    <x v="0"/>
    <x v="0"/>
    <s v="Systems Group"/>
    <x v="3"/>
    <x v="823"/>
    <n v="5221"/>
    <x v="0"/>
    <x v="9"/>
    <x v="0"/>
  </r>
  <r>
    <d v="2022-01-24T00:00:00"/>
    <x v="4"/>
    <x v="0"/>
    <x v="1"/>
    <s v="Engineering Inc Ltd Group"/>
    <x v="0"/>
    <x v="824"/>
    <n v="2376"/>
    <x v="0"/>
    <x v="5"/>
    <x v="1"/>
  </r>
  <r>
    <d v="2022-01-25T00:00:00"/>
    <x v="4"/>
    <x v="0"/>
    <x v="0"/>
    <s v="East Engineering Group"/>
    <x v="0"/>
    <x v="825"/>
    <n v="8095"/>
    <x v="1"/>
    <x v="3"/>
    <x v="0"/>
  </r>
  <r>
    <d v="2022-01-26T00:00:00"/>
    <x v="4"/>
    <x v="0"/>
    <x v="0"/>
    <s v="Systems Ltd Ltd Group"/>
    <x v="3"/>
    <x v="826"/>
    <n v="7626"/>
    <x v="0"/>
    <x v="2"/>
    <x v="2"/>
  </r>
  <r>
    <d v="2022-01-27T00:00:00"/>
    <x v="4"/>
    <x v="0"/>
    <x v="0"/>
    <s v="West Systems Inc"/>
    <x v="7"/>
    <x v="827"/>
    <n v="5635"/>
    <x v="1"/>
    <x v="2"/>
    <x v="1"/>
  </r>
  <r>
    <d v="2022-01-27T00:00:00"/>
    <x v="4"/>
    <x v="0"/>
    <x v="1"/>
    <s v="North Equip Co Ltd Group"/>
    <x v="7"/>
    <x v="828"/>
    <n v="5690.92"/>
    <x v="0"/>
    <x v="3"/>
    <x v="3"/>
  </r>
  <r>
    <d v="2022-02-02T00:00:00"/>
    <x v="4"/>
    <x v="0"/>
    <x v="2"/>
    <s v="Global Tech Corp Ltd Group"/>
    <x v="1"/>
    <x v="829"/>
    <n v="2954.46"/>
    <x v="0"/>
    <x v="3"/>
    <x v="1"/>
  </r>
  <r>
    <d v="2022-02-02T00:00:00"/>
    <x v="4"/>
    <x v="0"/>
    <x v="1"/>
    <s v="Suburban Machines Corp"/>
    <x v="1"/>
    <x v="830"/>
    <n v="5174"/>
    <x v="0"/>
    <x v="5"/>
    <x v="0"/>
  </r>
  <r>
    <d v="2022-02-03T00:00:00"/>
    <x v="4"/>
    <x v="0"/>
    <x v="1"/>
    <s v="East Machines Group Ltd Group"/>
    <x v="7"/>
    <x v="831"/>
    <n v="6824.48"/>
    <x v="0"/>
    <x v="9"/>
    <x v="0"/>
  </r>
  <r>
    <d v="2022-02-03T00:00:00"/>
    <x v="4"/>
    <x v="0"/>
    <x v="0"/>
    <s v="National Equip Ltd Ltd Group"/>
    <x v="8"/>
    <x v="832"/>
    <n v="4763.7"/>
    <x v="0"/>
    <x v="4"/>
    <x v="1"/>
  </r>
  <r>
    <d v="2022-02-04T00:00:00"/>
    <x v="4"/>
    <x v="0"/>
    <x v="1"/>
    <s v="National Motors Corp Ltd Group"/>
    <x v="1"/>
    <x v="833"/>
    <n v="2745.05"/>
    <x v="1"/>
    <x v="1"/>
    <x v="2"/>
  </r>
  <r>
    <d v="2022-02-04T00:00:00"/>
    <x v="4"/>
    <x v="0"/>
    <x v="2"/>
    <s v="West Electrics Co Ltd Group"/>
    <x v="0"/>
    <x v="834"/>
    <n v="375.1"/>
    <x v="0"/>
    <x v="9"/>
    <x v="1"/>
  </r>
  <r>
    <d v="2022-02-07T00:00:00"/>
    <x v="4"/>
    <x v="0"/>
    <x v="0"/>
    <s v="Central Motors Inc Ltd Group"/>
    <x v="4"/>
    <x v="835"/>
    <n v="3969.36"/>
    <x v="0"/>
    <x v="4"/>
    <x v="2"/>
  </r>
  <r>
    <d v="2022-02-08T00:00:00"/>
    <x v="4"/>
    <x v="0"/>
    <x v="4"/>
    <s v="Suburban Tech Co"/>
    <x v="7"/>
    <x v="836"/>
    <n v="5315"/>
    <x v="1"/>
    <x v="5"/>
    <x v="2"/>
  </r>
  <r>
    <d v="2022-02-10T00:00:00"/>
    <x v="4"/>
    <x v="0"/>
    <x v="0"/>
    <s v="West Electrics Inc Ltd Group"/>
    <x v="7"/>
    <x v="837"/>
    <n v="1369.2"/>
    <x v="0"/>
    <x v="3"/>
    <x v="1"/>
  </r>
  <r>
    <d v="2022-02-12T00:00:00"/>
    <x v="4"/>
    <x v="0"/>
    <x v="0"/>
    <s v="Suburban Motors Group Ltd Group"/>
    <x v="0"/>
    <x v="838"/>
    <n v="10016.719999999999"/>
    <x v="0"/>
    <x v="5"/>
    <x v="1"/>
  </r>
  <r>
    <d v="2022-02-18T00:00:00"/>
    <x v="4"/>
    <x v="0"/>
    <x v="4"/>
    <s v="East Systems Corp Ltd Group"/>
    <x v="2"/>
    <x v="839"/>
    <n v="7503.42"/>
    <x v="0"/>
    <x v="0"/>
    <x v="2"/>
  </r>
  <r>
    <d v="2022-02-19T00:00:00"/>
    <x v="4"/>
    <x v="0"/>
    <x v="2"/>
    <s v="Metro Motors Co Ltd Group"/>
    <x v="1"/>
    <x v="840"/>
    <n v="7041.7"/>
    <x v="1"/>
    <x v="3"/>
    <x v="1"/>
  </r>
  <r>
    <d v="2022-02-22T00:00:00"/>
    <x v="4"/>
    <x v="0"/>
    <x v="2"/>
    <s v="North Engineering LLC"/>
    <x v="3"/>
    <x v="841"/>
    <n v="4977"/>
    <x v="0"/>
    <x v="5"/>
    <x v="1"/>
  </r>
  <r>
    <d v="2022-02-22T00:00:00"/>
    <x v="4"/>
    <x v="0"/>
    <x v="1"/>
    <s v="East Motors Ltd"/>
    <x v="4"/>
    <x v="842"/>
    <n v="6604"/>
    <x v="1"/>
    <x v="8"/>
    <x v="2"/>
  </r>
  <r>
    <d v="2022-02-25T00:00:00"/>
    <x v="4"/>
    <x v="0"/>
    <x v="1"/>
    <s v="North Drives Group Ltd Group"/>
    <x v="6"/>
    <x v="843"/>
    <n v="5497.2"/>
    <x v="0"/>
    <x v="1"/>
    <x v="0"/>
  </r>
  <r>
    <d v="2022-03-02T00:00:00"/>
    <x v="4"/>
    <x v="0"/>
    <x v="2"/>
    <s v="Systems Ltd"/>
    <x v="3"/>
    <x v="844"/>
    <n v="5084"/>
    <x v="1"/>
    <x v="0"/>
    <x v="1"/>
  </r>
  <r>
    <d v="2022-03-03T00:00:00"/>
    <x v="4"/>
    <x v="0"/>
    <x v="2"/>
    <s v="East Engineering Ltd Ltd Group"/>
    <x v="2"/>
    <x v="845"/>
    <n v="2581.11"/>
    <x v="0"/>
    <x v="3"/>
    <x v="3"/>
  </r>
  <r>
    <d v="2022-03-04T00:00:00"/>
    <x v="4"/>
    <x v="0"/>
    <x v="0"/>
    <s v="Suburban Machines LLC"/>
    <x v="2"/>
    <x v="846"/>
    <n v="1892"/>
    <x v="1"/>
    <x v="4"/>
    <x v="3"/>
  </r>
  <r>
    <d v="2022-03-06T00:00:00"/>
    <x v="4"/>
    <x v="0"/>
    <x v="1"/>
    <s v="National Electrics Ltd Ltd Group"/>
    <x v="0"/>
    <x v="847"/>
    <n v="3360.15"/>
    <x v="0"/>
    <x v="8"/>
    <x v="1"/>
  </r>
  <r>
    <d v="2022-03-07T00:00:00"/>
    <x v="4"/>
    <x v="0"/>
    <x v="0"/>
    <s v="Suburban Industries Inc Ltd Group"/>
    <x v="3"/>
    <x v="848"/>
    <n v="5343.92"/>
    <x v="1"/>
    <x v="2"/>
    <x v="0"/>
  </r>
  <r>
    <d v="2022-03-09T00:00:00"/>
    <x v="4"/>
    <x v="0"/>
    <x v="1"/>
    <s v="Suburban Engineering LLC"/>
    <x v="1"/>
    <x v="849"/>
    <n v="3503"/>
    <x v="0"/>
    <x v="9"/>
    <x v="1"/>
  </r>
  <r>
    <d v="2022-03-12T00:00:00"/>
    <x v="4"/>
    <x v="0"/>
    <x v="1"/>
    <s v="Tech Co"/>
    <x v="1"/>
    <x v="850"/>
    <n v="8296"/>
    <x v="0"/>
    <x v="3"/>
    <x v="1"/>
  </r>
  <r>
    <d v="2022-03-21T00:00:00"/>
    <x v="4"/>
    <x v="0"/>
    <x v="2"/>
    <s v="South Engineering Inc"/>
    <x v="3"/>
    <x v="851"/>
    <n v="1881"/>
    <x v="0"/>
    <x v="1"/>
    <x v="2"/>
  </r>
  <r>
    <d v="2022-03-21T00:00:00"/>
    <x v="4"/>
    <x v="0"/>
    <x v="2"/>
    <s v="East Motors Inc Ltd Group"/>
    <x v="3"/>
    <x v="852"/>
    <n v="10280.16"/>
    <x v="0"/>
    <x v="2"/>
    <x v="3"/>
  </r>
  <r>
    <d v="2022-04-01T00:00:00"/>
    <x v="4"/>
    <x v="1"/>
    <x v="0"/>
    <s v="South Engineering LLC"/>
    <x v="1"/>
    <x v="853"/>
    <n v="7227"/>
    <x v="0"/>
    <x v="5"/>
    <x v="3"/>
  </r>
  <r>
    <d v="2022-04-02T00:00:00"/>
    <x v="4"/>
    <x v="1"/>
    <x v="0"/>
    <s v="Central Industries Co"/>
    <x v="3"/>
    <x v="854"/>
    <n v="9854"/>
    <x v="0"/>
    <x v="3"/>
    <x v="2"/>
  </r>
  <r>
    <d v="2022-04-02T00:00:00"/>
    <x v="4"/>
    <x v="1"/>
    <x v="1"/>
    <s v="National Industries Corp"/>
    <x v="3"/>
    <x v="855"/>
    <n v="9942"/>
    <x v="1"/>
    <x v="4"/>
    <x v="1"/>
  </r>
  <r>
    <d v="2022-04-02T00:00:00"/>
    <x v="4"/>
    <x v="1"/>
    <x v="3"/>
    <s v="Special Metro Machines Group Ltd Group"/>
    <x v="3"/>
    <x v="856"/>
    <n v="1284.7103999999999"/>
    <x v="1"/>
    <x v="5"/>
    <x v="0"/>
  </r>
  <r>
    <d v="2022-04-02T00:00:00"/>
    <x v="4"/>
    <x v="1"/>
    <x v="2"/>
    <s v="West Engineering LLC Ltd Group"/>
    <x v="3"/>
    <x v="857"/>
    <n v="4406.22"/>
    <x v="0"/>
    <x v="3"/>
    <x v="2"/>
  </r>
  <r>
    <d v="2022-04-03T00:00:00"/>
    <x v="4"/>
    <x v="1"/>
    <x v="1"/>
    <s v="Metro Drives Inc Ltd Group"/>
    <x v="6"/>
    <x v="858"/>
    <n v="8911.35"/>
    <x v="0"/>
    <x v="1"/>
    <x v="2"/>
  </r>
  <r>
    <d v="2022-04-04T00:00:00"/>
    <x v="4"/>
    <x v="1"/>
    <x v="2"/>
    <s v="Metro Machines Co Ltd Group"/>
    <x v="2"/>
    <x v="859"/>
    <n v="8520.9599999999991"/>
    <x v="0"/>
    <x v="9"/>
    <x v="1"/>
  </r>
  <r>
    <d v="2022-04-05T00:00:00"/>
    <x v="4"/>
    <x v="1"/>
    <x v="2"/>
    <s v="West Motors Group Ltd Group"/>
    <x v="1"/>
    <x v="860"/>
    <n v="7325.5"/>
    <x v="0"/>
    <x v="3"/>
    <x v="1"/>
  </r>
  <r>
    <d v="2022-04-06T00:00:00"/>
    <x v="4"/>
    <x v="1"/>
    <x v="1"/>
    <s v="Metro Machines Group Ltd Group"/>
    <x v="3"/>
    <x v="861"/>
    <n v="1952.1"/>
    <x v="0"/>
    <x v="4"/>
    <x v="2"/>
  </r>
  <r>
    <d v="2022-04-13T00:00:00"/>
    <x v="4"/>
    <x v="1"/>
    <x v="3"/>
    <s v="Global Engineering Co"/>
    <x v="5"/>
    <x v="862"/>
    <n v="2591"/>
    <x v="0"/>
    <x v="1"/>
    <x v="1"/>
  </r>
  <r>
    <d v="2022-04-13T00:00:00"/>
    <x v="4"/>
    <x v="1"/>
    <x v="0"/>
    <s v="North Electrics Ltd Ltd Group"/>
    <x v="0"/>
    <x v="542"/>
    <n v="11759.02"/>
    <x v="0"/>
    <x v="0"/>
    <x v="1"/>
  </r>
  <r>
    <d v="2022-04-16T00:00:00"/>
    <x v="4"/>
    <x v="1"/>
    <x v="3"/>
    <s v="South Equip Group Ltd Group"/>
    <x v="0"/>
    <x v="863"/>
    <n v="8132.96"/>
    <x v="0"/>
    <x v="4"/>
    <x v="0"/>
  </r>
  <r>
    <d v="2022-04-16T00:00:00"/>
    <x v="4"/>
    <x v="1"/>
    <x v="2"/>
    <s v="West Equip Co"/>
    <x v="1"/>
    <x v="864"/>
    <n v="1576"/>
    <x v="0"/>
    <x v="8"/>
    <x v="0"/>
  </r>
  <r>
    <d v="2022-04-16T00:00:00"/>
    <x v="4"/>
    <x v="1"/>
    <x v="4"/>
    <s v="National Motors Ltd Ltd Group"/>
    <x v="1"/>
    <x v="865"/>
    <n v="3636.3"/>
    <x v="0"/>
    <x v="5"/>
    <x v="2"/>
  </r>
  <r>
    <d v="2022-04-18T00:00:00"/>
    <x v="4"/>
    <x v="1"/>
    <x v="0"/>
    <s v="Global Industries Group"/>
    <x v="0"/>
    <x v="866"/>
    <n v="4136"/>
    <x v="0"/>
    <x v="6"/>
    <x v="2"/>
  </r>
  <r>
    <d v="2022-04-23T00:00:00"/>
    <x v="4"/>
    <x v="1"/>
    <x v="2"/>
    <s v="National Motors Co Ltd Group"/>
    <x v="3"/>
    <x v="867"/>
    <n v="494"/>
    <x v="0"/>
    <x v="4"/>
    <x v="0"/>
  </r>
  <r>
    <d v="2022-04-28T00:00:00"/>
    <x v="4"/>
    <x v="1"/>
    <x v="1"/>
    <s v="Global Electrics LLC"/>
    <x v="3"/>
    <x v="868"/>
    <n v="4785"/>
    <x v="0"/>
    <x v="5"/>
    <x v="2"/>
  </r>
  <r>
    <d v="2022-04-28T00:00:00"/>
    <x v="4"/>
    <x v="1"/>
    <x v="0"/>
    <s v="Global Tech LLC"/>
    <x v="0"/>
    <x v="869"/>
    <n v="6072"/>
    <x v="0"/>
    <x v="5"/>
    <x v="0"/>
  </r>
  <r>
    <d v="2022-05-02T00:00:00"/>
    <x v="4"/>
    <x v="1"/>
    <x v="2"/>
    <s v="West Industries Group Ltd Group"/>
    <x v="7"/>
    <x v="870"/>
    <n v="5906.16"/>
    <x v="0"/>
    <x v="3"/>
    <x v="2"/>
  </r>
  <r>
    <d v="2022-05-03T00:00:00"/>
    <x v="4"/>
    <x v="1"/>
    <x v="1"/>
    <s v="East Systems Co"/>
    <x v="2"/>
    <x v="871"/>
    <n v="3863"/>
    <x v="0"/>
    <x v="7"/>
    <x v="1"/>
  </r>
  <r>
    <d v="2022-05-03T00:00:00"/>
    <x v="4"/>
    <x v="1"/>
    <x v="1"/>
    <s v="North Equip Co"/>
    <x v="7"/>
    <x v="872"/>
    <n v="8369"/>
    <x v="1"/>
    <x v="6"/>
    <x v="3"/>
  </r>
  <r>
    <d v="2022-05-05T00:00:00"/>
    <x v="4"/>
    <x v="1"/>
    <x v="4"/>
    <s v="South Engineering Ltd"/>
    <x v="5"/>
    <x v="873"/>
    <n v="7789"/>
    <x v="1"/>
    <x v="6"/>
    <x v="2"/>
  </r>
  <r>
    <d v="2022-05-05T00:00:00"/>
    <x v="4"/>
    <x v="1"/>
    <x v="2"/>
    <s v="East Drives Ltd"/>
    <x v="3"/>
    <x v="874"/>
    <n v="4143"/>
    <x v="0"/>
    <x v="0"/>
    <x v="2"/>
  </r>
  <r>
    <d v="2022-05-07T00:00:00"/>
    <x v="4"/>
    <x v="1"/>
    <x v="1"/>
    <s v="Central Systems Inc Ltd Group"/>
    <x v="4"/>
    <x v="875"/>
    <n v="8186.19"/>
    <x v="0"/>
    <x v="0"/>
    <x v="0"/>
  </r>
  <r>
    <d v="2022-05-07T00:00:00"/>
    <x v="4"/>
    <x v="1"/>
    <x v="2"/>
    <s v="Metro Equip Group"/>
    <x v="7"/>
    <x v="876"/>
    <n v="1230"/>
    <x v="0"/>
    <x v="2"/>
    <x v="1"/>
  </r>
  <r>
    <d v="2022-05-09T00:00:00"/>
    <x v="4"/>
    <x v="1"/>
    <x v="1"/>
    <s v="North Industries Ltd"/>
    <x v="4"/>
    <x v="471"/>
    <n v="5559"/>
    <x v="0"/>
    <x v="3"/>
    <x v="1"/>
  </r>
  <r>
    <d v="2022-05-10T00:00:00"/>
    <x v="4"/>
    <x v="1"/>
    <x v="2"/>
    <s v="National Systems Group"/>
    <x v="3"/>
    <x v="877"/>
    <n v="3032"/>
    <x v="0"/>
    <x v="0"/>
    <x v="1"/>
  </r>
  <r>
    <d v="2022-05-13T00:00:00"/>
    <x v="4"/>
    <x v="1"/>
    <x v="1"/>
    <s v="West Machines LLC"/>
    <x v="3"/>
    <x v="878"/>
    <n v="5461"/>
    <x v="0"/>
    <x v="3"/>
    <x v="1"/>
  </r>
  <r>
    <d v="2022-05-15T00:00:00"/>
    <x v="4"/>
    <x v="1"/>
    <x v="1"/>
    <s v="National Engineering LLC"/>
    <x v="1"/>
    <x v="879"/>
    <n v="8316"/>
    <x v="1"/>
    <x v="2"/>
    <x v="1"/>
  </r>
  <r>
    <d v="2022-05-15T00:00:00"/>
    <x v="4"/>
    <x v="1"/>
    <x v="2"/>
    <s v="Machines Group Ltd Group"/>
    <x v="0"/>
    <x v="880"/>
    <n v="3699.78"/>
    <x v="0"/>
    <x v="6"/>
    <x v="1"/>
  </r>
  <r>
    <d v="2022-05-15T00:00:00"/>
    <x v="4"/>
    <x v="1"/>
    <x v="0"/>
    <s v="National Systems Group Ltd Group"/>
    <x v="3"/>
    <x v="881"/>
    <n v="3638.4"/>
    <x v="0"/>
    <x v="6"/>
    <x v="0"/>
  </r>
  <r>
    <d v="2022-05-18T00:00:00"/>
    <x v="4"/>
    <x v="1"/>
    <x v="2"/>
    <s v="South Machines Inc"/>
    <x v="1"/>
    <x v="882"/>
    <n v="810"/>
    <x v="0"/>
    <x v="1"/>
    <x v="1"/>
  </r>
  <r>
    <d v="2022-05-18T00:00:00"/>
    <x v="4"/>
    <x v="1"/>
    <x v="3"/>
    <s v="Global Industries LLC Ltd Group"/>
    <x v="0"/>
    <x v="883"/>
    <n v="4229.1000000000004"/>
    <x v="0"/>
    <x v="1"/>
    <x v="3"/>
  </r>
  <r>
    <d v="2022-05-18T00:00:00"/>
    <x v="4"/>
    <x v="1"/>
    <x v="3"/>
    <s v="National Industries Ltd"/>
    <x v="7"/>
    <x v="884"/>
    <n v="2345"/>
    <x v="1"/>
    <x v="1"/>
    <x v="2"/>
  </r>
  <r>
    <d v="2022-05-19T00:00:00"/>
    <x v="4"/>
    <x v="1"/>
    <x v="2"/>
    <s v="Motors Corp Ltd Group"/>
    <x v="0"/>
    <x v="885"/>
    <n v="5220.6000000000004"/>
    <x v="0"/>
    <x v="2"/>
    <x v="1"/>
  </r>
  <r>
    <d v="2022-05-21T00:00:00"/>
    <x v="4"/>
    <x v="1"/>
    <x v="3"/>
    <s v="Motors Co"/>
    <x v="4"/>
    <x v="886"/>
    <n v="576"/>
    <x v="0"/>
    <x v="2"/>
    <x v="0"/>
  </r>
  <r>
    <d v="2022-05-22T00:00:00"/>
    <x v="4"/>
    <x v="1"/>
    <x v="2"/>
    <s v="Global Industries Ltd"/>
    <x v="7"/>
    <x v="887"/>
    <n v="8518"/>
    <x v="0"/>
    <x v="2"/>
    <x v="2"/>
  </r>
  <r>
    <d v="2022-05-22T00:00:00"/>
    <x v="4"/>
    <x v="1"/>
    <x v="1"/>
    <s v="South Drives Ltd Ltd Group"/>
    <x v="0"/>
    <x v="888"/>
    <n v="5923.89"/>
    <x v="0"/>
    <x v="4"/>
    <x v="1"/>
  </r>
  <r>
    <d v="2022-05-23T00:00:00"/>
    <x v="4"/>
    <x v="1"/>
    <x v="2"/>
    <s v="Drives Ltd Ltd Group"/>
    <x v="1"/>
    <x v="889"/>
    <n v="4875.2"/>
    <x v="1"/>
    <x v="2"/>
    <x v="2"/>
  </r>
  <r>
    <d v="2022-05-23T00:00:00"/>
    <x v="4"/>
    <x v="1"/>
    <x v="2"/>
    <s v="South Electrics Ltd Ltd Group"/>
    <x v="3"/>
    <x v="890"/>
    <n v="7475.34"/>
    <x v="1"/>
    <x v="6"/>
    <x v="2"/>
  </r>
  <r>
    <d v="2022-05-25T00:00:00"/>
    <x v="4"/>
    <x v="1"/>
    <x v="0"/>
    <s v="Suburban Engineering LLC Ltd Group"/>
    <x v="1"/>
    <x v="891"/>
    <n v="3117.67"/>
    <x v="1"/>
    <x v="7"/>
    <x v="0"/>
  </r>
  <r>
    <d v="2022-05-28T00:00:00"/>
    <x v="4"/>
    <x v="1"/>
    <x v="2"/>
    <s v="East Machines Corp"/>
    <x v="8"/>
    <x v="892"/>
    <n v="8803"/>
    <x v="0"/>
    <x v="6"/>
    <x v="1"/>
  </r>
  <r>
    <d v="2022-05-28T00:00:00"/>
    <x v="4"/>
    <x v="1"/>
    <x v="3"/>
    <s v="Central Electrics Corp Ltd Group"/>
    <x v="2"/>
    <x v="893"/>
    <n v="688.34"/>
    <x v="1"/>
    <x v="6"/>
    <x v="2"/>
  </r>
  <r>
    <d v="2022-05-28T00:00:00"/>
    <x v="4"/>
    <x v="1"/>
    <x v="2"/>
    <s v="Special South Engineering Corp Ltd Group"/>
    <x v="4"/>
    <x v="894"/>
    <n v="9096.9480000000003"/>
    <x v="0"/>
    <x v="2"/>
    <x v="2"/>
  </r>
  <r>
    <d v="2022-06-01T00:00:00"/>
    <x v="4"/>
    <x v="1"/>
    <x v="3"/>
    <s v="National Electrics Group Ltd Group"/>
    <x v="6"/>
    <x v="895"/>
    <n v="6491.06"/>
    <x v="0"/>
    <x v="3"/>
    <x v="0"/>
  </r>
  <r>
    <d v="2022-06-01T00:00:00"/>
    <x v="4"/>
    <x v="1"/>
    <x v="0"/>
    <s v="National Systems LLC"/>
    <x v="2"/>
    <x v="896"/>
    <n v="9699"/>
    <x v="1"/>
    <x v="9"/>
    <x v="1"/>
  </r>
  <r>
    <d v="2022-06-02T00:00:00"/>
    <x v="4"/>
    <x v="1"/>
    <x v="3"/>
    <s v="East Electrics Inc Ltd Group"/>
    <x v="5"/>
    <x v="897"/>
    <n v="9212.49"/>
    <x v="1"/>
    <x v="1"/>
    <x v="0"/>
  </r>
  <r>
    <d v="2022-06-06T00:00:00"/>
    <x v="4"/>
    <x v="1"/>
    <x v="4"/>
    <s v="South Electrics LLC"/>
    <x v="0"/>
    <x v="898"/>
    <n v="1076"/>
    <x v="0"/>
    <x v="9"/>
    <x v="2"/>
  </r>
  <r>
    <d v="2022-06-07T00:00:00"/>
    <x v="4"/>
    <x v="1"/>
    <x v="0"/>
    <s v="Metro Systems Co"/>
    <x v="1"/>
    <x v="899"/>
    <n v="4445"/>
    <x v="0"/>
    <x v="8"/>
    <x v="3"/>
  </r>
  <r>
    <d v="2022-06-09T00:00:00"/>
    <x v="4"/>
    <x v="1"/>
    <x v="1"/>
    <s v="Industries Group"/>
    <x v="4"/>
    <x v="900"/>
    <n v="7323"/>
    <x v="1"/>
    <x v="4"/>
    <x v="2"/>
  </r>
  <r>
    <d v="2022-06-10T00:00:00"/>
    <x v="4"/>
    <x v="1"/>
    <x v="1"/>
    <s v="Machines Corp Ltd Group"/>
    <x v="3"/>
    <x v="901"/>
    <n v="3743.92"/>
    <x v="1"/>
    <x v="5"/>
    <x v="2"/>
  </r>
  <r>
    <d v="2022-06-10T00:00:00"/>
    <x v="4"/>
    <x v="1"/>
    <x v="0"/>
    <s v="Metro Motors Inc Ltd Group"/>
    <x v="7"/>
    <x v="902"/>
    <n v="10532.4"/>
    <x v="0"/>
    <x v="6"/>
    <x v="1"/>
  </r>
  <r>
    <d v="2022-06-11T00:00:00"/>
    <x v="4"/>
    <x v="1"/>
    <x v="2"/>
    <s v="South Drives Co Ltd Group"/>
    <x v="6"/>
    <x v="903"/>
    <n v="5916.52"/>
    <x v="0"/>
    <x v="1"/>
    <x v="2"/>
  </r>
  <r>
    <d v="2022-06-14T00:00:00"/>
    <x v="4"/>
    <x v="1"/>
    <x v="1"/>
    <s v="Tech Corp Ltd Group"/>
    <x v="1"/>
    <x v="904"/>
    <n v="2417.23"/>
    <x v="0"/>
    <x v="5"/>
    <x v="0"/>
  </r>
  <r>
    <d v="2022-06-14T00:00:00"/>
    <x v="4"/>
    <x v="1"/>
    <x v="2"/>
    <s v="Drives Co"/>
    <x v="1"/>
    <x v="905"/>
    <n v="8123"/>
    <x v="0"/>
    <x v="2"/>
    <x v="1"/>
  </r>
  <r>
    <d v="2022-06-16T00:00:00"/>
    <x v="4"/>
    <x v="1"/>
    <x v="2"/>
    <s v="South Tech Inc Ltd Group"/>
    <x v="1"/>
    <x v="906"/>
    <n v="2768.16"/>
    <x v="0"/>
    <x v="3"/>
    <x v="2"/>
  </r>
  <r>
    <d v="2022-06-17T00:00:00"/>
    <x v="4"/>
    <x v="1"/>
    <x v="1"/>
    <s v="National Drives Co Ltd Group"/>
    <x v="3"/>
    <x v="907"/>
    <n v="1890.54"/>
    <x v="0"/>
    <x v="1"/>
    <x v="0"/>
  </r>
  <r>
    <d v="2022-06-17T00:00:00"/>
    <x v="4"/>
    <x v="1"/>
    <x v="3"/>
    <s v="East Electrics LLC"/>
    <x v="1"/>
    <x v="908"/>
    <n v="444"/>
    <x v="1"/>
    <x v="1"/>
    <x v="1"/>
  </r>
  <r>
    <d v="2022-06-20T00:00:00"/>
    <x v="4"/>
    <x v="1"/>
    <x v="2"/>
    <s v="Equip Inc"/>
    <x v="0"/>
    <x v="909"/>
    <n v="4687"/>
    <x v="0"/>
    <x v="6"/>
    <x v="1"/>
  </r>
  <r>
    <d v="2022-06-24T00:00:00"/>
    <x v="4"/>
    <x v="1"/>
    <x v="0"/>
    <s v="Special Industries Ltd Ltd Group"/>
    <x v="0"/>
    <x v="910"/>
    <n v="3286.8989999999994"/>
    <x v="0"/>
    <x v="3"/>
    <x v="0"/>
  </r>
  <r>
    <d v="2022-06-25T00:00:00"/>
    <x v="4"/>
    <x v="1"/>
    <x v="1"/>
    <s v="Suburban Drives Inc Ltd Group"/>
    <x v="7"/>
    <x v="911"/>
    <n v="5303.32"/>
    <x v="1"/>
    <x v="6"/>
    <x v="2"/>
  </r>
  <r>
    <d v="2022-06-25T00:00:00"/>
    <x v="4"/>
    <x v="1"/>
    <x v="0"/>
    <s v="Global Engineering Group"/>
    <x v="0"/>
    <x v="912"/>
    <n v="9488"/>
    <x v="0"/>
    <x v="3"/>
    <x v="2"/>
  </r>
  <r>
    <d v="2022-06-26T00:00:00"/>
    <x v="4"/>
    <x v="1"/>
    <x v="2"/>
    <s v="Central Engineering Inc Ltd Group"/>
    <x v="6"/>
    <x v="913"/>
    <n v="5324.2"/>
    <x v="1"/>
    <x v="7"/>
    <x v="1"/>
  </r>
  <r>
    <d v="2022-06-27T00:00:00"/>
    <x v="4"/>
    <x v="1"/>
    <x v="2"/>
    <s v="Global Tech Inc"/>
    <x v="5"/>
    <x v="914"/>
    <n v="1561"/>
    <x v="0"/>
    <x v="1"/>
    <x v="2"/>
  </r>
  <r>
    <d v="2022-06-27T00:00:00"/>
    <x v="4"/>
    <x v="1"/>
    <x v="0"/>
    <s v="West Drives Corp Ltd Group"/>
    <x v="0"/>
    <x v="915"/>
    <n v="83.22"/>
    <x v="1"/>
    <x v="5"/>
    <x v="1"/>
  </r>
  <r>
    <d v="2022-07-03T00:00:00"/>
    <x v="4"/>
    <x v="2"/>
    <x v="1"/>
    <s v="Global Industries Co Ltd Group"/>
    <x v="1"/>
    <x v="916"/>
    <n v="8174.08"/>
    <x v="0"/>
    <x v="5"/>
    <x v="1"/>
  </r>
  <r>
    <d v="2022-07-04T00:00:00"/>
    <x v="4"/>
    <x v="2"/>
    <x v="0"/>
    <s v="North Motors Ltd Ltd Group"/>
    <x v="4"/>
    <x v="917"/>
    <n v="5723.67"/>
    <x v="1"/>
    <x v="5"/>
    <x v="2"/>
  </r>
  <r>
    <d v="2022-07-04T00:00:00"/>
    <x v="4"/>
    <x v="2"/>
    <x v="1"/>
    <s v="West Equip Ltd"/>
    <x v="0"/>
    <x v="918"/>
    <n v="5545"/>
    <x v="0"/>
    <x v="3"/>
    <x v="1"/>
  </r>
  <r>
    <d v="2022-07-04T00:00:00"/>
    <x v="4"/>
    <x v="2"/>
    <x v="0"/>
    <s v="Tech Co Ltd Group"/>
    <x v="1"/>
    <x v="919"/>
    <n v="7466.4"/>
    <x v="0"/>
    <x v="4"/>
    <x v="2"/>
  </r>
  <r>
    <d v="2022-07-05T00:00:00"/>
    <x v="4"/>
    <x v="2"/>
    <x v="2"/>
    <s v="Global Motors Group Ltd Group"/>
    <x v="4"/>
    <x v="920"/>
    <n v="8199"/>
    <x v="1"/>
    <x v="3"/>
    <x v="0"/>
  </r>
  <r>
    <d v="2022-07-05T00:00:00"/>
    <x v="4"/>
    <x v="2"/>
    <x v="2"/>
    <s v="Metro Drives Co"/>
    <x v="3"/>
    <x v="921"/>
    <n v="580"/>
    <x v="0"/>
    <x v="2"/>
    <x v="2"/>
  </r>
  <r>
    <d v="2022-07-05T00:00:00"/>
    <x v="4"/>
    <x v="2"/>
    <x v="0"/>
    <s v="Engineering Ltd"/>
    <x v="3"/>
    <x v="922"/>
    <n v="5330"/>
    <x v="0"/>
    <x v="5"/>
    <x v="1"/>
  </r>
  <r>
    <d v="2022-07-06T00:00:00"/>
    <x v="4"/>
    <x v="2"/>
    <x v="4"/>
    <s v="Global Motors LLC"/>
    <x v="3"/>
    <x v="923"/>
    <n v="1522"/>
    <x v="0"/>
    <x v="5"/>
    <x v="2"/>
  </r>
  <r>
    <d v="2022-07-07T00:00:00"/>
    <x v="4"/>
    <x v="2"/>
    <x v="2"/>
    <s v="East Systems Corp"/>
    <x v="2"/>
    <x v="924"/>
    <n v="9498"/>
    <x v="0"/>
    <x v="0"/>
    <x v="1"/>
  </r>
  <r>
    <d v="2022-07-08T00:00:00"/>
    <x v="4"/>
    <x v="2"/>
    <x v="2"/>
    <s v="Suburban Industries LLC Ltd Group"/>
    <x v="3"/>
    <x v="925"/>
    <n v="1139.5999999999999"/>
    <x v="0"/>
    <x v="1"/>
    <x v="0"/>
  </r>
  <r>
    <d v="2022-07-08T00:00:00"/>
    <x v="4"/>
    <x v="2"/>
    <x v="2"/>
    <s v="Suburban Engineering Co"/>
    <x v="1"/>
    <x v="926"/>
    <n v="4004"/>
    <x v="0"/>
    <x v="5"/>
    <x v="0"/>
  </r>
  <r>
    <d v="2022-07-10T00:00:00"/>
    <x v="4"/>
    <x v="2"/>
    <x v="3"/>
    <s v="West Tech LLC Ltd Group"/>
    <x v="1"/>
    <x v="927"/>
    <n v="373.95"/>
    <x v="1"/>
    <x v="5"/>
    <x v="1"/>
  </r>
  <r>
    <d v="2022-07-10T00:00:00"/>
    <x v="4"/>
    <x v="2"/>
    <x v="0"/>
    <s v="West Engineering Ltd Ltd Group"/>
    <x v="4"/>
    <x v="928"/>
    <n v="770.28"/>
    <x v="0"/>
    <x v="5"/>
    <x v="2"/>
  </r>
  <r>
    <d v="2022-07-10T00:00:00"/>
    <x v="4"/>
    <x v="2"/>
    <x v="1"/>
    <s v="South Machines LLC Ltd Group"/>
    <x v="1"/>
    <x v="929"/>
    <n v="5542.8"/>
    <x v="0"/>
    <x v="5"/>
    <x v="1"/>
  </r>
  <r>
    <d v="2022-07-11T00:00:00"/>
    <x v="4"/>
    <x v="2"/>
    <x v="1"/>
    <s v="West Motors Ltd"/>
    <x v="0"/>
    <x v="930"/>
    <n v="189"/>
    <x v="0"/>
    <x v="2"/>
    <x v="2"/>
  </r>
  <r>
    <d v="2022-07-12T00:00:00"/>
    <x v="4"/>
    <x v="2"/>
    <x v="2"/>
    <s v="West Systems LLC Ltd Group"/>
    <x v="0"/>
    <x v="931"/>
    <n v="2147.5500000000002"/>
    <x v="0"/>
    <x v="1"/>
    <x v="3"/>
  </r>
  <r>
    <d v="2022-07-12T00:00:00"/>
    <x v="4"/>
    <x v="2"/>
    <x v="1"/>
    <s v="North Electrics Corp Ltd Group"/>
    <x v="3"/>
    <x v="932"/>
    <n v="2423.52"/>
    <x v="0"/>
    <x v="5"/>
    <x v="0"/>
  </r>
  <r>
    <d v="2022-07-13T00:00:00"/>
    <x v="4"/>
    <x v="2"/>
    <x v="0"/>
    <s v="South Equip LLC"/>
    <x v="3"/>
    <x v="933"/>
    <n v="9325"/>
    <x v="0"/>
    <x v="5"/>
    <x v="2"/>
  </r>
  <r>
    <d v="2022-07-16T00:00:00"/>
    <x v="4"/>
    <x v="2"/>
    <x v="2"/>
    <s v="Engineering Inc"/>
    <x v="0"/>
    <x v="934"/>
    <n v="1584"/>
    <x v="0"/>
    <x v="0"/>
    <x v="2"/>
  </r>
  <r>
    <d v="2022-07-17T00:00:00"/>
    <x v="4"/>
    <x v="2"/>
    <x v="2"/>
    <s v="Central Engineering Co Ltd Group"/>
    <x v="0"/>
    <x v="935"/>
    <n v="5444.63"/>
    <x v="0"/>
    <x v="1"/>
    <x v="2"/>
  </r>
  <r>
    <d v="2022-07-22T00:00:00"/>
    <x v="4"/>
    <x v="2"/>
    <x v="0"/>
    <s v="Systems LLC"/>
    <x v="4"/>
    <x v="936"/>
    <n v="647"/>
    <x v="0"/>
    <x v="0"/>
    <x v="2"/>
  </r>
  <r>
    <d v="2022-07-22T00:00:00"/>
    <x v="4"/>
    <x v="2"/>
    <x v="0"/>
    <s v="North Tech Group"/>
    <x v="1"/>
    <x v="937"/>
    <n v="9098"/>
    <x v="0"/>
    <x v="1"/>
    <x v="2"/>
  </r>
  <r>
    <d v="2022-07-22T00:00:00"/>
    <x v="4"/>
    <x v="2"/>
    <x v="1"/>
    <s v="Metro Equip Corp Ltd Group"/>
    <x v="5"/>
    <x v="938"/>
    <n v="2124.1999999999998"/>
    <x v="0"/>
    <x v="1"/>
    <x v="0"/>
  </r>
  <r>
    <d v="2022-07-25T00:00:00"/>
    <x v="4"/>
    <x v="2"/>
    <x v="1"/>
    <s v="Global Equip Co"/>
    <x v="0"/>
    <x v="939"/>
    <n v="959"/>
    <x v="1"/>
    <x v="2"/>
    <x v="2"/>
  </r>
  <r>
    <d v="2022-07-28T00:00:00"/>
    <x v="4"/>
    <x v="2"/>
    <x v="1"/>
    <s v="Metro Machines Group"/>
    <x v="3"/>
    <x v="940"/>
    <n v="2410"/>
    <x v="0"/>
    <x v="1"/>
    <x v="2"/>
  </r>
  <r>
    <d v="2022-08-02T00:00:00"/>
    <x v="4"/>
    <x v="2"/>
    <x v="1"/>
    <s v="Metro Engineering Co Ltd Group"/>
    <x v="8"/>
    <x v="941"/>
    <n v="11850.96"/>
    <x v="0"/>
    <x v="7"/>
    <x v="0"/>
  </r>
  <r>
    <d v="2022-08-04T00:00:00"/>
    <x v="4"/>
    <x v="2"/>
    <x v="4"/>
    <s v="Suburban Tech Corp Ltd Group"/>
    <x v="0"/>
    <x v="942"/>
    <n v="995.46"/>
    <x v="0"/>
    <x v="4"/>
    <x v="1"/>
  </r>
  <r>
    <d v="2022-08-04T00:00:00"/>
    <x v="4"/>
    <x v="2"/>
    <x v="2"/>
    <s v="Industries Group Ltd Group"/>
    <x v="4"/>
    <x v="943"/>
    <n v="5565.48"/>
    <x v="0"/>
    <x v="1"/>
    <x v="2"/>
  </r>
  <r>
    <d v="2022-08-05T00:00:00"/>
    <x v="4"/>
    <x v="2"/>
    <x v="2"/>
    <s v="South Electrics Group Ltd Group"/>
    <x v="0"/>
    <x v="944"/>
    <n v="2695.14"/>
    <x v="1"/>
    <x v="9"/>
    <x v="1"/>
  </r>
  <r>
    <d v="2022-08-05T00:00:00"/>
    <x v="4"/>
    <x v="2"/>
    <x v="0"/>
    <s v="East Machines LLC"/>
    <x v="5"/>
    <x v="945"/>
    <n v="2360"/>
    <x v="0"/>
    <x v="5"/>
    <x v="3"/>
  </r>
  <r>
    <d v="2022-08-06T00:00:00"/>
    <x v="4"/>
    <x v="2"/>
    <x v="1"/>
    <s v="Global Tech Inc Ltd Group"/>
    <x v="5"/>
    <x v="946"/>
    <n v="1342.46"/>
    <x v="1"/>
    <x v="5"/>
    <x v="2"/>
  </r>
  <r>
    <d v="2022-08-06T00:00:00"/>
    <x v="4"/>
    <x v="2"/>
    <x v="1"/>
    <s v="Metro Motors Group"/>
    <x v="0"/>
    <x v="947"/>
    <n v="1261"/>
    <x v="0"/>
    <x v="9"/>
    <x v="2"/>
  </r>
  <r>
    <d v="2022-08-06T00:00:00"/>
    <x v="4"/>
    <x v="2"/>
    <x v="4"/>
    <s v="Electrics LLC Ltd Group"/>
    <x v="1"/>
    <x v="948"/>
    <n v="7673.94"/>
    <x v="0"/>
    <x v="6"/>
    <x v="1"/>
  </r>
  <r>
    <d v="2022-08-08T00:00:00"/>
    <x v="4"/>
    <x v="2"/>
    <x v="2"/>
    <s v="West Tech Ltd Ltd Group"/>
    <x v="0"/>
    <x v="949"/>
    <n v="3598.02"/>
    <x v="0"/>
    <x v="5"/>
    <x v="1"/>
  </r>
  <r>
    <d v="2022-08-11T00:00:00"/>
    <x v="4"/>
    <x v="2"/>
    <x v="3"/>
    <s v="Suburban Systems Co"/>
    <x v="7"/>
    <x v="950"/>
    <n v="5534"/>
    <x v="0"/>
    <x v="1"/>
    <x v="0"/>
  </r>
  <r>
    <d v="2022-08-13T00:00:00"/>
    <x v="4"/>
    <x v="2"/>
    <x v="0"/>
    <s v="Metro Motors Corp Ltd Group"/>
    <x v="0"/>
    <x v="951"/>
    <n v="871.47"/>
    <x v="0"/>
    <x v="5"/>
    <x v="0"/>
  </r>
  <r>
    <d v="2022-08-14T00:00:00"/>
    <x v="4"/>
    <x v="2"/>
    <x v="1"/>
    <s v="West Industries Inc Ltd Group"/>
    <x v="6"/>
    <x v="952"/>
    <n v="1692"/>
    <x v="1"/>
    <x v="6"/>
    <x v="2"/>
  </r>
  <r>
    <d v="2022-08-18T00:00:00"/>
    <x v="4"/>
    <x v="2"/>
    <x v="3"/>
    <s v="South Drives Co"/>
    <x v="6"/>
    <x v="953"/>
    <n v="5428"/>
    <x v="0"/>
    <x v="6"/>
    <x v="2"/>
  </r>
  <r>
    <d v="2022-08-19T00:00:00"/>
    <x v="4"/>
    <x v="2"/>
    <x v="0"/>
    <s v="Central Equip Co"/>
    <x v="2"/>
    <x v="954"/>
    <n v="4914"/>
    <x v="0"/>
    <x v="9"/>
    <x v="2"/>
  </r>
  <r>
    <d v="2022-08-19T00:00:00"/>
    <x v="4"/>
    <x v="2"/>
    <x v="2"/>
    <s v="West Industries Ltd"/>
    <x v="5"/>
    <x v="955"/>
    <n v="7427"/>
    <x v="0"/>
    <x v="7"/>
    <x v="2"/>
  </r>
  <r>
    <d v="2022-08-20T00:00:00"/>
    <x v="4"/>
    <x v="2"/>
    <x v="1"/>
    <s v="North Systems Corp"/>
    <x v="4"/>
    <x v="956"/>
    <n v="2743"/>
    <x v="1"/>
    <x v="6"/>
    <x v="1"/>
  </r>
  <r>
    <d v="2022-08-22T00:00:00"/>
    <x v="4"/>
    <x v="2"/>
    <x v="1"/>
    <s v="National Drives Inc"/>
    <x v="4"/>
    <x v="957"/>
    <n v="243"/>
    <x v="0"/>
    <x v="9"/>
    <x v="0"/>
  </r>
  <r>
    <d v="2022-08-23T00:00:00"/>
    <x v="4"/>
    <x v="2"/>
    <x v="4"/>
    <s v="Engineering Co"/>
    <x v="0"/>
    <x v="958"/>
    <n v="4070"/>
    <x v="0"/>
    <x v="9"/>
    <x v="1"/>
  </r>
  <r>
    <d v="2022-08-25T00:00:00"/>
    <x v="4"/>
    <x v="2"/>
    <x v="2"/>
    <s v="Suburban Electrics Group"/>
    <x v="3"/>
    <x v="959"/>
    <n v="687"/>
    <x v="0"/>
    <x v="7"/>
    <x v="2"/>
  </r>
  <r>
    <d v="2022-09-01T00:00:00"/>
    <x v="4"/>
    <x v="2"/>
    <x v="1"/>
    <s v="North Machines Group"/>
    <x v="2"/>
    <x v="960"/>
    <n v="963"/>
    <x v="0"/>
    <x v="0"/>
    <x v="3"/>
  </r>
  <r>
    <d v="2022-09-02T00:00:00"/>
    <x v="4"/>
    <x v="2"/>
    <x v="1"/>
    <s v="East Equip Ltd"/>
    <x v="5"/>
    <x v="961"/>
    <n v="3904"/>
    <x v="0"/>
    <x v="1"/>
    <x v="2"/>
  </r>
  <r>
    <d v="2022-09-02T00:00:00"/>
    <x v="4"/>
    <x v="2"/>
    <x v="3"/>
    <s v="Metro Equip Co"/>
    <x v="4"/>
    <x v="962"/>
    <n v="1583"/>
    <x v="1"/>
    <x v="7"/>
    <x v="1"/>
  </r>
  <r>
    <d v="2022-09-03T00:00:00"/>
    <x v="4"/>
    <x v="2"/>
    <x v="4"/>
    <s v="North Drives Corp"/>
    <x v="0"/>
    <x v="963"/>
    <n v="4600"/>
    <x v="0"/>
    <x v="1"/>
    <x v="2"/>
  </r>
  <r>
    <d v="2022-09-05T00:00:00"/>
    <x v="4"/>
    <x v="2"/>
    <x v="2"/>
    <s v="South Industries Corp"/>
    <x v="2"/>
    <x v="964"/>
    <n v="2172"/>
    <x v="0"/>
    <x v="1"/>
    <x v="2"/>
  </r>
  <r>
    <d v="2022-09-05T00:00:00"/>
    <x v="4"/>
    <x v="2"/>
    <x v="2"/>
    <s v="South Machines Corp Ltd Group"/>
    <x v="5"/>
    <x v="965"/>
    <n v="440.63"/>
    <x v="0"/>
    <x v="4"/>
    <x v="2"/>
  </r>
  <r>
    <d v="2022-09-07T00:00:00"/>
    <x v="4"/>
    <x v="2"/>
    <x v="2"/>
    <s v="Suburban Electrics LLC Ltd Group"/>
    <x v="4"/>
    <x v="966"/>
    <n v="4816"/>
    <x v="0"/>
    <x v="9"/>
    <x v="2"/>
  </r>
  <r>
    <d v="2022-09-08T00:00:00"/>
    <x v="4"/>
    <x v="2"/>
    <x v="0"/>
    <s v="North Equip LLC Ltd Group"/>
    <x v="3"/>
    <x v="967"/>
    <n v="1889.28"/>
    <x v="0"/>
    <x v="5"/>
    <x v="2"/>
  </r>
  <r>
    <d v="2022-09-10T00:00:00"/>
    <x v="4"/>
    <x v="2"/>
    <x v="1"/>
    <s v="West Drives LLC"/>
    <x v="6"/>
    <x v="968"/>
    <n v="1094"/>
    <x v="0"/>
    <x v="6"/>
    <x v="3"/>
  </r>
  <r>
    <d v="2022-09-12T00:00:00"/>
    <x v="4"/>
    <x v="2"/>
    <x v="0"/>
    <s v="Suburban Tech Inc"/>
    <x v="1"/>
    <x v="969"/>
    <n v="6940"/>
    <x v="1"/>
    <x v="5"/>
    <x v="1"/>
  </r>
  <r>
    <d v="2022-09-13T00:00:00"/>
    <x v="4"/>
    <x v="2"/>
    <x v="2"/>
    <s v="South Drives Corp Ltd Group"/>
    <x v="3"/>
    <x v="970"/>
    <n v="6384.4"/>
    <x v="0"/>
    <x v="3"/>
    <x v="0"/>
  </r>
  <r>
    <d v="2022-09-14T00:00:00"/>
    <x v="4"/>
    <x v="2"/>
    <x v="1"/>
    <s v="West Equip Group Ltd Group"/>
    <x v="3"/>
    <x v="971"/>
    <n v="431.48"/>
    <x v="1"/>
    <x v="2"/>
    <x v="1"/>
  </r>
  <r>
    <d v="2022-09-15T00:00:00"/>
    <x v="4"/>
    <x v="2"/>
    <x v="0"/>
    <s v="Motors Inc Ltd Group"/>
    <x v="1"/>
    <x v="972"/>
    <n v="7103.91"/>
    <x v="0"/>
    <x v="9"/>
    <x v="1"/>
  </r>
  <r>
    <d v="2022-09-18T00:00:00"/>
    <x v="4"/>
    <x v="2"/>
    <x v="1"/>
    <s v="Suburban Industries LLC"/>
    <x v="3"/>
    <x v="973"/>
    <n v="1540"/>
    <x v="1"/>
    <x v="3"/>
    <x v="1"/>
  </r>
  <r>
    <d v="2022-09-18T00:00:00"/>
    <x v="4"/>
    <x v="2"/>
    <x v="0"/>
    <s v="East Industries Ltd"/>
    <x v="3"/>
    <x v="974"/>
    <n v="2755"/>
    <x v="0"/>
    <x v="3"/>
    <x v="1"/>
  </r>
  <r>
    <d v="2022-09-19T00:00:00"/>
    <x v="4"/>
    <x v="2"/>
    <x v="1"/>
    <s v="North Drives LLC"/>
    <x v="0"/>
    <x v="975"/>
    <n v="2994"/>
    <x v="0"/>
    <x v="9"/>
    <x v="0"/>
  </r>
  <r>
    <d v="2022-09-20T00:00:00"/>
    <x v="4"/>
    <x v="2"/>
    <x v="1"/>
    <s v="North Electrics LLC"/>
    <x v="4"/>
    <x v="976"/>
    <n v="5005"/>
    <x v="1"/>
    <x v="3"/>
    <x v="0"/>
  </r>
  <r>
    <d v="2022-09-22T00:00:00"/>
    <x v="4"/>
    <x v="2"/>
    <x v="2"/>
    <s v="Central Drives Ltd"/>
    <x v="1"/>
    <x v="977"/>
    <n v="5559"/>
    <x v="0"/>
    <x v="1"/>
    <x v="2"/>
  </r>
  <r>
    <d v="2022-09-24T00:00:00"/>
    <x v="4"/>
    <x v="2"/>
    <x v="1"/>
    <s v="Metro Systems Corp"/>
    <x v="5"/>
    <x v="978"/>
    <n v="6641"/>
    <x v="0"/>
    <x v="4"/>
    <x v="0"/>
  </r>
  <r>
    <d v="2022-09-25T00:00:00"/>
    <x v="4"/>
    <x v="2"/>
    <x v="1"/>
    <s v="South Equip Ltd Ltd Group"/>
    <x v="3"/>
    <x v="979"/>
    <n v="1041.2"/>
    <x v="0"/>
    <x v="1"/>
    <x v="3"/>
  </r>
  <r>
    <d v="2022-10-02T00:00:00"/>
    <x v="4"/>
    <x v="3"/>
    <x v="0"/>
    <s v="Central Industries Ltd Ltd Group"/>
    <x v="2"/>
    <x v="980"/>
    <n v="1385.04"/>
    <x v="0"/>
    <x v="3"/>
    <x v="3"/>
  </r>
  <r>
    <d v="2022-10-02T00:00:00"/>
    <x v="4"/>
    <x v="3"/>
    <x v="4"/>
    <s v="Special South Electrics Group Ltd Group"/>
    <x v="0"/>
    <x v="981"/>
    <n v="7034.6879999999992"/>
    <x v="0"/>
    <x v="6"/>
    <x v="0"/>
  </r>
  <r>
    <d v="2022-10-02T00:00:00"/>
    <x v="4"/>
    <x v="3"/>
    <x v="2"/>
    <s v="Central Machines Inc"/>
    <x v="5"/>
    <x v="982"/>
    <n v="1877"/>
    <x v="0"/>
    <x v="1"/>
    <x v="0"/>
  </r>
  <r>
    <d v="2022-10-03T00:00:00"/>
    <x v="4"/>
    <x v="3"/>
    <x v="0"/>
    <s v="West Electrics Inc"/>
    <x v="7"/>
    <x v="983"/>
    <n v="1956"/>
    <x v="0"/>
    <x v="5"/>
    <x v="1"/>
  </r>
  <r>
    <d v="2022-10-06T00:00:00"/>
    <x v="4"/>
    <x v="3"/>
    <x v="1"/>
    <s v="West Motors Co Ltd Group"/>
    <x v="1"/>
    <x v="984"/>
    <n v="3704.22"/>
    <x v="0"/>
    <x v="6"/>
    <x v="2"/>
  </r>
  <r>
    <d v="2022-10-07T00:00:00"/>
    <x v="4"/>
    <x v="3"/>
    <x v="1"/>
    <s v="Central Electrics Inc Ltd Group"/>
    <x v="6"/>
    <x v="985"/>
    <n v="2426.25"/>
    <x v="0"/>
    <x v="1"/>
    <x v="0"/>
  </r>
  <r>
    <d v="2022-10-08T00:00:00"/>
    <x v="4"/>
    <x v="3"/>
    <x v="2"/>
    <s v="Metro Electrics Ltd"/>
    <x v="1"/>
    <x v="986"/>
    <n v="8464"/>
    <x v="0"/>
    <x v="6"/>
    <x v="1"/>
  </r>
  <r>
    <d v="2022-10-09T00:00:00"/>
    <x v="4"/>
    <x v="3"/>
    <x v="3"/>
    <s v="Central Tech LLC"/>
    <x v="0"/>
    <x v="987"/>
    <n v="324"/>
    <x v="1"/>
    <x v="9"/>
    <x v="2"/>
  </r>
  <r>
    <d v="2022-10-10T00:00:00"/>
    <x v="4"/>
    <x v="3"/>
    <x v="0"/>
    <s v="North Machines LLC"/>
    <x v="0"/>
    <x v="988"/>
    <n v="279"/>
    <x v="0"/>
    <x v="6"/>
    <x v="0"/>
  </r>
  <r>
    <d v="2022-10-11T00:00:00"/>
    <x v="4"/>
    <x v="3"/>
    <x v="4"/>
    <s v="East Systems LLC"/>
    <x v="0"/>
    <x v="989"/>
    <n v="2197"/>
    <x v="0"/>
    <x v="9"/>
    <x v="1"/>
  </r>
  <r>
    <d v="2022-10-11T00:00:00"/>
    <x v="4"/>
    <x v="3"/>
    <x v="1"/>
    <s v="East Industries LLC"/>
    <x v="6"/>
    <x v="990"/>
    <n v="7228"/>
    <x v="0"/>
    <x v="1"/>
    <x v="1"/>
  </r>
  <r>
    <d v="2022-10-14T00:00:00"/>
    <x v="4"/>
    <x v="3"/>
    <x v="1"/>
    <s v="Suburban Motors Co Ltd Group"/>
    <x v="4"/>
    <x v="991"/>
    <n v="1972.24"/>
    <x v="0"/>
    <x v="9"/>
    <x v="2"/>
  </r>
  <r>
    <d v="2022-10-14T00:00:00"/>
    <x v="4"/>
    <x v="3"/>
    <x v="2"/>
    <s v="Global Equip Corp"/>
    <x v="0"/>
    <x v="992"/>
    <n v="3960"/>
    <x v="0"/>
    <x v="5"/>
    <x v="1"/>
  </r>
  <r>
    <d v="2022-10-14T00:00:00"/>
    <x v="4"/>
    <x v="3"/>
    <x v="0"/>
    <s v="Tech LLC"/>
    <x v="0"/>
    <x v="993"/>
    <n v="4370"/>
    <x v="1"/>
    <x v="0"/>
    <x v="2"/>
  </r>
  <r>
    <d v="2022-10-23T00:00:00"/>
    <x v="4"/>
    <x v="3"/>
    <x v="4"/>
    <s v="Machines Co"/>
    <x v="3"/>
    <x v="994"/>
    <n v="8316"/>
    <x v="1"/>
    <x v="1"/>
    <x v="2"/>
  </r>
  <r>
    <d v="2022-10-24T00:00:00"/>
    <x v="4"/>
    <x v="3"/>
    <x v="2"/>
    <s v="Special Drives Corp Ltd Group"/>
    <x v="0"/>
    <x v="995"/>
    <n v="5430.9456000000009"/>
    <x v="0"/>
    <x v="2"/>
    <x v="1"/>
  </r>
  <r>
    <d v="2022-10-25T00:00:00"/>
    <x v="4"/>
    <x v="3"/>
    <x v="0"/>
    <s v="South Tech Co"/>
    <x v="7"/>
    <x v="996"/>
    <n v="6039"/>
    <x v="0"/>
    <x v="1"/>
    <x v="1"/>
  </r>
  <r>
    <d v="2022-10-26T00:00:00"/>
    <x v="4"/>
    <x v="3"/>
    <x v="4"/>
    <s v="West Tech Inc Ltd Group"/>
    <x v="4"/>
    <x v="997"/>
    <n v="1131.5999999999999"/>
    <x v="0"/>
    <x v="0"/>
    <x v="2"/>
  </r>
  <r>
    <d v="2022-10-27T00:00:00"/>
    <x v="4"/>
    <x v="3"/>
    <x v="1"/>
    <s v="North Machines Co"/>
    <x v="2"/>
    <x v="998"/>
    <n v="6799"/>
    <x v="0"/>
    <x v="7"/>
    <x v="2"/>
  </r>
  <r>
    <d v="2022-10-28T00:00:00"/>
    <x v="4"/>
    <x v="3"/>
    <x v="3"/>
    <s v="National Motors Co"/>
    <x v="3"/>
    <x v="867"/>
    <n v="520"/>
    <x v="1"/>
    <x v="1"/>
    <x v="1"/>
  </r>
  <r>
    <d v="2022-11-01T00:00:00"/>
    <x v="4"/>
    <x v="3"/>
    <x v="2"/>
    <s v="South Motors LLC Ltd Group"/>
    <x v="4"/>
    <x v="999"/>
    <n v="3717.54"/>
    <x v="0"/>
    <x v="6"/>
    <x v="2"/>
  </r>
  <r>
    <d v="2022-11-01T00:00:00"/>
    <x v="4"/>
    <x v="3"/>
    <x v="1"/>
    <s v="Suburban Electrics LLC"/>
    <x v="4"/>
    <x v="966"/>
    <n v="4816"/>
    <x v="1"/>
    <x v="5"/>
    <x v="1"/>
  </r>
  <r>
    <d v="2022-11-02T00:00:00"/>
    <x v="4"/>
    <x v="3"/>
    <x v="1"/>
    <s v="Global Motors Co"/>
    <x v="2"/>
    <x v="1000"/>
    <n v="3416"/>
    <x v="0"/>
    <x v="3"/>
    <x v="0"/>
  </r>
  <r>
    <d v="2022-11-02T00:00:00"/>
    <x v="4"/>
    <x v="3"/>
    <x v="2"/>
    <s v="East Motors Co Ltd Group"/>
    <x v="8"/>
    <x v="1001"/>
    <n v="5093.2700000000004"/>
    <x v="0"/>
    <x v="0"/>
    <x v="0"/>
  </r>
  <r>
    <d v="2022-11-03T00:00:00"/>
    <x v="4"/>
    <x v="3"/>
    <x v="0"/>
    <s v="North Engineering Corp Ltd Group"/>
    <x v="4"/>
    <x v="1002"/>
    <n v="6618.26"/>
    <x v="0"/>
    <x v="5"/>
    <x v="2"/>
  </r>
  <r>
    <d v="2022-11-03T00:00:00"/>
    <x v="4"/>
    <x v="3"/>
    <x v="2"/>
    <s v="Suburban Motors Inc"/>
    <x v="1"/>
    <x v="1003"/>
    <n v="5107"/>
    <x v="0"/>
    <x v="5"/>
    <x v="3"/>
  </r>
  <r>
    <d v="2022-11-08T00:00:00"/>
    <x v="4"/>
    <x v="3"/>
    <x v="3"/>
    <s v="South Electrics Group"/>
    <x v="0"/>
    <x v="1004"/>
    <n v="1953"/>
    <x v="1"/>
    <x v="9"/>
    <x v="3"/>
  </r>
  <r>
    <d v="2022-11-10T00:00:00"/>
    <x v="4"/>
    <x v="3"/>
    <x v="3"/>
    <s v="West Machines Group Ltd Group"/>
    <x v="0"/>
    <x v="1005"/>
    <n v="8101.03"/>
    <x v="0"/>
    <x v="3"/>
    <x v="1"/>
  </r>
  <r>
    <d v="2022-11-11T00:00:00"/>
    <x v="4"/>
    <x v="3"/>
    <x v="4"/>
    <s v="Special Equip Ltd Ltd Group"/>
    <x v="1"/>
    <x v="1006"/>
    <n v="296.29599999999999"/>
    <x v="1"/>
    <x v="1"/>
    <x v="0"/>
  </r>
  <r>
    <d v="2022-11-11T00:00:00"/>
    <x v="4"/>
    <x v="3"/>
    <x v="1"/>
    <s v="Global Drives LLC Ltd Group"/>
    <x v="4"/>
    <x v="1007"/>
    <n v="5838.25"/>
    <x v="0"/>
    <x v="4"/>
    <x v="1"/>
  </r>
  <r>
    <d v="2022-11-12T00:00:00"/>
    <x v="4"/>
    <x v="3"/>
    <x v="2"/>
    <s v="West Systems Group"/>
    <x v="3"/>
    <x v="1008"/>
    <n v="5369"/>
    <x v="0"/>
    <x v="2"/>
    <x v="0"/>
  </r>
  <r>
    <d v="2022-11-13T00:00:00"/>
    <x v="4"/>
    <x v="3"/>
    <x v="2"/>
    <s v="Metro Engineering LLC Ltd Group"/>
    <x v="7"/>
    <x v="1009"/>
    <n v="794.3"/>
    <x v="0"/>
    <x v="9"/>
    <x v="2"/>
  </r>
  <r>
    <d v="2022-11-13T00:00:00"/>
    <x v="4"/>
    <x v="3"/>
    <x v="2"/>
    <s v="East Systems LLC Ltd Group"/>
    <x v="0"/>
    <x v="1010"/>
    <n v="1296.23"/>
    <x v="0"/>
    <x v="5"/>
    <x v="1"/>
  </r>
  <r>
    <d v="2022-11-14T00:00:00"/>
    <x v="4"/>
    <x v="3"/>
    <x v="2"/>
    <s v="Suburban Machines LLC Ltd Group"/>
    <x v="2"/>
    <x v="1011"/>
    <n v="2251.48"/>
    <x v="0"/>
    <x v="5"/>
    <x v="0"/>
  </r>
  <r>
    <d v="2022-11-16T00:00:00"/>
    <x v="4"/>
    <x v="3"/>
    <x v="3"/>
    <s v="National Industries LLC Ltd Group"/>
    <x v="0"/>
    <x v="1012"/>
    <n v="8576.0400000000009"/>
    <x v="0"/>
    <x v="5"/>
    <x v="0"/>
  </r>
  <r>
    <d v="2022-11-17T00:00:00"/>
    <x v="4"/>
    <x v="3"/>
    <x v="0"/>
    <s v="West Machines LLC Ltd Group"/>
    <x v="3"/>
    <x v="1013"/>
    <n v="7918.45"/>
    <x v="0"/>
    <x v="5"/>
    <x v="2"/>
  </r>
  <r>
    <d v="2022-11-17T00:00:00"/>
    <x v="4"/>
    <x v="3"/>
    <x v="3"/>
    <s v="Machines Co Ltd Group"/>
    <x v="3"/>
    <x v="1014"/>
    <n v="9147.6"/>
    <x v="0"/>
    <x v="4"/>
    <x v="0"/>
  </r>
  <r>
    <d v="2022-11-17T00:00:00"/>
    <x v="4"/>
    <x v="3"/>
    <x v="0"/>
    <s v="Suburban Electrics Co"/>
    <x v="3"/>
    <x v="1015"/>
    <n v="8020"/>
    <x v="0"/>
    <x v="0"/>
    <x v="2"/>
  </r>
  <r>
    <d v="2022-11-18T00:00:00"/>
    <x v="4"/>
    <x v="3"/>
    <x v="1"/>
    <s v="North Industries Co"/>
    <x v="6"/>
    <x v="1016"/>
    <n v="5337"/>
    <x v="1"/>
    <x v="1"/>
    <x v="2"/>
  </r>
  <r>
    <d v="2022-11-19T00:00:00"/>
    <x v="4"/>
    <x v="3"/>
    <x v="0"/>
    <s v="Engineering LLC Ltd Group"/>
    <x v="3"/>
    <x v="1017"/>
    <n v="1292.5"/>
    <x v="0"/>
    <x v="9"/>
    <x v="1"/>
  </r>
  <r>
    <d v="2022-11-19T00:00:00"/>
    <x v="4"/>
    <x v="3"/>
    <x v="0"/>
    <s v="Central Machines Group"/>
    <x v="0"/>
    <x v="1018"/>
    <n v="8122"/>
    <x v="0"/>
    <x v="3"/>
    <x v="1"/>
  </r>
  <r>
    <d v="2022-11-20T00:00:00"/>
    <x v="4"/>
    <x v="3"/>
    <x v="2"/>
    <s v="Metro Tech Inc"/>
    <x v="1"/>
    <x v="1019"/>
    <n v="2168"/>
    <x v="0"/>
    <x v="2"/>
    <x v="1"/>
  </r>
  <r>
    <d v="2022-11-20T00:00:00"/>
    <x v="4"/>
    <x v="3"/>
    <x v="0"/>
    <s v="North Equip Ltd"/>
    <x v="3"/>
    <x v="1020"/>
    <n v="2305"/>
    <x v="0"/>
    <x v="3"/>
    <x v="0"/>
  </r>
  <r>
    <d v="2022-11-21T00:00:00"/>
    <x v="4"/>
    <x v="3"/>
    <x v="2"/>
    <s v="Suburban Drives Co Ltd Group"/>
    <x v="3"/>
    <x v="1021"/>
    <n v="7249.6"/>
    <x v="0"/>
    <x v="3"/>
    <x v="1"/>
  </r>
  <r>
    <d v="2022-11-22T00:00:00"/>
    <x v="4"/>
    <x v="3"/>
    <x v="0"/>
    <s v="Global Engineering LLC"/>
    <x v="1"/>
    <x v="1022"/>
    <n v="4799"/>
    <x v="0"/>
    <x v="5"/>
    <x v="1"/>
  </r>
  <r>
    <d v="2022-11-24T00:00:00"/>
    <x v="4"/>
    <x v="3"/>
    <x v="1"/>
    <s v="South Tech Corp"/>
    <x v="3"/>
    <x v="1023"/>
    <n v="4178"/>
    <x v="0"/>
    <x v="1"/>
    <x v="1"/>
  </r>
  <r>
    <d v="2022-11-25T00:00:00"/>
    <x v="4"/>
    <x v="3"/>
    <x v="2"/>
    <s v="West Drives Inc"/>
    <x v="2"/>
    <x v="1024"/>
    <n v="1923"/>
    <x v="1"/>
    <x v="1"/>
    <x v="2"/>
  </r>
  <r>
    <d v="2022-11-25T00:00:00"/>
    <x v="4"/>
    <x v="3"/>
    <x v="1"/>
    <s v="Global Tech Group"/>
    <x v="4"/>
    <x v="1025"/>
    <n v="3996"/>
    <x v="0"/>
    <x v="1"/>
    <x v="1"/>
  </r>
  <r>
    <d v="2022-11-28T00:00:00"/>
    <x v="4"/>
    <x v="3"/>
    <x v="3"/>
    <s v="North Systems Corp Ltd Group"/>
    <x v="4"/>
    <x v="1026"/>
    <n v="2523.56"/>
    <x v="0"/>
    <x v="2"/>
    <x v="2"/>
  </r>
  <r>
    <d v="2022-12-01T00:00:00"/>
    <x v="4"/>
    <x v="3"/>
    <x v="1"/>
    <s v="Metro Industries Inc"/>
    <x v="7"/>
    <x v="1027"/>
    <n v="8413"/>
    <x v="1"/>
    <x v="2"/>
    <x v="1"/>
  </r>
  <r>
    <d v="2022-12-04T00:00:00"/>
    <x v="4"/>
    <x v="3"/>
    <x v="0"/>
    <s v="National Industries Group Ltd Group"/>
    <x v="1"/>
    <x v="1028"/>
    <n v="1859.88"/>
    <x v="0"/>
    <x v="6"/>
    <x v="1"/>
  </r>
  <r>
    <d v="2022-12-05T00:00:00"/>
    <x v="4"/>
    <x v="3"/>
    <x v="1"/>
    <s v="East Equip Inc Ltd Group"/>
    <x v="3"/>
    <x v="1029"/>
    <n v="5383.38"/>
    <x v="1"/>
    <x v="6"/>
    <x v="2"/>
  </r>
  <r>
    <d v="2022-12-05T00:00:00"/>
    <x v="4"/>
    <x v="3"/>
    <x v="2"/>
    <s v="North Machines Ltd"/>
    <x v="3"/>
    <x v="1030"/>
    <n v="9050"/>
    <x v="0"/>
    <x v="4"/>
    <x v="1"/>
  </r>
  <r>
    <d v="2022-12-06T00:00:00"/>
    <x v="4"/>
    <x v="3"/>
    <x v="3"/>
    <s v="Central Drives Co"/>
    <x v="0"/>
    <x v="1031"/>
    <n v="635"/>
    <x v="1"/>
    <x v="5"/>
    <x v="2"/>
  </r>
  <r>
    <d v="2022-12-09T00:00:00"/>
    <x v="4"/>
    <x v="3"/>
    <x v="0"/>
    <s v="West Drives Co Ltd Group"/>
    <x v="6"/>
    <x v="1032"/>
    <n v="692.5"/>
    <x v="1"/>
    <x v="5"/>
    <x v="1"/>
  </r>
  <r>
    <d v="2022-12-10T00:00:00"/>
    <x v="4"/>
    <x v="3"/>
    <x v="2"/>
    <s v="East Systems Group"/>
    <x v="7"/>
    <x v="1033"/>
    <n v="4716"/>
    <x v="0"/>
    <x v="5"/>
    <x v="1"/>
  </r>
  <r>
    <d v="2022-12-10T00:00:00"/>
    <x v="4"/>
    <x v="3"/>
    <x v="2"/>
    <s v="East Motors Ltd Ltd Group"/>
    <x v="4"/>
    <x v="1034"/>
    <n v="6405.88"/>
    <x v="0"/>
    <x v="5"/>
    <x v="1"/>
  </r>
  <r>
    <d v="2022-12-11T00:00:00"/>
    <x v="4"/>
    <x v="3"/>
    <x v="2"/>
    <s v="Global Equip Ltd Ltd Group"/>
    <x v="0"/>
    <x v="1035"/>
    <n v="1919.84"/>
    <x v="0"/>
    <x v="6"/>
    <x v="0"/>
  </r>
  <r>
    <d v="2022-12-12T00:00:00"/>
    <x v="4"/>
    <x v="3"/>
    <x v="3"/>
    <s v="South Industries Ltd Ltd Group"/>
    <x v="1"/>
    <x v="1036"/>
    <n v="9282.6"/>
    <x v="0"/>
    <x v="1"/>
    <x v="1"/>
  </r>
  <r>
    <d v="2022-12-13T00:00:00"/>
    <x v="4"/>
    <x v="3"/>
    <x v="1"/>
    <s v="South Engineering Group Ltd Group"/>
    <x v="3"/>
    <x v="1037"/>
    <n v="4725.5"/>
    <x v="0"/>
    <x v="1"/>
    <x v="2"/>
  </r>
  <r>
    <d v="2022-12-15T00:00:00"/>
    <x v="4"/>
    <x v="3"/>
    <x v="2"/>
    <s v="North Systems Co Ltd Group"/>
    <x v="7"/>
    <x v="1038"/>
    <n v="3734"/>
    <x v="0"/>
    <x v="0"/>
    <x v="2"/>
  </r>
  <r>
    <d v="2022-12-15T00:00:00"/>
    <x v="4"/>
    <x v="3"/>
    <x v="1"/>
    <s v="West Industries LLC"/>
    <x v="1"/>
    <x v="1039"/>
    <n v="4444"/>
    <x v="0"/>
    <x v="0"/>
    <x v="2"/>
  </r>
  <r>
    <d v="2022-12-17T00:00:00"/>
    <x v="4"/>
    <x v="3"/>
    <x v="3"/>
    <s v="National Engineering LLC Ltd Group"/>
    <x v="1"/>
    <x v="1040"/>
    <n v="11725.56"/>
    <x v="0"/>
    <x v="6"/>
    <x v="0"/>
  </r>
  <r>
    <d v="2022-12-17T00:00:00"/>
    <x v="4"/>
    <x v="3"/>
    <x v="0"/>
    <s v="East Tech Group Ltd Group"/>
    <x v="4"/>
    <x v="1041"/>
    <n v="309.42"/>
    <x v="0"/>
    <x v="3"/>
    <x v="1"/>
  </r>
  <r>
    <d v="2022-12-18T00:00:00"/>
    <x v="4"/>
    <x v="3"/>
    <x v="2"/>
    <s v="West Industries Group"/>
    <x v="7"/>
    <x v="1042"/>
    <n v="7572"/>
    <x v="0"/>
    <x v="5"/>
    <x v="1"/>
  </r>
  <r>
    <d v="2022-12-21T00:00:00"/>
    <x v="4"/>
    <x v="3"/>
    <x v="2"/>
    <s v="East Machines Group"/>
    <x v="7"/>
    <x v="1043"/>
    <n v="6562"/>
    <x v="0"/>
    <x v="5"/>
    <x v="0"/>
  </r>
  <r>
    <d v="2022-12-25T00:00:00"/>
    <x v="4"/>
    <x v="3"/>
    <x v="1"/>
    <s v="Metro Industries Corp Ltd Group"/>
    <x v="7"/>
    <x v="1044"/>
    <n v="1486.25"/>
    <x v="0"/>
    <x v="2"/>
    <x v="1"/>
  </r>
  <r>
    <d v="2022-12-26T00:00:00"/>
    <x v="4"/>
    <x v="3"/>
    <x v="4"/>
    <s v="East Engineering LLC"/>
    <x v="0"/>
    <x v="1045"/>
    <n v="4813"/>
    <x v="0"/>
    <x v="0"/>
    <x v="1"/>
  </r>
  <r>
    <d v="2022-12-27T00:00:00"/>
    <x v="4"/>
    <x v="3"/>
    <x v="4"/>
    <s v="Metro Systems Inc"/>
    <x v="0"/>
    <x v="1046"/>
    <n v="8087"/>
    <x v="0"/>
    <x v="8"/>
    <x v="3"/>
  </r>
  <r>
    <d v="2022-12-27T00:00:00"/>
    <x v="4"/>
    <x v="3"/>
    <x v="2"/>
    <s v="Global Motors Corp Ltd Group"/>
    <x v="8"/>
    <x v="1047"/>
    <n v="4926.6000000000004"/>
    <x v="0"/>
    <x v="3"/>
    <x v="2"/>
  </r>
  <r>
    <d v="2022-12-27T00:00:00"/>
    <x v="4"/>
    <x v="3"/>
    <x v="0"/>
    <s v="Engineering Group"/>
    <x v="4"/>
    <x v="1048"/>
    <n v="8150"/>
    <x v="0"/>
    <x v="1"/>
    <x v="0"/>
  </r>
  <r>
    <d v="2022-12-27T00:00:00"/>
    <x v="4"/>
    <x v="3"/>
    <x v="2"/>
    <s v="Global Electrics Ltd"/>
    <x v="8"/>
    <x v="1049"/>
    <n v="5932"/>
    <x v="1"/>
    <x v="3"/>
    <x v="1"/>
  </r>
  <r>
    <d v="2022-12-28T00:00:00"/>
    <x v="4"/>
    <x v="3"/>
    <x v="2"/>
    <s v="Global Electrics Corp Ltd Group"/>
    <x v="8"/>
    <x v="1050"/>
    <n v="5670.49"/>
    <x v="0"/>
    <x v="2"/>
    <x v="2"/>
  </r>
  <r>
    <d v="2023-01-04T00:00:00"/>
    <x v="5"/>
    <x v="0"/>
    <x v="1"/>
    <s v="Central Motors Ltd"/>
    <x v="1"/>
    <x v="1051"/>
    <n v="9336"/>
    <x v="1"/>
    <x v="7"/>
    <x v="1"/>
  </r>
  <r>
    <d v="2023-01-04T00:00:00"/>
    <x v="5"/>
    <x v="0"/>
    <x v="2"/>
    <s v="West Electrics Co"/>
    <x v="0"/>
    <x v="1052"/>
    <n v="605"/>
    <x v="0"/>
    <x v="4"/>
    <x v="3"/>
  </r>
  <r>
    <d v="2023-01-06T00:00:00"/>
    <x v="5"/>
    <x v="0"/>
    <x v="2"/>
    <s v="Central Tech Group"/>
    <x v="0"/>
    <x v="1053"/>
    <n v="4381"/>
    <x v="0"/>
    <x v="3"/>
    <x v="1"/>
  </r>
  <r>
    <d v="2023-01-07T00:00:00"/>
    <x v="5"/>
    <x v="0"/>
    <x v="2"/>
    <s v="East Industries Group"/>
    <x v="3"/>
    <x v="1054"/>
    <n v="618"/>
    <x v="0"/>
    <x v="0"/>
    <x v="1"/>
  </r>
  <r>
    <d v="2023-01-09T00:00:00"/>
    <x v="5"/>
    <x v="0"/>
    <x v="1"/>
    <s v="North Industries Inc"/>
    <x v="0"/>
    <x v="1055"/>
    <n v="7238"/>
    <x v="1"/>
    <x v="5"/>
    <x v="3"/>
  </r>
  <r>
    <d v="2023-01-11T00:00:00"/>
    <x v="5"/>
    <x v="0"/>
    <x v="0"/>
    <s v="East Machines Co Ltd Group"/>
    <x v="4"/>
    <x v="1056"/>
    <n v="3433.5"/>
    <x v="0"/>
    <x v="5"/>
    <x v="3"/>
  </r>
  <r>
    <d v="2023-01-13T00:00:00"/>
    <x v="5"/>
    <x v="0"/>
    <x v="3"/>
    <s v="Global Tech Ltd Ltd Group"/>
    <x v="4"/>
    <x v="1057"/>
    <n v="2453.75"/>
    <x v="0"/>
    <x v="0"/>
    <x v="0"/>
  </r>
  <r>
    <d v="2023-01-13T00:00:00"/>
    <x v="5"/>
    <x v="0"/>
    <x v="0"/>
    <s v="South Machines Inc Ltd Group"/>
    <x v="1"/>
    <x v="1058"/>
    <n v="1028.7"/>
    <x v="0"/>
    <x v="1"/>
    <x v="1"/>
  </r>
  <r>
    <d v="2023-01-13T00:00:00"/>
    <x v="5"/>
    <x v="0"/>
    <x v="0"/>
    <s v="South Industries Group"/>
    <x v="3"/>
    <x v="1059"/>
    <n v="5538"/>
    <x v="0"/>
    <x v="5"/>
    <x v="1"/>
  </r>
  <r>
    <d v="2023-01-15T00:00:00"/>
    <x v="5"/>
    <x v="0"/>
    <x v="0"/>
    <s v="East Tech Co"/>
    <x v="5"/>
    <x v="1060"/>
    <n v="9235"/>
    <x v="0"/>
    <x v="5"/>
    <x v="0"/>
  </r>
  <r>
    <d v="2023-01-16T00:00:00"/>
    <x v="5"/>
    <x v="0"/>
    <x v="0"/>
    <s v="South Electrics Co"/>
    <x v="0"/>
    <x v="1061"/>
    <n v="6427"/>
    <x v="0"/>
    <x v="3"/>
    <x v="0"/>
  </r>
  <r>
    <d v="2023-01-18T00:00:00"/>
    <x v="5"/>
    <x v="0"/>
    <x v="1"/>
    <s v="South Electrics Inc"/>
    <x v="0"/>
    <x v="1062"/>
    <n v="5805"/>
    <x v="0"/>
    <x v="5"/>
    <x v="3"/>
  </r>
  <r>
    <d v="2023-01-22T00:00:00"/>
    <x v="5"/>
    <x v="0"/>
    <x v="2"/>
    <s v="North Tech Ltd"/>
    <x v="6"/>
    <x v="1063"/>
    <n v="756"/>
    <x v="0"/>
    <x v="4"/>
    <x v="1"/>
  </r>
  <r>
    <d v="2023-01-27T00:00:00"/>
    <x v="5"/>
    <x v="0"/>
    <x v="1"/>
    <s v="Central Equip Ltd"/>
    <x v="4"/>
    <x v="1064"/>
    <n v="1892"/>
    <x v="1"/>
    <x v="5"/>
    <x v="2"/>
  </r>
  <r>
    <d v="2023-02-02T00:00:00"/>
    <x v="5"/>
    <x v="0"/>
    <x v="0"/>
    <s v="West Engineering Ltd"/>
    <x v="4"/>
    <x v="1065"/>
    <n v="917"/>
    <x v="1"/>
    <x v="7"/>
    <x v="1"/>
  </r>
  <r>
    <d v="2023-02-03T00:00:00"/>
    <x v="5"/>
    <x v="0"/>
    <x v="3"/>
    <s v="Suburban Equip Ltd"/>
    <x v="1"/>
    <x v="1066"/>
    <n v="5400"/>
    <x v="0"/>
    <x v="5"/>
    <x v="1"/>
  </r>
  <r>
    <d v="2023-02-05T00:00:00"/>
    <x v="5"/>
    <x v="0"/>
    <x v="0"/>
    <s v="West Engineering LLC"/>
    <x v="3"/>
    <x v="1067"/>
    <n v="3766"/>
    <x v="0"/>
    <x v="4"/>
    <x v="2"/>
  </r>
  <r>
    <d v="2023-02-05T00:00:00"/>
    <x v="5"/>
    <x v="0"/>
    <x v="2"/>
    <s v="Global Tech Co Ltd Group"/>
    <x v="0"/>
    <x v="1068"/>
    <n v="5726.7"/>
    <x v="0"/>
    <x v="7"/>
    <x v="1"/>
  </r>
  <r>
    <d v="2023-02-05T00:00:00"/>
    <x v="5"/>
    <x v="0"/>
    <x v="1"/>
    <s v="East Machines Inc"/>
    <x v="7"/>
    <x v="1069"/>
    <n v="1429"/>
    <x v="1"/>
    <x v="8"/>
    <x v="2"/>
  </r>
  <r>
    <d v="2023-02-05T00:00:00"/>
    <x v="5"/>
    <x v="0"/>
    <x v="4"/>
    <s v="East Machines Co"/>
    <x v="4"/>
    <x v="1070"/>
    <n v="2289"/>
    <x v="1"/>
    <x v="4"/>
    <x v="1"/>
  </r>
  <r>
    <d v="2023-02-06T00:00:00"/>
    <x v="5"/>
    <x v="0"/>
    <x v="0"/>
    <s v="Global Systems Corp"/>
    <x v="7"/>
    <x v="1071"/>
    <n v="3981"/>
    <x v="0"/>
    <x v="9"/>
    <x v="2"/>
  </r>
  <r>
    <d v="2023-02-06T00:00:00"/>
    <x v="5"/>
    <x v="0"/>
    <x v="0"/>
    <s v="National Motors LLC Ltd Group"/>
    <x v="3"/>
    <x v="1072"/>
    <n v="271.14999999999998"/>
    <x v="0"/>
    <x v="1"/>
    <x v="1"/>
  </r>
  <r>
    <d v="2023-02-07T00:00:00"/>
    <x v="5"/>
    <x v="0"/>
    <x v="0"/>
    <s v="West Engineering Corp"/>
    <x v="3"/>
    <x v="1073"/>
    <n v="3414"/>
    <x v="0"/>
    <x v="0"/>
    <x v="2"/>
  </r>
  <r>
    <d v="2023-02-07T00:00:00"/>
    <x v="5"/>
    <x v="0"/>
    <x v="2"/>
    <s v="National Tech LLC"/>
    <x v="0"/>
    <x v="1074"/>
    <n v="8279"/>
    <x v="1"/>
    <x v="6"/>
    <x v="2"/>
  </r>
  <r>
    <d v="2023-02-09T00:00:00"/>
    <x v="5"/>
    <x v="0"/>
    <x v="0"/>
    <s v="East Machines Ltd"/>
    <x v="2"/>
    <x v="1075"/>
    <n v="4749"/>
    <x v="1"/>
    <x v="0"/>
    <x v="0"/>
  </r>
  <r>
    <d v="2023-02-11T00:00:00"/>
    <x v="5"/>
    <x v="0"/>
    <x v="2"/>
    <s v="East Motors LLC Ltd Group"/>
    <x v="0"/>
    <x v="1076"/>
    <n v="519.48"/>
    <x v="0"/>
    <x v="2"/>
    <x v="1"/>
  </r>
  <r>
    <d v="2023-02-13T00:00:00"/>
    <x v="5"/>
    <x v="0"/>
    <x v="0"/>
    <s v="North Tech Inc Ltd Group"/>
    <x v="1"/>
    <x v="1077"/>
    <n v="1596"/>
    <x v="0"/>
    <x v="0"/>
    <x v="1"/>
  </r>
  <r>
    <d v="2023-02-14T00:00:00"/>
    <x v="5"/>
    <x v="0"/>
    <x v="2"/>
    <s v="Special South Equip LLC Ltd Group"/>
    <x v="3"/>
    <x v="1078"/>
    <n v="4492.9440000000004"/>
    <x v="0"/>
    <x v="3"/>
    <x v="1"/>
  </r>
  <r>
    <d v="2023-02-16T00:00:00"/>
    <x v="5"/>
    <x v="0"/>
    <x v="0"/>
    <s v="Global Drives Inc Ltd Group"/>
    <x v="7"/>
    <x v="1079"/>
    <n v="6876.48"/>
    <x v="0"/>
    <x v="2"/>
    <x v="3"/>
  </r>
  <r>
    <d v="2023-02-18T00:00:00"/>
    <x v="5"/>
    <x v="0"/>
    <x v="1"/>
    <s v="Special Central Drives Co Ltd Group"/>
    <x v="0"/>
    <x v="1080"/>
    <n v="6798.3625000000002"/>
    <x v="1"/>
    <x v="9"/>
    <x v="2"/>
  </r>
  <r>
    <d v="2023-02-18T00:00:00"/>
    <x v="5"/>
    <x v="0"/>
    <x v="1"/>
    <s v="Machines LLC"/>
    <x v="4"/>
    <x v="1081"/>
    <n v="7931"/>
    <x v="1"/>
    <x v="6"/>
    <x v="1"/>
  </r>
  <r>
    <d v="2023-02-21T00:00:00"/>
    <x v="5"/>
    <x v="0"/>
    <x v="0"/>
    <s v="West Drives Co"/>
    <x v="6"/>
    <x v="1082"/>
    <n v="554"/>
    <x v="0"/>
    <x v="1"/>
    <x v="0"/>
  </r>
  <r>
    <d v="2023-02-24T00:00:00"/>
    <x v="5"/>
    <x v="0"/>
    <x v="0"/>
    <s v="Suburban Tech Ltd"/>
    <x v="0"/>
    <x v="1083"/>
    <n v="2886"/>
    <x v="0"/>
    <x v="9"/>
    <x v="0"/>
  </r>
  <r>
    <d v="2023-03-05T00:00:00"/>
    <x v="5"/>
    <x v="0"/>
    <x v="2"/>
    <s v="East Engineering LLC Ltd Group"/>
    <x v="0"/>
    <x v="1084"/>
    <n v="5438.69"/>
    <x v="0"/>
    <x v="1"/>
    <x v="2"/>
  </r>
  <r>
    <d v="2023-03-08T00:00:00"/>
    <x v="5"/>
    <x v="0"/>
    <x v="0"/>
    <s v="Motors Group"/>
    <x v="0"/>
    <x v="1085"/>
    <n v="8623"/>
    <x v="0"/>
    <x v="9"/>
    <x v="2"/>
  </r>
  <r>
    <d v="2023-03-08T00:00:00"/>
    <x v="5"/>
    <x v="0"/>
    <x v="2"/>
    <s v="East Drives Group Ltd Group"/>
    <x v="5"/>
    <x v="1086"/>
    <n v="3817.77"/>
    <x v="0"/>
    <x v="3"/>
    <x v="2"/>
  </r>
  <r>
    <d v="2023-03-10T00:00:00"/>
    <x v="5"/>
    <x v="0"/>
    <x v="2"/>
    <s v="East Systems Inc Ltd Group"/>
    <x v="4"/>
    <x v="1087"/>
    <n v="3817.52"/>
    <x v="0"/>
    <x v="9"/>
    <x v="0"/>
  </r>
  <r>
    <d v="2023-03-13T00:00:00"/>
    <x v="5"/>
    <x v="0"/>
    <x v="4"/>
    <s v="South Motors Co Ltd Group"/>
    <x v="1"/>
    <x v="1088"/>
    <n v="6332.73"/>
    <x v="1"/>
    <x v="5"/>
    <x v="0"/>
  </r>
  <r>
    <d v="2023-03-18T00:00:00"/>
    <x v="5"/>
    <x v="0"/>
    <x v="4"/>
    <s v="Global Machines LLC Ltd Group"/>
    <x v="4"/>
    <x v="1089"/>
    <n v="10695.94"/>
    <x v="1"/>
    <x v="9"/>
    <x v="1"/>
  </r>
  <r>
    <d v="2023-03-19T00:00:00"/>
    <x v="5"/>
    <x v="0"/>
    <x v="2"/>
    <s v="Machines Inc"/>
    <x v="4"/>
    <x v="1090"/>
    <n v="8302"/>
    <x v="0"/>
    <x v="1"/>
    <x v="0"/>
  </r>
  <r>
    <d v="2023-03-21T00:00:00"/>
    <x v="5"/>
    <x v="0"/>
    <x v="2"/>
    <s v="Central Electrics Ltd"/>
    <x v="2"/>
    <x v="1091"/>
    <n v="3770"/>
    <x v="0"/>
    <x v="3"/>
    <x v="3"/>
  </r>
  <r>
    <d v="2023-03-22T00:00:00"/>
    <x v="5"/>
    <x v="0"/>
    <x v="3"/>
    <s v="North Machines Group Ltd Group"/>
    <x v="2"/>
    <x v="1092"/>
    <n v="751.14"/>
    <x v="0"/>
    <x v="5"/>
    <x v="0"/>
  </r>
  <r>
    <d v="2023-03-24T00:00:00"/>
    <x v="5"/>
    <x v="0"/>
    <x v="2"/>
    <s v="West Drives Corp"/>
    <x v="0"/>
    <x v="1093"/>
    <n v="146"/>
    <x v="0"/>
    <x v="8"/>
    <x v="1"/>
  </r>
  <r>
    <d v="2023-03-24T00:00:00"/>
    <x v="5"/>
    <x v="0"/>
    <x v="3"/>
    <s v="South Systems Inc"/>
    <x v="1"/>
    <x v="1094"/>
    <n v="9361"/>
    <x v="1"/>
    <x v="0"/>
    <x v="2"/>
  </r>
  <r>
    <d v="2023-03-27T00:00:00"/>
    <x v="5"/>
    <x v="0"/>
    <x v="3"/>
    <s v="Central Electrics Group"/>
    <x v="1"/>
    <x v="1095"/>
    <n v="6081"/>
    <x v="1"/>
    <x v="6"/>
    <x v="1"/>
  </r>
  <r>
    <d v="2023-03-28T00:00:00"/>
    <x v="5"/>
    <x v="0"/>
    <x v="2"/>
    <s v="National Motors Inc Ltd Group"/>
    <x v="1"/>
    <x v="1096"/>
    <n v="1670.18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85381D-0B30-4C90-BAA4-8D9EDA3D2CFE}" name="합병사유" cacheId="13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0">
  <location ref="N13:O23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1"/>
        <item x="3"/>
        <item x="2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756E8A-DAAB-46A9-B156-0485E7E1B39F}" name="분기별_합병분할" cacheId="137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4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>
      <items count="4">
        <item x="1"/>
        <item x="3"/>
        <item x="2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3">
    <chartFormat chart="8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8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F65D2E-8FEE-41DE-AFA1-9A4251770C7F}" name="국가별년도현황" cacheId="137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16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/>
    <pivotField axis="axisRow" compact="0" outline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>
      <items count="4">
        <item x="1"/>
        <item x="3"/>
        <item x="2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20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1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1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1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1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1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3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3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3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3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626B31-8259-4111-9198-F4EB136F617B}" name="피벗 테이블8" cacheId="137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18">
  <location ref="AP13:AW34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multipleItemSelectionAllowed="1" showAll="0" defaultSubtotal="0">
      <items count="2">
        <item h="1"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1"/>
        <item x="3"/>
        <item x="2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CF69A1CD-226D-43ED-9E5E-44E89E872622}" sourceName="Detail Sector">
  <pivotTables>
    <pivotTable tabId="5" name="분기별_합병분할"/>
    <pivotTable tabId="5" name="합병사유"/>
    <pivotTable tabId="5" name="국가별년도현황"/>
    <pivotTable tabId="5" name="피벗 테이블8"/>
  </pivotTables>
  <data>
    <tabular pivotCacheId="1200980316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5C0EC073-6927-40F1-A825-4B941804B84F}" sourceName="Financing Method">
  <pivotTables>
    <pivotTable tabId="5" name="분기별_합병분할"/>
    <pivotTable tabId="5" name="합병사유"/>
    <pivotTable tabId="5" name="국가별년도현황"/>
    <pivotTable tabId="5" name="피벗 테이블8"/>
  </pivotTables>
  <data>
    <tabular pivotCacheId="1200980316">
      <items count="4">
        <i x="1" s="1"/>
        <i x="3" s="1"/>
        <i x="2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704543BB-7EE8-4656-96DA-5472A45799C9}" sourceName="Primary Reason for M&amp;A">
  <pivotTables>
    <pivotTable tabId="5" name="피벗 테이블8"/>
  </pivotTables>
  <data>
    <tabular pivotCacheId="1200980316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1987E845-8ED3-420F-A74A-B46B0A95527E}" cache="슬라이서_Detail_Sector" caption="Detail Sector" columnCount="2" style="SlicerStyleDark1 2" rowHeight="273050"/>
  <slicer name="Financing Method" xr10:uid="{15B09F1C-B947-481C-BF3F-0ED5A235DD86}" cache="슬라이서_Financing_Method" caption="Financing Method" style="SlicerStyleDark1 2" rowHeight="273050"/>
  <slicer name="Primary Reason for M&amp;A" xr10:uid="{F7D24CFB-4185-497E-A1C7-B3DA99E0AEE1}" cache="슬라이서_Primary_Reason_for_M_A" caption="Primary Reason for M&amp;A" columnCount="2" style="SlicerStyleDark1 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 filterMode="1"/>
  <dimension ref="A1:K1104"/>
  <sheetViews>
    <sheetView zoomScaleNormal="100" workbookViewId="0">
      <pane xSplit="2" ySplit="1" topLeftCell="C184" activePane="bottomRight" state="frozen"/>
      <selection pane="topRight" activeCell="C1" sqref="C1"/>
      <selection pane="bottomLeft" activeCell="A2" sqref="A2"/>
      <selection pane="bottomRight" activeCell="B2" sqref="B2:B215"/>
    </sheetView>
  </sheetViews>
  <sheetFormatPr defaultRowHeight="16.5" x14ac:dyDescent="0.3"/>
  <cols>
    <col min="1" max="1" width="13.25" customWidth="1"/>
    <col min="2" max="3" width="9.625" customWidth="1"/>
    <col min="4" max="4" width="14.75" customWidth="1"/>
    <col min="5" max="5" width="22.875" customWidth="1"/>
    <col min="6" max="6" width="17.75" customWidth="1"/>
    <col min="7" max="7" width="17.75" style="1" customWidth="1"/>
    <col min="8" max="9" width="17.75" customWidth="1"/>
    <col min="10" max="11" width="12.75" customWidth="1"/>
    <col min="13" max="13" width="21.375" bestFit="1" customWidth="1"/>
    <col min="14" max="14" width="10" bestFit="1" customWidth="1"/>
    <col min="15" max="16" width="11.25" bestFit="1" customWidth="1"/>
    <col min="17" max="17" width="6.75" bestFit="1" customWidth="1"/>
    <col min="18" max="18" width="22.5" bestFit="1" customWidth="1"/>
    <col min="19" max="19" width="26" bestFit="1" customWidth="1"/>
    <col min="20" max="20" width="27.125" bestFit="1" customWidth="1"/>
  </cols>
  <sheetData>
    <row r="1" spans="1:11" x14ac:dyDescent="0.3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3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5983.3945000000003</v>
      </c>
      <c r="H2" s="1">
        <v>4070</v>
      </c>
      <c r="I2" t="s">
        <v>1122</v>
      </c>
      <c r="J2" t="s">
        <v>1130</v>
      </c>
      <c r="K2" t="s">
        <v>1144</v>
      </c>
    </row>
    <row r="3" spans="1:11" x14ac:dyDescent="0.3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1844.0510000000002</v>
      </c>
      <c r="H3" s="1">
        <v>5892.54</v>
      </c>
      <c r="I3" t="s">
        <v>1167</v>
      </c>
      <c r="J3" t="s">
        <v>1126</v>
      </c>
      <c r="K3" t="s">
        <v>1145</v>
      </c>
    </row>
    <row r="4" spans="1:11" x14ac:dyDescent="0.3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3233.5103377007999</v>
      </c>
      <c r="H4" s="1">
        <v>9216.7000000000007</v>
      </c>
      <c r="I4" t="s">
        <v>1167</v>
      </c>
      <c r="J4" t="s">
        <v>1133</v>
      </c>
      <c r="K4" t="s">
        <v>1143</v>
      </c>
    </row>
    <row r="5" spans="1:11" x14ac:dyDescent="0.3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1361.8373999999999</v>
      </c>
      <c r="H5" s="1">
        <v>3256.5</v>
      </c>
      <c r="I5" t="s">
        <v>1122</v>
      </c>
      <c r="J5" t="s">
        <v>1134</v>
      </c>
      <c r="K5" t="s">
        <v>1145</v>
      </c>
    </row>
    <row r="6" spans="1:11" x14ac:dyDescent="0.3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2887.62</v>
      </c>
      <c r="H6">
        <v>503</v>
      </c>
      <c r="I6" t="s">
        <v>1167</v>
      </c>
      <c r="J6" t="s">
        <v>1125</v>
      </c>
      <c r="K6" t="s">
        <v>1144</v>
      </c>
    </row>
    <row r="7" spans="1:11" x14ac:dyDescent="0.3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116.56</v>
      </c>
      <c r="H7">
        <v>4529</v>
      </c>
      <c r="I7" t="s">
        <v>1167</v>
      </c>
      <c r="J7" t="s">
        <v>1136</v>
      </c>
      <c r="K7" t="s">
        <v>1146</v>
      </c>
    </row>
    <row r="8" spans="1:11" x14ac:dyDescent="0.3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231.73</v>
      </c>
      <c r="H8">
        <v>9626</v>
      </c>
      <c r="I8" t="s">
        <v>1167</v>
      </c>
      <c r="J8" t="s">
        <v>1129</v>
      </c>
      <c r="K8" t="s">
        <v>1143</v>
      </c>
    </row>
    <row r="9" spans="1:11" x14ac:dyDescent="0.3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4737.7640850500002</v>
      </c>
      <c r="H9">
        <v>2434</v>
      </c>
      <c r="I9" t="s">
        <v>1122</v>
      </c>
      <c r="J9" t="s">
        <v>1132</v>
      </c>
      <c r="K9" t="s">
        <v>1144</v>
      </c>
    </row>
    <row r="10" spans="1:11" x14ac:dyDescent="0.3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2772.0428473500001</v>
      </c>
      <c r="H10">
        <v>5061</v>
      </c>
      <c r="I10" t="s">
        <v>1122</v>
      </c>
      <c r="J10" t="s">
        <v>1137</v>
      </c>
      <c r="K10" t="s">
        <v>1145</v>
      </c>
    </row>
    <row r="11" spans="1:11" x14ac:dyDescent="0.3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6617.05</v>
      </c>
      <c r="H11">
        <v>8232</v>
      </c>
      <c r="I11" t="s">
        <v>1122</v>
      </c>
      <c r="J11" t="s">
        <v>1126</v>
      </c>
      <c r="K11" t="s">
        <v>1145</v>
      </c>
    </row>
    <row r="12" spans="1:11" x14ac:dyDescent="0.3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6773.1724084999996</v>
      </c>
      <c r="H12">
        <v>3083</v>
      </c>
      <c r="I12" t="s">
        <v>1122</v>
      </c>
      <c r="J12" t="s">
        <v>1137</v>
      </c>
      <c r="K12" t="s">
        <v>1145</v>
      </c>
    </row>
    <row r="13" spans="1:11" x14ac:dyDescent="0.3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5139.5</v>
      </c>
      <c r="H13">
        <v>7675</v>
      </c>
      <c r="I13" t="s">
        <v>1122</v>
      </c>
      <c r="J13" t="s">
        <v>1136</v>
      </c>
      <c r="K13" t="s">
        <v>1144</v>
      </c>
    </row>
    <row r="14" spans="1:11" x14ac:dyDescent="0.3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4305.3999999999996</v>
      </c>
      <c r="H14">
        <v>2006</v>
      </c>
      <c r="I14" t="s">
        <v>1167</v>
      </c>
      <c r="J14" t="s">
        <v>1132</v>
      </c>
      <c r="K14" t="s">
        <v>1146</v>
      </c>
    </row>
    <row r="15" spans="1:11" x14ac:dyDescent="0.3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307.10000000000002</v>
      </c>
      <c r="H15">
        <v>2805</v>
      </c>
      <c r="I15" t="s">
        <v>1122</v>
      </c>
      <c r="J15" t="s">
        <v>1134</v>
      </c>
      <c r="K15" t="s">
        <v>1145</v>
      </c>
    </row>
    <row r="16" spans="1:11" x14ac:dyDescent="0.3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5754.5606641634004</v>
      </c>
      <c r="H16" s="1">
        <v>1098</v>
      </c>
      <c r="I16" t="s">
        <v>1122</v>
      </c>
      <c r="J16" t="s">
        <v>1136</v>
      </c>
      <c r="K16" t="s">
        <v>1145</v>
      </c>
    </row>
    <row r="17" spans="1:11" x14ac:dyDescent="0.3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12799.003199999999</v>
      </c>
      <c r="H17" s="1">
        <v>4126.6400000000003</v>
      </c>
      <c r="I17" t="s">
        <v>1167</v>
      </c>
      <c r="J17" t="s">
        <v>1132</v>
      </c>
      <c r="K17" t="s">
        <v>1146</v>
      </c>
    </row>
    <row r="18" spans="1:11" x14ac:dyDescent="0.3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6117.7344031501989</v>
      </c>
      <c r="H18" s="1">
        <v>7803.6</v>
      </c>
      <c r="I18" t="s">
        <v>1122</v>
      </c>
      <c r="J18" t="s">
        <v>1137</v>
      </c>
      <c r="K18" t="s">
        <v>1144</v>
      </c>
    </row>
    <row r="19" spans="1:11" x14ac:dyDescent="0.3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9099.4914234200005</v>
      </c>
      <c r="H19">
        <v>3970</v>
      </c>
      <c r="I19" t="s">
        <v>1122</v>
      </c>
      <c r="J19" t="s">
        <v>1136</v>
      </c>
      <c r="K19" t="s">
        <v>1146</v>
      </c>
    </row>
    <row r="20" spans="1:11" x14ac:dyDescent="0.3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3902.01</v>
      </c>
      <c r="H20">
        <v>7616</v>
      </c>
      <c r="I20" t="s">
        <v>1122</v>
      </c>
      <c r="J20" t="s">
        <v>1137</v>
      </c>
      <c r="K20" t="s">
        <v>1145</v>
      </c>
    </row>
    <row r="21" spans="1:11" x14ac:dyDescent="0.3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4169.9399999999996</v>
      </c>
      <c r="H21">
        <v>1289</v>
      </c>
      <c r="I21" t="s">
        <v>1167</v>
      </c>
      <c r="J21" t="s">
        <v>1124</v>
      </c>
      <c r="K21" t="s">
        <v>1144</v>
      </c>
    </row>
    <row r="22" spans="1:11" x14ac:dyDescent="0.3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7681.1727516176998</v>
      </c>
      <c r="H22" s="1">
        <v>1671.93</v>
      </c>
      <c r="I22" t="s">
        <v>1122</v>
      </c>
      <c r="J22" t="s">
        <v>1129</v>
      </c>
      <c r="K22" t="s">
        <v>1144</v>
      </c>
    </row>
    <row r="23" spans="1:11" x14ac:dyDescent="0.3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2090.9232000000002</v>
      </c>
      <c r="H23" s="1">
        <v>3415.1</v>
      </c>
      <c r="I23" t="s">
        <v>1167</v>
      </c>
      <c r="J23" t="s">
        <v>1137</v>
      </c>
      <c r="K23" t="s">
        <v>1143</v>
      </c>
    </row>
    <row r="24" spans="1:11" x14ac:dyDescent="0.3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9392.2072913400007</v>
      </c>
      <c r="H24">
        <v>6423</v>
      </c>
      <c r="I24" t="s">
        <v>1122</v>
      </c>
      <c r="J24" t="s">
        <v>1136</v>
      </c>
      <c r="K24" t="s">
        <v>1144</v>
      </c>
    </row>
    <row r="25" spans="1:11" x14ac:dyDescent="0.3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5940.0178364599997</v>
      </c>
      <c r="H25">
        <v>317</v>
      </c>
      <c r="I25" t="s">
        <v>1122</v>
      </c>
      <c r="J25" t="s">
        <v>1134</v>
      </c>
      <c r="K25" t="s">
        <v>1144</v>
      </c>
    </row>
    <row r="26" spans="1:11" x14ac:dyDescent="0.3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1391.93</v>
      </c>
      <c r="H26">
        <v>9465</v>
      </c>
      <c r="I26" t="s">
        <v>1167</v>
      </c>
      <c r="J26" t="s">
        <v>1138</v>
      </c>
      <c r="K26" t="s">
        <v>1145</v>
      </c>
    </row>
    <row r="27" spans="1:11" x14ac:dyDescent="0.3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2832.18</v>
      </c>
      <c r="H27">
        <v>8076</v>
      </c>
      <c r="I27" t="s">
        <v>1122</v>
      </c>
      <c r="J27" t="s">
        <v>1135</v>
      </c>
      <c r="K27" t="s">
        <v>1145</v>
      </c>
    </row>
    <row r="28" spans="1:11" x14ac:dyDescent="0.3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9036.2634861000006</v>
      </c>
      <c r="H28">
        <v>5090</v>
      </c>
      <c r="I28" t="s">
        <v>1122</v>
      </c>
      <c r="J28" t="s">
        <v>1137</v>
      </c>
      <c r="K28" t="s">
        <v>1146</v>
      </c>
    </row>
    <row r="29" spans="1:11" x14ac:dyDescent="0.3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5661.99</v>
      </c>
      <c r="H29">
        <v>5540</v>
      </c>
      <c r="I29" t="s">
        <v>1122</v>
      </c>
      <c r="J29" t="s">
        <v>1138</v>
      </c>
      <c r="K29" t="s">
        <v>1143</v>
      </c>
    </row>
    <row r="30" spans="1:11" x14ac:dyDescent="0.3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4533.4399999999996</v>
      </c>
      <c r="H30">
        <v>4780</v>
      </c>
      <c r="I30" t="s">
        <v>1122</v>
      </c>
      <c r="J30" t="s">
        <v>1132</v>
      </c>
      <c r="K30" t="s">
        <v>1143</v>
      </c>
    </row>
    <row r="31" spans="1:11" x14ac:dyDescent="0.3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81.84</v>
      </c>
      <c r="H31">
        <v>8514</v>
      </c>
      <c r="I31" t="s">
        <v>1122</v>
      </c>
      <c r="J31" t="s">
        <v>1134</v>
      </c>
      <c r="K31" t="s">
        <v>1144</v>
      </c>
    </row>
    <row r="32" spans="1:11" x14ac:dyDescent="0.3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12903.204</v>
      </c>
      <c r="H32" s="1">
        <v>488.22</v>
      </c>
      <c r="I32" t="s">
        <v>1122</v>
      </c>
      <c r="J32" t="s">
        <v>1126</v>
      </c>
      <c r="K32" t="s">
        <v>1144</v>
      </c>
    </row>
    <row r="33" spans="1:11" x14ac:dyDescent="0.3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631.94299999999998</v>
      </c>
      <c r="H33" s="1">
        <v>4565.8500000000004</v>
      </c>
      <c r="I33" t="s">
        <v>1122</v>
      </c>
      <c r="J33" t="s">
        <v>1127</v>
      </c>
      <c r="K33" t="s">
        <v>1143</v>
      </c>
    </row>
    <row r="34" spans="1:11" x14ac:dyDescent="0.3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4007.9984000000004</v>
      </c>
      <c r="H34" s="1">
        <v>10679.5</v>
      </c>
      <c r="I34" t="s">
        <v>1167</v>
      </c>
      <c r="J34" t="s">
        <v>1140</v>
      </c>
      <c r="K34" t="s">
        <v>1145</v>
      </c>
    </row>
    <row r="35" spans="1:11" x14ac:dyDescent="0.3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151.00539999999998</v>
      </c>
      <c r="H35" s="1">
        <v>515.04</v>
      </c>
      <c r="I35" t="s">
        <v>1167</v>
      </c>
      <c r="J35" t="s">
        <v>1137</v>
      </c>
      <c r="K35" t="s">
        <v>1145</v>
      </c>
    </row>
    <row r="36" spans="1:11" x14ac:dyDescent="0.3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3088.61531109</v>
      </c>
      <c r="H36">
        <v>8392</v>
      </c>
      <c r="I36" t="s">
        <v>1122</v>
      </c>
      <c r="J36" t="s">
        <v>1135</v>
      </c>
      <c r="K36" t="s">
        <v>1145</v>
      </c>
    </row>
    <row r="37" spans="1:11" x14ac:dyDescent="0.3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8023.9185833399997</v>
      </c>
      <c r="H37">
        <v>9048</v>
      </c>
      <c r="I37" t="s">
        <v>1122</v>
      </c>
      <c r="J37" t="s">
        <v>1126</v>
      </c>
      <c r="K37" t="s">
        <v>1145</v>
      </c>
    </row>
    <row r="38" spans="1:11" x14ac:dyDescent="0.3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2106.34</v>
      </c>
      <c r="H38">
        <v>7458</v>
      </c>
      <c r="I38" t="s">
        <v>1122</v>
      </c>
      <c r="J38" t="s">
        <v>1137</v>
      </c>
      <c r="K38" t="s">
        <v>1143</v>
      </c>
    </row>
    <row r="39" spans="1:11" x14ac:dyDescent="0.3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17.9025</v>
      </c>
      <c r="H39" s="1">
        <v>553.32000000000005</v>
      </c>
      <c r="I39" t="s">
        <v>1167</v>
      </c>
      <c r="J39" t="s">
        <v>1135</v>
      </c>
      <c r="K39" t="s">
        <v>1145</v>
      </c>
    </row>
    <row r="40" spans="1:11" x14ac:dyDescent="0.3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696.0258</v>
      </c>
      <c r="H40" s="1">
        <v>2119.16</v>
      </c>
      <c r="I40" t="s">
        <v>1122</v>
      </c>
      <c r="J40" t="s">
        <v>1137</v>
      </c>
      <c r="K40" t="s">
        <v>1143</v>
      </c>
    </row>
    <row r="41" spans="1:11" x14ac:dyDescent="0.3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6947.63</v>
      </c>
      <c r="H41">
        <v>8964</v>
      </c>
      <c r="I41" t="s">
        <v>1122</v>
      </c>
      <c r="J41" t="s">
        <v>1134</v>
      </c>
      <c r="K41" t="s">
        <v>1143</v>
      </c>
    </row>
    <row r="42" spans="1:11" x14ac:dyDescent="0.3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7512.4010000000007</v>
      </c>
      <c r="H42" s="1">
        <v>725.22</v>
      </c>
      <c r="I42" t="s">
        <v>1122</v>
      </c>
      <c r="J42" t="s">
        <v>1138</v>
      </c>
      <c r="K42" t="s">
        <v>1145</v>
      </c>
    </row>
    <row r="43" spans="1:11" x14ac:dyDescent="0.3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454.76</v>
      </c>
      <c r="H43">
        <v>9403</v>
      </c>
      <c r="I43" t="s">
        <v>1167</v>
      </c>
      <c r="J43" t="s">
        <v>1130</v>
      </c>
      <c r="K43" t="s">
        <v>1143</v>
      </c>
    </row>
    <row r="44" spans="1:11" x14ac:dyDescent="0.3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7376.59</v>
      </c>
      <c r="H44">
        <v>5255</v>
      </c>
      <c r="I44" t="s">
        <v>1167</v>
      </c>
      <c r="J44" t="s">
        <v>1124</v>
      </c>
      <c r="K44" t="s">
        <v>1145</v>
      </c>
    </row>
    <row r="45" spans="1:11" x14ac:dyDescent="0.3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7478.7040000000006</v>
      </c>
      <c r="H45" s="1">
        <v>8237.68</v>
      </c>
      <c r="I45" t="s">
        <v>1122</v>
      </c>
      <c r="J45" t="s">
        <v>1133</v>
      </c>
      <c r="K45" t="s">
        <v>1143</v>
      </c>
    </row>
    <row r="46" spans="1:11" x14ac:dyDescent="0.3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5642.500399999999</v>
      </c>
      <c r="H46" s="1">
        <v>4145.76</v>
      </c>
      <c r="I46" t="s">
        <v>1122</v>
      </c>
      <c r="J46" t="s">
        <v>1138</v>
      </c>
      <c r="K46" t="s">
        <v>1143</v>
      </c>
    </row>
    <row r="47" spans="1:11" x14ac:dyDescent="0.3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5977.3571000000011</v>
      </c>
      <c r="H47" s="1">
        <v>8761.17</v>
      </c>
      <c r="I47" t="s">
        <v>1122</v>
      </c>
      <c r="J47" t="s">
        <v>1138</v>
      </c>
      <c r="K47" t="s">
        <v>1145</v>
      </c>
    </row>
    <row r="48" spans="1:11" x14ac:dyDescent="0.3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354.82319999999999</v>
      </c>
      <c r="H48" s="1">
        <v>894.08</v>
      </c>
      <c r="I48" t="s">
        <v>1122</v>
      </c>
      <c r="J48" t="s">
        <v>1136</v>
      </c>
      <c r="K48" t="s">
        <v>1144</v>
      </c>
    </row>
    <row r="49" spans="1:11" x14ac:dyDescent="0.3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5448.4942000000001</v>
      </c>
      <c r="H49" s="1">
        <v>1284.4000000000001</v>
      </c>
      <c r="I49" t="s">
        <v>1122</v>
      </c>
      <c r="J49" t="s">
        <v>1128</v>
      </c>
      <c r="K49" t="s">
        <v>1143</v>
      </c>
    </row>
    <row r="50" spans="1:11" x14ac:dyDescent="0.3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145.76465297519999</v>
      </c>
      <c r="H50" s="1">
        <v>4986.8999999999996</v>
      </c>
      <c r="I50" t="s">
        <v>1167</v>
      </c>
      <c r="J50" t="s">
        <v>1136</v>
      </c>
      <c r="K50" t="s">
        <v>1145</v>
      </c>
    </row>
    <row r="51" spans="1:11" x14ac:dyDescent="0.3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5518.2764061699991</v>
      </c>
      <c r="H51" s="1">
        <v>9961.24</v>
      </c>
      <c r="I51" t="s">
        <v>1122</v>
      </c>
      <c r="J51" t="s">
        <v>1138</v>
      </c>
      <c r="K51" t="s">
        <v>1146</v>
      </c>
    </row>
    <row r="52" spans="1:11" x14ac:dyDescent="0.3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2820.8803109552</v>
      </c>
      <c r="H52" s="1">
        <v>10937.27</v>
      </c>
      <c r="I52" t="s">
        <v>1122</v>
      </c>
      <c r="J52" t="s">
        <v>1138</v>
      </c>
      <c r="K52" t="s">
        <v>1143</v>
      </c>
    </row>
    <row r="53" spans="1:11" x14ac:dyDescent="0.3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5584.3</v>
      </c>
      <c r="H53">
        <v>9954</v>
      </c>
      <c r="I53" t="s">
        <v>1122</v>
      </c>
      <c r="J53" t="s">
        <v>1141</v>
      </c>
      <c r="K53" t="s">
        <v>1143</v>
      </c>
    </row>
    <row r="54" spans="1:11" x14ac:dyDescent="0.3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2804.19</v>
      </c>
      <c r="H54">
        <v>2161</v>
      </c>
      <c r="I54" t="s">
        <v>1122</v>
      </c>
      <c r="J54" t="s">
        <v>1141</v>
      </c>
      <c r="K54" t="s">
        <v>1145</v>
      </c>
    </row>
    <row r="55" spans="1:11" x14ac:dyDescent="0.3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8642.9013151399995</v>
      </c>
      <c r="H55">
        <v>7582</v>
      </c>
      <c r="I55" t="s">
        <v>1122</v>
      </c>
      <c r="J55" t="s">
        <v>1140</v>
      </c>
      <c r="K55" t="s">
        <v>1145</v>
      </c>
    </row>
    <row r="56" spans="1:11" x14ac:dyDescent="0.3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915.61199999999997</v>
      </c>
      <c r="H56" s="1">
        <v>7533.96</v>
      </c>
      <c r="I56" t="s">
        <v>1122</v>
      </c>
      <c r="J56" t="s">
        <v>1134</v>
      </c>
      <c r="K56" t="s">
        <v>1143</v>
      </c>
    </row>
    <row r="57" spans="1:11" x14ac:dyDescent="0.3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9541.86</v>
      </c>
      <c r="H57">
        <v>770</v>
      </c>
      <c r="I57" t="s">
        <v>1167</v>
      </c>
      <c r="J57" t="s">
        <v>1141</v>
      </c>
      <c r="K57" t="s">
        <v>1145</v>
      </c>
    </row>
    <row r="58" spans="1:11" x14ac:dyDescent="0.3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5506.5</v>
      </c>
      <c r="H58">
        <v>2800</v>
      </c>
      <c r="I58" t="s">
        <v>1122</v>
      </c>
      <c r="J58" t="s">
        <v>1136</v>
      </c>
      <c r="K58" t="s">
        <v>1143</v>
      </c>
    </row>
    <row r="59" spans="1:11" x14ac:dyDescent="0.3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83.372099999999989</v>
      </c>
      <c r="H59" s="1">
        <v>9015.18</v>
      </c>
      <c r="I59" t="s">
        <v>1122</v>
      </c>
      <c r="J59" t="s">
        <v>1139</v>
      </c>
      <c r="K59" t="s">
        <v>1143</v>
      </c>
    </row>
    <row r="60" spans="1:11" x14ac:dyDescent="0.3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3790.85</v>
      </c>
      <c r="H60">
        <v>585</v>
      </c>
      <c r="I60" t="s">
        <v>1167</v>
      </c>
      <c r="J60" t="s">
        <v>1137</v>
      </c>
      <c r="K60" t="s">
        <v>1144</v>
      </c>
    </row>
    <row r="61" spans="1:11" x14ac:dyDescent="0.3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6858.34</v>
      </c>
      <c r="H61">
        <v>4939</v>
      </c>
      <c r="I61" t="s">
        <v>1122</v>
      </c>
      <c r="J61" t="s">
        <v>1133</v>
      </c>
      <c r="K61" t="s">
        <v>1145</v>
      </c>
    </row>
    <row r="62" spans="1:11" x14ac:dyDescent="0.3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9319.4920624596016</v>
      </c>
      <c r="H62" s="1">
        <v>2208.6</v>
      </c>
      <c r="I62" t="s">
        <v>1167</v>
      </c>
      <c r="J62" t="s">
        <v>1139</v>
      </c>
      <c r="K62" t="s">
        <v>1143</v>
      </c>
    </row>
    <row r="63" spans="1:11" x14ac:dyDescent="0.3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9362.5668315900002</v>
      </c>
      <c r="H63">
        <v>3706</v>
      </c>
      <c r="I63" t="s">
        <v>1122</v>
      </c>
      <c r="J63" t="s">
        <v>1135</v>
      </c>
      <c r="K63" t="s">
        <v>1144</v>
      </c>
    </row>
    <row r="64" spans="1:11" x14ac:dyDescent="0.3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167.6</v>
      </c>
      <c r="H64">
        <v>4991</v>
      </c>
      <c r="I64" t="s">
        <v>1122</v>
      </c>
      <c r="J64" t="s">
        <v>1129</v>
      </c>
      <c r="K64" t="s">
        <v>1145</v>
      </c>
    </row>
    <row r="65" spans="1:11" x14ac:dyDescent="0.3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6182.3411999999998</v>
      </c>
      <c r="H65" s="1">
        <v>8682.48</v>
      </c>
      <c r="I65" t="s">
        <v>1122</v>
      </c>
      <c r="J65" t="s">
        <v>1135</v>
      </c>
      <c r="K65" t="s">
        <v>1145</v>
      </c>
    </row>
    <row r="66" spans="1:11" x14ac:dyDescent="0.3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429.89</v>
      </c>
      <c r="H66">
        <v>216</v>
      </c>
      <c r="I66" t="s">
        <v>1122</v>
      </c>
      <c r="J66" t="s">
        <v>1136</v>
      </c>
      <c r="K66" t="s">
        <v>1146</v>
      </c>
    </row>
    <row r="67" spans="1:11" x14ac:dyDescent="0.3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8329.2348090525011</v>
      </c>
      <c r="H67" s="1">
        <v>1174.2</v>
      </c>
      <c r="I67" t="s">
        <v>1122</v>
      </c>
      <c r="J67" t="s">
        <v>1128</v>
      </c>
      <c r="K67" t="s">
        <v>1145</v>
      </c>
    </row>
    <row r="68" spans="1:11" x14ac:dyDescent="0.3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7291.24</v>
      </c>
      <c r="H68">
        <v>319</v>
      </c>
      <c r="I68" t="s">
        <v>1167</v>
      </c>
      <c r="J68" t="s">
        <v>1136</v>
      </c>
      <c r="K68" t="s">
        <v>1145</v>
      </c>
    </row>
    <row r="69" spans="1:11" x14ac:dyDescent="0.3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7630.35</v>
      </c>
      <c r="H69">
        <v>3392</v>
      </c>
      <c r="I69" t="s">
        <v>1122</v>
      </c>
      <c r="J69" t="s">
        <v>1137</v>
      </c>
      <c r="K69" t="s">
        <v>1144</v>
      </c>
    </row>
    <row r="70" spans="1:11" x14ac:dyDescent="0.3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4228.3406999999997</v>
      </c>
      <c r="H70" s="1">
        <v>1386.88</v>
      </c>
      <c r="I70" t="s">
        <v>1122</v>
      </c>
      <c r="J70" t="s">
        <v>1137</v>
      </c>
      <c r="K70" t="s">
        <v>1143</v>
      </c>
    </row>
    <row r="71" spans="1:11" x14ac:dyDescent="0.3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363.05970000000002</v>
      </c>
      <c r="H71" s="1">
        <v>9754.68</v>
      </c>
      <c r="I71" t="s">
        <v>1167</v>
      </c>
      <c r="J71" t="s">
        <v>1129</v>
      </c>
      <c r="K71" t="s">
        <v>1146</v>
      </c>
    </row>
    <row r="72" spans="1:11" x14ac:dyDescent="0.3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5266.09</v>
      </c>
      <c r="H72">
        <v>7976</v>
      </c>
      <c r="I72" t="s">
        <v>1122</v>
      </c>
      <c r="J72" t="s">
        <v>1139</v>
      </c>
      <c r="K72" t="s">
        <v>1145</v>
      </c>
    </row>
    <row r="73" spans="1:11" x14ac:dyDescent="0.3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13213.154527861501</v>
      </c>
      <c r="H73" s="1">
        <v>5986.04</v>
      </c>
      <c r="I73" t="s">
        <v>1122</v>
      </c>
      <c r="J73" t="s">
        <v>1134</v>
      </c>
      <c r="K73" t="s">
        <v>1143</v>
      </c>
    </row>
    <row r="74" spans="1:11" x14ac:dyDescent="0.3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8693.078956360001</v>
      </c>
      <c r="H74" s="1">
        <v>603.78</v>
      </c>
      <c r="I74" t="s">
        <v>1167</v>
      </c>
      <c r="J74" t="s">
        <v>1129</v>
      </c>
      <c r="K74" t="s">
        <v>1143</v>
      </c>
    </row>
    <row r="75" spans="1:11" x14ac:dyDescent="0.3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707.71</v>
      </c>
      <c r="H75">
        <v>5664</v>
      </c>
      <c r="I75" t="s">
        <v>1167</v>
      </c>
      <c r="J75" t="s">
        <v>1135</v>
      </c>
      <c r="K75" t="s">
        <v>1143</v>
      </c>
    </row>
    <row r="76" spans="1:11" x14ac:dyDescent="0.3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8022.0609336204998</v>
      </c>
      <c r="H76" s="1">
        <v>3157.44</v>
      </c>
      <c r="I76" t="s">
        <v>1122</v>
      </c>
      <c r="J76" t="s">
        <v>1137</v>
      </c>
      <c r="K76" t="s">
        <v>1145</v>
      </c>
    </row>
    <row r="77" spans="1:11" x14ac:dyDescent="0.3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5866.24</v>
      </c>
      <c r="H77">
        <v>5213</v>
      </c>
      <c r="I77" t="s">
        <v>1122</v>
      </c>
      <c r="J77" t="s">
        <v>1133</v>
      </c>
      <c r="K77" t="s">
        <v>1143</v>
      </c>
    </row>
    <row r="78" spans="1:11" x14ac:dyDescent="0.3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51.27</v>
      </c>
      <c r="H78">
        <v>3917</v>
      </c>
      <c r="I78" t="s">
        <v>1167</v>
      </c>
      <c r="J78" t="s">
        <v>1137</v>
      </c>
      <c r="K78" t="s">
        <v>1143</v>
      </c>
    </row>
    <row r="79" spans="1:11" x14ac:dyDescent="0.3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188.208</v>
      </c>
      <c r="H79" s="1">
        <v>366.12</v>
      </c>
      <c r="I79" t="s">
        <v>1167</v>
      </c>
      <c r="J79" t="s">
        <v>1136</v>
      </c>
      <c r="K79" t="s">
        <v>1145</v>
      </c>
    </row>
    <row r="80" spans="1:11" x14ac:dyDescent="0.3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1972.1310289511998</v>
      </c>
      <c r="H80" s="1">
        <v>2616.96</v>
      </c>
      <c r="I80" t="s">
        <v>1122</v>
      </c>
      <c r="J80" t="s">
        <v>1129</v>
      </c>
      <c r="K80" t="s">
        <v>1143</v>
      </c>
    </row>
    <row r="81" spans="1:11" x14ac:dyDescent="0.3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222.07</v>
      </c>
      <c r="H81">
        <v>7419</v>
      </c>
      <c r="I81" t="s">
        <v>1122</v>
      </c>
      <c r="J81" t="s">
        <v>1134</v>
      </c>
      <c r="K81" t="s">
        <v>1146</v>
      </c>
    </row>
    <row r="82" spans="1:11" x14ac:dyDescent="0.3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5629.6974</v>
      </c>
      <c r="H82" s="1">
        <v>400.4</v>
      </c>
      <c r="I82" t="s">
        <v>1122</v>
      </c>
      <c r="J82" t="s">
        <v>1137</v>
      </c>
      <c r="K82" t="s">
        <v>1143</v>
      </c>
    </row>
    <row r="83" spans="1:11" x14ac:dyDescent="0.3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350.21576395030002</v>
      </c>
      <c r="H83" s="1">
        <v>430.92</v>
      </c>
      <c r="I83" t="s">
        <v>1122</v>
      </c>
      <c r="J83" t="s">
        <v>1140</v>
      </c>
      <c r="K83" t="s">
        <v>1145</v>
      </c>
    </row>
    <row r="84" spans="1:11" x14ac:dyDescent="0.3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3294.4513999999999</v>
      </c>
      <c r="H84" s="1">
        <v>5221.92</v>
      </c>
      <c r="I84" t="s">
        <v>1122</v>
      </c>
      <c r="J84" t="s">
        <v>1134</v>
      </c>
      <c r="K84" t="s">
        <v>1143</v>
      </c>
    </row>
    <row r="85" spans="1:11" x14ac:dyDescent="0.3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4605.7572377799997</v>
      </c>
      <c r="H85" s="1">
        <v>2713.04</v>
      </c>
      <c r="I85" t="s">
        <v>1167</v>
      </c>
      <c r="J85" t="s">
        <v>1124</v>
      </c>
      <c r="K85" t="s">
        <v>1144</v>
      </c>
    </row>
    <row r="86" spans="1:11" x14ac:dyDescent="0.3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10302.564399999999</v>
      </c>
      <c r="H86" s="1">
        <v>9096.64</v>
      </c>
      <c r="I86" t="s">
        <v>1122</v>
      </c>
      <c r="J86" t="s">
        <v>1137</v>
      </c>
      <c r="K86" t="s">
        <v>1145</v>
      </c>
    </row>
    <row r="87" spans="1:11" x14ac:dyDescent="0.3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9811.3799999999992</v>
      </c>
      <c r="H87">
        <v>9760</v>
      </c>
      <c r="I87" t="s">
        <v>1167</v>
      </c>
      <c r="J87" t="s">
        <v>1124</v>
      </c>
      <c r="K87" t="s">
        <v>1143</v>
      </c>
    </row>
    <row r="88" spans="1:11" x14ac:dyDescent="0.3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8767.26</v>
      </c>
      <c r="H88">
        <v>2017</v>
      </c>
      <c r="I88" t="s">
        <v>1122</v>
      </c>
      <c r="J88" t="s">
        <v>1130</v>
      </c>
      <c r="K88" t="s">
        <v>1144</v>
      </c>
    </row>
    <row r="89" spans="1:11" x14ac:dyDescent="0.3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5525.37</v>
      </c>
      <c r="H89">
        <v>4920</v>
      </c>
      <c r="I89" t="s">
        <v>1122</v>
      </c>
      <c r="J89" t="s">
        <v>1134</v>
      </c>
      <c r="K89" t="s">
        <v>1143</v>
      </c>
    </row>
    <row r="90" spans="1:11" x14ac:dyDescent="0.3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10726.408800000001</v>
      </c>
      <c r="H90" s="1">
        <v>2164.96</v>
      </c>
      <c r="I90" t="s">
        <v>1122</v>
      </c>
      <c r="J90" t="s">
        <v>1134</v>
      </c>
      <c r="K90" t="s">
        <v>1143</v>
      </c>
    </row>
    <row r="91" spans="1:11" x14ac:dyDescent="0.3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252.90400000000002</v>
      </c>
      <c r="H91" s="1">
        <v>11817.19</v>
      </c>
      <c r="I91" t="s">
        <v>1167</v>
      </c>
      <c r="J91" t="s">
        <v>1137</v>
      </c>
      <c r="K91" t="s">
        <v>1146</v>
      </c>
    </row>
    <row r="92" spans="1:11" x14ac:dyDescent="0.3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1471.6545999999998</v>
      </c>
      <c r="H92" s="1">
        <v>8840</v>
      </c>
      <c r="I92" t="s">
        <v>1122</v>
      </c>
      <c r="J92" t="s">
        <v>1140</v>
      </c>
      <c r="K92" t="s">
        <v>1145</v>
      </c>
    </row>
    <row r="93" spans="1:11" x14ac:dyDescent="0.3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7744.77</v>
      </c>
      <c r="H93">
        <v>4795</v>
      </c>
      <c r="I93" t="s">
        <v>1122</v>
      </c>
      <c r="J93" t="s">
        <v>1133</v>
      </c>
      <c r="K93" t="s">
        <v>1145</v>
      </c>
    </row>
    <row r="94" spans="1:11" x14ac:dyDescent="0.3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8825.93</v>
      </c>
      <c r="H94">
        <v>8760</v>
      </c>
      <c r="I94" t="s">
        <v>1122</v>
      </c>
      <c r="J94" t="s">
        <v>1134</v>
      </c>
      <c r="K94" t="s">
        <v>1143</v>
      </c>
    </row>
    <row r="95" spans="1:11" x14ac:dyDescent="0.3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1358.1</v>
      </c>
      <c r="H95">
        <v>7644</v>
      </c>
      <c r="I95" t="s">
        <v>1122</v>
      </c>
      <c r="J95" t="s">
        <v>1139</v>
      </c>
      <c r="K95" t="s">
        <v>1143</v>
      </c>
    </row>
    <row r="96" spans="1:11" x14ac:dyDescent="0.3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5518.27640617</v>
      </c>
      <c r="H96">
        <v>7604</v>
      </c>
      <c r="I96" t="s">
        <v>1122</v>
      </c>
      <c r="J96" t="s">
        <v>1139</v>
      </c>
      <c r="K96" t="s">
        <v>1145</v>
      </c>
    </row>
    <row r="97" spans="1:11" x14ac:dyDescent="0.3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3988.7799784377003</v>
      </c>
      <c r="H97" s="1">
        <v>6393.88</v>
      </c>
      <c r="I97" t="s">
        <v>1122</v>
      </c>
      <c r="J97" t="s">
        <v>1137</v>
      </c>
      <c r="K97" t="s">
        <v>1144</v>
      </c>
    </row>
    <row r="98" spans="1:11" x14ac:dyDescent="0.3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2252.2117000000003</v>
      </c>
      <c r="H98" s="1">
        <v>9098</v>
      </c>
      <c r="I98" t="s">
        <v>1167</v>
      </c>
      <c r="J98" t="s">
        <v>1134</v>
      </c>
      <c r="K98" t="s">
        <v>1145</v>
      </c>
    </row>
    <row r="99" spans="1:11" x14ac:dyDescent="0.3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5298.1104000000005</v>
      </c>
      <c r="H99" s="1">
        <v>269.64</v>
      </c>
      <c r="I99" t="s">
        <v>1122</v>
      </c>
      <c r="J99" t="s">
        <v>1140</v>
      </c>
      <c r="K99" t="s">
        <v>1144</v>
      </c>
    </row>
    <row r="100" spans="1:11" x14ac:dyDescent="0.3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3180.46</v>
      </c>
      <c r="H100">
        <v>1018</v>
      </c>
      <c r="I100" t="s">
        <v>1122</v>
      </c>
      <c r="J100" t="s">
        <v>1139</v>
      </c>
      <c r="K100" t="s">
        <v>1144</v>
      </c>
    </row>
    <row r="101" spans="1:11" x14ac:dyDescent="0.3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1872.8757152400001</v>
      </c>
      <c r="H101">
        <v>3298</v>
      </c>
      <c r="I101" t="s">
        <v>1122</v>
      </c>
      <c r="J101" t="s">
        <v>1137</v>
      </c>
      <c r="K101" t="s">
        <v>1145</v>
      </c>
    </row>
    <row r="102" spans="1:11" x14ac:dyDescent="0.3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721.66279999999995</v>
      </c>
      <c r="H102" s="1">
        <v>6170.58</v>
      </c>
      <c r="I102" t="s">
        <v>1122</v>
      </c>
      <c r="J102" t="s">
        <v>1134</v>
      </c>
      <c r="K102" t="s">
        <v>1145</v>
      </c>
    </row>
    <row r="103" spans="1:11" x14ac:dyDescent="0.3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9563.56</v>
      </c>
      <c r="H103">
        <v>2879</v>
      </c>
      <c r="I103" t="s">
        <v>1167</v>
      </c>
      <c r="J103" t="s">
        <v>1137</v>
      </c>
      <c r="K103" t="s">
        <v>1143</v>
      </c>
    </row>
    <row r="104" spans="1:11" x14ac:dyDescent="0.3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5122.7786000000006</v>
      </c>
      <c r="H104" s="1">
        <v>1774.06</v>
      </c>
      <c r="I104" t="s">
        <v>1167</v>
      </c>
      <c r="J104" t="s">
        <v>1137</v>
      </c>
      <c r="K104" t="s">
        <v>1144</v>
      </c>
    </row>
    <row r="105" spans="1:11" x14ac:dyDescent="0.3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7171.2718000000004</v>
      </c>
      <c r="H105" s="1">
        <v>145.53</v>
      </c>
      <c r="I105" t="s">
        <v>1122</v>
      </c>
      <c r="J105" t="s">
        <v>1134</v>
      </c>
      <c r="K105" t="s">
        <v>1145</v>
      </c>
    </row>
    <row r="106" spans="1:11" x14ac:dyDescent="0.3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8312.2000000000007</v>
      </c>
      <c r="H106">
        <v>6000</v>
      </c>
      <c r="I106" t="s">
        <v>1122</v>
      </c>
      <c r="J106" t="s">
        <v>1140</v>
      </c>
      <c r="K106" t="s">
        <v>1143</v>
      </c>
    </row>
    <row r="107" spans="1:11" x14ac:dyDescent="0.3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9665.6200000000008</v>
      </c>
      <c r="H107">
        <v>1658</v>
      </c>
      <c r="I107" t="s">
        <v>1122</v>
      </c>
      <c r="J107" t="s">
        <v>1124</v>
      </c>
      <c r="K107" t="s">
        <v>1146</v>
      </c>
    </row>
    <row r="108" spans="1:11" x14ac:dyDescent="0.3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5093.7991187247999</v>
      </c>
      <c r="H108" s="1">
        <v>9969.82</v>
      </c>
      <c r="I108" t="s">
        <v>1122</v>
      </c>
      <c r="J108" t="s">
        <v>1132</v>
      </c>
      <c r="K108" t="s">
        <v>1145</v>
      </c>
    </row>
    <row r="109" spans="1:11" x14ac:dyDescent="0.3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5683.44</v>
      </c>
      <c r="H109">
        <v>9110</v>
      </c>
      <c r="I109" t="s">
        <v>1167</v>
      </c>
      <c r="J109" t="s">
        <v>1140</v>
      </c>
      <c r="K109" t="s">
        <v>1143</v>
      </c>
    </row>
    <row r="110" spans="1:11" x14ac:dyDescent="0.3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383.99</v>
      </c>
      <c r="H110">
        <v>6304</v>
      </c>
      <c r="I110" t="s">
        <v>1167</v>
      </c>
      <c r="J110" t="s">
        <v>1134</v>
      </c>
      <c r="K110" t="s">
        <v>1146</v>
      </c>
    </row>
    <row r="111" spans="1:11" x14ac:dyDescent="0.3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5778.77</v>
      </c>
      <c r="H111">
        <v>918</v>
      </c>
      <c r="I111" t="s">
        <v>1122</v>
      </c>
      <c r="J111" t="s">
        <v>1135</v>
      </c>
      <c r="K111" t="s">
        <v>1143</v>
      </c>
    </row>
    <row r="112" spans="1:11" x14ac:dyDescent="0.3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4935.7977000000001</v>
      </c>
      <c r="H112" s="1">
        <v>10559.48</v>
      </c>
      <c r="I112" t="s">
        <v>1122</v>
      </c>
      <c r="J112" t="s">
        <v>1124</v>
      </c>
      <c r="K112" t="s">
        <v>1146</v>
      </c>
    </row>
    <row r="113" spans="1:11" x14ac:dyDescent="0.3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12873.306226475399</v>
      </c>
      <c r="H113" s="1">
        <v>2711.43</v>
      </c>
      <c r="I113" t="s">
        <v>1167</v>
      </c>
      <c r="J113" t="s">
        <v>1137</v>
      </c>
      <c r="K113" t="s">
        <v>1143</v>
      </c>
    </row>
    <row r="114" spans="1:11" x14ac:dyDescent="0.3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2957.8509493800002</v>
      </c>
      <c r="H114">
        <v>1219</v>
      </c>
      <c r="I114" t="s">
        <v>1122</v>
      </c>
      <c r="J114" t="s">
        <v>1137</v>
      </c>
      <c r="K114" t="s">
        <v>1144</v>
      </c>
    </row>
    <row r="115" spans="1:11" x14ac:dyDescent="0.3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3900.1534635500002</v>
      </c>
      <c r="H115">
        <v>1025</v>
      </c>
      <c r="I115" t="s">
        <v>1167</v>
      </c>
      <c r="J115" t="s">
        <v>1137</v>
      </c>
      <c r="K115" t="s">
        <v>1143</v>
      </c>
    </row>
    <row r="116" spans="1:11" x14ac:dyDescent="0.3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7078.95848389</v>
      </c>
      <c r="H116">
        <v>1703</v>
      </c>
      <c r="I116" t="s">
        <v>1167</v>
      </c>
      <c r="J116" t="s">
        <v>1134</v>
      </c>
      <c r="K116" t="s">
        <v>1145</v>
      </c>
    </row>
    <row r="117" spans="1:11" x14ac:dyDescent="0.3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2470.14</v>
      </c>
      <c r="H117">
        <v>2704</v>
      </c>
      <c r="I117" t="s">
        <v>1167</v>
      </c>
      <c r="J117" t="s">
        <v>1133</v>
      </c>
      <c r="K117" t="s">
        <v>1143</v>
      </c>
    </row>
    <row r="118" spans="1:11" x14ac:dyDescent="0.3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642.83000000000004</v>
      </c>
      <c r="H118">
        <v>1263</v>
      </c>
      <c r="I118" t="s">
        <v>1167</v>
      </c>
      <c r="J118" t="s">
        <v>1139</v>
      </c>
      <c r="K118" t="s">
        <v>1145</v>
      </c>
    </row>
    <row r="119" spans="1:11" x14ac:dyDescent="0.3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7464.5837963900003</v>
      </c>
      <c r="H119">
        <v>7772</v>
      </c>
      <c r="I119" t="s">
        <v>1122</v>
      </c>
      <c r="J119" t="s">
        <v>1129</v>
      </c>
      <c r="K119" t="s">
        <v>1145</v>
      </c>
    </row>
    <row r="120" spans="1:11" x14ac:dyDescent="0.3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5832.89</v>
      </c>
      <c r="H120">
        <v>6567</v>
      </c>
      <c r="I120" t="s">
        <v>1122</v>
      </c>
      <c r="J120" t="s">
        <v>1134</v>
      </c>
      <c r="K120" t="s">
        <v>1144</v>
      </c>
    </row>
    <row r="121" spans="1:11" x14ac:dyDescent="0.3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8644.7232000000004</v>
      </c>
      <c r="H121" s="1">
        <v>5413.75</v>
      </c>
      <c r="I121" t="s">
        <v>1167</v>
      </c>
      <c r="J121" t="s">
        <v>1124</v>
      </c>
      <c r="K121" t="s">
        <v>1146</v>
      </c>
    </row>
    <row r="122" spans="1:11" x14ac:dyDescent="0.3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1768.62</v>
      </c>
      <c r="H122">
        <v>5010</v>
      </c>
      <c r="I122" t="s">
        <v>1122</v>
      </c>
      <c r="J122" t="s">
        <v>1129</v>
      </c>
      <c r="K122" t="s">
        <v>1143</v>
      </c>
    </row>
    <row r="123" spans="1:11" x14ac:dyDescent="0.3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36.119999999999997</v>
      </c>
      <c r="H123">
        <v>6687</v>
      </c>
      <c r="I123" t="s">
        <v>1122</v>
      </c>
      <c r="J123" t="s">
        <v>1140</v>
      </c>
      <c r="K123" t="s">
        <v>1145</v>
      </c>
    </row>
    <row r="124" spans="1:11" x14ac:dyDescent="0.3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240.38</v>
      </c>
      <c r="H124">
        <v>6042</v>
      </c>
      <c r="I124" t="s">
        <v>1122</v>
      </c>
      <c r="J124" t="s">
        <v>1136</v>
      </c>
      <c r="K124" t="s">
        <v>1143</v>
      </c>
    </row>
    <row r="125" spans="1:11" x14ac:dyDescent="0.3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5698.1869999999999</v>
      </c>
      <c r="H125" s="1">
        <v>10022.56</v>
      </c>
      <c r="I125" t="s">
        <v>1122</v>
      </c>
      <c r="J125" t="s">
        <v>1137</v>
      </c>
      <c r="K125" t="s">
        <v>1144</v>
      </c>
    </row>
    <row r="126" spans="1:11" x14ac:dyDescent="0.3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2151.04</v>
      </c>
      <c r="H126">
        <v>5346</v>
      </c>
      <c r="I126" t="s">
        <v>1122</v>
      </c>
      <c r="J126" t="s">
        <v>1138</v>
      </c>
      <c r="K126" t="s">
        <v>1145</v>
      </c>
    </row>
    <row r="127" spans="1:11" x14ac:dyDescent="0.3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5784.3711999999996</v>
      </c>
      <c r="H127" s="1">
        <v>1376.67</v>
      </c>
      <c r="I127" t="s">
        <v>1122</v>
      </c>
      <c r="J127" t="s">
        <v>1138</v>
      </c>
      <c r="K127" t="s">
        <v>1143</v>
      </c>
    </row>
    <row r="128" spans="1:11" x14ac:dyDescent="0.3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5723.3697963199993</v>
      </c>
      <c r="H128">
        <v>8449</v>
      </c>
      <c r="I128" t="s">
        <v>1167</v>
      </c>
      <c r="J128" t="s">
        <v>1137</v>
      </c>
      <c r="K128" t="s">
        <v>1145</v>
      </c>
    </row>
    <row r="129" spans="1:11" x14ac:dyDescent="0.3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5984.4807804011007</v>
      </c>
      <c r="H129" s="1">
        <v>5247.99</v>
      </c>
      <c r="I129" t="s">
        <v>1122</v>
      </c>
      <c r="J129" t="s">
        <v>1136</v>
      </c>
      <c r="K129" t="s">
        <v>1145</v>
      </c>
    </row>
    <row r="130" spans="1:11" x14ac:dyDescent="0.3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4356.5200000000004</v>
      </c>
      <c r="H130">
        <v>8215</v>
      </c>
      <c r="I130" t="s">
        <v>1167</v>
      </c>
      <c r="J130" t="s">
        <v>1129</v>
      </c>
      <c r="K130" t="s">
        <v>1145</v>
      </c>
    </row>
    <row r="131" spans="1:11" x14ac:dyDescent="0.3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1666.90332199</v>
      </c>
      <c r="H131">
        <v>6464</v>
      </c>
      <c r="I131" t="s">
        <v>1167</v>
      </c>
      <c r="J131" t="s">
        <v>1137</v>
      </c>
      <c r="K131" t="s">
        <v>1145</v>
      </c>
    </row>
    <row r="132" spans="1:11" x14ac:dyDescent="0.3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9921.06</v>
      </c>
      <c r="H132">
        <v>7008</v>
      </c>
      <c r="I132" t="s">
        <v>1167</v>
      </c>
      <c r="J132" t="s">
        <v>1137</v>
      </c>
      <c r="K132" t="s">
        <v>1144</v>
      </c>
    </row>
    <row r="133" spans="1:11" x14ac:dyDescent="0.3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13529.291399999998</v>
      </c>
      <c r="H133" s="1">
        <v>9065.68</v>
      </c>
      <c r="I133" t="s">
        <v>1122</v>
      </c>
      <c r="J133" t="s">
        <v>1140</v>
      </c>
      <c r="K133" t="s">
        <v>1144</v>
      </c>
    </row>
    <row r="134" spans="1:11" x14ac:dyDescent="0.3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282.44</v>
      </c>
      <c r="H134">
        <v>6735</v>
      </c>
      <c r="I134" t="s">
        <v>1122</v>
      </c>
      <c r="J134" t="s">
        <v>1139</v>
      </c>
      <c r="K134" t="s">
        <v>1145</v>
      </c>
    </row>
    <row r="135" spans="1:11" x14ac:dyDescent="0.3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4256.3958423200002</v>
      </c>
      <c r="H135">
        <v>2640</v>
      </c>
      <c r="I135" t="s">
        <v>1122</v>
      </c>
      <c r="J135" t="s">
        <v>1134</v>
      </c>
      <c r="K135" t="s">
        <v>1143</v>
      </c>
    </row>
    <row r="136" spans="1:11" x14ac:dyDescent="0.3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2526.2132000000001</v>
      </c>
      <c r="H136" s="1">
        <v>10446.700000000001</v>
      </c>
      <c r="I136" t="s">
        <v>1122</v>
      </c>
      <c r="J136" t="s">
        <v>1133</v>
      </c>
      <c r="K136" t="s">
        <v>1144</v>
      </c>
    </row>
    <row r="137" spans="1:11" x14ac:dyDescent="0.3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255.67199999999997</v>
      </c>
      <c r="H137" s="1">
        <v>5082.66</v>
      </c>
      <c r="I137" t="s">
        <v>1122</v>
      </c>
      <c r="J137" t="s">
        <v>1140</v>
      </c>
      <c r="K137" t="s">
        <v>1146</v>
      </c>
    </row>
    <row r="138" spans="1:11" x14ac:dyDescent="0.3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8982.9442852099983</v>
      </c>
      <c r="H138">
        <v>5597</v>
      </c>
      <c r="I138" t="s">
        <v>1122</v>
      </c>
      <c r="J138" t="s">
        <v>1140</v>
      </c>
      <c r="K138" t="s">
        <v>1145</v>
      </c>
    </row>
    <row r="139" spans="1:11" x14ac:dyDescent="0.3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1748.01</v>
      </c>
      <c r="H139">
        <v>4291</v>
      </c>
      <c r="I139" t="s">
        <v>1122</v>
      </c>
      <c r="J139" t="s">
        <v>1134</v>
      </c>
      <c r="K139" t="s">
        <v>1145</v>
      </c>
    </row>
    <row r="140" spans="1:11" x14ac:dyDescent="0.3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2421.9007619574004</v>
      </c>
      <c r="H140" s="1">
        <v>2322.88</v>
      </c>
      <c r="I140" t="s">
        <v>1167</v>
      </c>
      <c r="J140" t="s">
        <v>1140</v>
      </c>
      <c r="K140" t="s">
        <v>1145</v>
      </c>
    </row>
    <row r="141" spans="1:11" x14ac:dyDescent="0.3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283.21199999999999</v>
      </c>
      <c r="H141" s="1">
        <v>2516.86</v>
      </c>
      <c r="I141" t="s">
        <v>1167</v>
      </c>
      <c r="J141" t="s">
        <v>1141</v>
      </c>
      <c r="K141" t="s">
        <v>1143</v>
      </c>
    </row>
    <row r="142" spans="1:11" x14ac:dyDescent="0.3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4269.38</v>
      </c>
      <c r="H142">
        <v>6363</v>
      </c>
      <c r="I142" t="s">
        <v>1167</v>
      </c>
      <c r="J142" t="s">
        <v>1138</v>
      </c>
      <c r="K142" t="s">
        <v>1144</v>
      </c>
    </row>
    <row r="143" spans="1:11" x14ac:dyDescent="0.3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262.16000000000003</v>
      </c>
      <c r="H143">
        <v>8078</v>
      </c>
      <c r="I143" t="s">
        <v>1167</v>
      </c>
      <c r="J143" t="s">
        <v>1134</v>
      </c>
      <c r="K143" t="s">
        <v>1144</v>
      </c>
    </row>
    <row r="144" spans="1:11" x14ac:dyDescent="0.3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7599.311241480701</v>
      </c>
      <c r="H144" s="1">
        <v>1840.16</v>
      </c>
      <c r="I144" t="s">
        <v>1167</v>
      </c>
      <c r="J144" t="s">
        <v>1133</v>
      </c>
      <c r="K144" t="s">
        <v>1143</v>
      </c>
    </row>
    <row r="145" spans="1:11" x14ac:dyDescent="0.3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1058.882243111</v>
      </c>
      <c r="H145" s="1">
        <v>6308.95</v>
      </c>
      <c r="I145" t="s">
        <v>1122</v>
      </c>
      <c r="J145" t="s">
        <v>1133</v>
      </c>
      <c r="K145" t="s">
        <v>1146</v>
      </c>
    </row>
    <row r="146" spans="1:11" x14ac:dyDescent="0.3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2974.2696245100001</v>
      </c>
      <c r="H146">
        <v>5293</v>
      </c>
      <c r="I146" t="s">
        <v>1122</v>
      </c>
      <c r="J146" t="s">
        <v>1133</v>
      </c>
      <c r="K146" t="s">
        <v>1143</v>
      </c>
    </row>
    <row r="147" spans="1:11" x14ac:dyDescent="0.3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2481.66</v>
      </c>
      <c r="H147" s="1">
        <v>5530.07</v>
      </c>
      <c r="I147" t="s">
        <v>1122</v>
      </c>
      <c r="J147" t="s">
        <v>1132</v>
      </c>
      <c r="K147" t="s">
        <v>1143</v>
      </c>
    </row>
    <row r="148" spans="1:11" x14ac:dyDescent="0.3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1381.7939999999999</v>
      </c>
      <c r="H148" s="1">
        <v>3380.4</v>
      </c>
      <c r="I148" t="s">
        <v>1167</v>
      </c>
      <c r="J148" t="s">
        <v>1138</v>
      </c>
      <c r="K148" t="s">
        <v>1145</v>
      </c>
    </row>
    <row r="149" spans="1:11" x14ac:dyDescent="0.3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4002.68</v>
      </c>
      <c r="H149">
        <v>2661</v>
      </c>
      <c r="I149" t="s">
        <v>1122</v>
      </c>
      <c r="J149" t="s">
        <v>1136</v>
      </c>
      <c r="K149" t="s">
        <v>1145</v>
      </c>
    </row>
    <row r="150" spans="1:11" x14ac:dyDescent="0.3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7142.5536451912994</v>
      </c>
      <c r="H150" s="1">
        <v>5777.92</v>
      </c>
      <c r="I150" t="s">
        <v>1122</v>
      </c>
      <c r="J150" t="s">
        <v>1140</v>
      </c>
      <c r="K150" t="s">
        <v>1144</v>
      </c>
    </row>
    <row r="151" spans="1:11" x14ac:dyDescent="0.3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6902.39</v>
      </c>
      <c r="H151">
        <v>6107</v>
      </c>
      <c r="I151" t="s">
        <v>1122</v>
      </c>
      <c r="J151" t="s">
        <v>1140</v>
      </c>
      <c r="K151" t="s">
        <v>1144</v>
      </c>
    </row>
    <row r="152" spans="1:11" x14ac:dyDescent="0.3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285.99479999999994</v>
      </c>
      <c r="H152" s="1">
        <v>3140.7</v>
      </c>
      <c r="I152" t="s">
        <v>1167</v>
      </c>
      <c r="J152" t="s">
        <v>1134</v>
      </c>
      <c r="K152" t="s">
        <v>1143</v>
      </c>
    </row>
    <row r="153" spans="1:11" x14ac:dyDescent="0.3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1898.88</v>
      </c>
      <c r="H153" s="1">
        <v>10045.530000000001</v>
      </c>
      <c r="I153" t="s">
        <v>1122</v>
      </c>
      <c r="J153" t="s">
        <v>1128</v>
      </c>
      <c r="K153" t="s">
        <v>1145</v>
      </c>
    </row>
    <row r="154" spans="1:11" x14ac:dyDescent="0.3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1711.2059999999997</v>
      </c>
      <c r="H154" s="1">
        <v>8867.0400000000009</v>
      </c>
      <c r="I154" t="s">
        <v>1122</v>
      </c>
      <c r="J154" t="s">
        <v>1140</v>
      </c>
      <c r="K154" t="s">
        <v>1144</v>
      </c>
    </row>
    <row r="155" spans="1:11" x14ac:dyDescent="0.3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4260.2700000000004</v>
      </c>
      <c r="H155">
        <v>453</v>
      </c>
      <c r="I155" t="s">
        <v>1167</v>
      </c>
      <c r="J155" t="s">
        <v>1132</v>
      </c>
      <c r="K155" t="s">
        <v>1144</v>
      </c>
    </row>
    <row r="156" spans="1:11" x14ac:dyDescent="0.3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1207.6099999999999</v>
      </c>
      <c r="H156">
        <v>277</v>
      </c>
      <c r="I156" t="s">
        <v>1122</v>
      </c>
      <c r="J156" t="s">
        <v>1132</v>
      </c>
      <c r="K156" t="s">
        <v>1143</v>
      </c>
    </row>
    <row r="157" spans="1:11" x14ac:dyDescent="0.3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10243.2962086922</v>
      </c>
      <c r="H157" s="1">
        <v>5511.22</v>
      </c>
      <c r="I157" t="s">
        <v>1122</v>
      </c>
      <c r="J157" t="s">
        <v>1136</v>
      </c>
      <c r="K157" t="s">
        <v>1143</v>
      </c>
    </row>
    <row r="158" spans="1:11" x14ac:dyDescent="0.3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482.26</v>
      </c>
      <c r="H158">
        <v>2194</v>
      </c>
      <c r="I158" t="s">
        <v>1122</v>
      </c>
      <c r="J158" t="s">
        <v>1134</v>
      </c>
      <c r="K158" t="s">
        <v>1145</v>
      </c>
    </row>
    <row r="159" spans="1:11" x14ac:dyDescent="0.3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7153.33</v>
      </c>
      <c r="H159">
        <v>9103</v>
      </c>
      <c r="I159" t="s">
        <v>1122</v>
      </c>
      <c r="J159" t="s">
        <v>1138</v>
      </c>
      <c r="K159" t="s">
        <v>1145</v>
      </c>
    </row>
    <row r="160" spans="1:11" x14ac:dyDescent="0.3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319.22000000000003</v>
      </c>
      <c r="H160">
        <v>9072</v>
      </c>
      <c r="I160" t="s">
        <v>1122</v>
      </c>
      <c r="J160" t="s">
        <v>1134</v>
      </c>
      <c r="K160" t="s">
        <v>1143</v>
      </c>
    </row>
    <row r="161" spans="1:11" x14ac:dyDescent="0.3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8327.0400000000009</v>
      </c>
      <c r="H161" s="1">
        <v>11482.5</v>
      </c>
      <c r="I161" t="s">
        <v>1122</v>
      </c>
      <c r="J161" t="s">
        <v>1132</v>
      </c>
      <c r="K161" t="s">
        <v>1143</v>
      </c>
    </row>
    <row r="162" spans="1:11" x14ac:dyDescent="0.3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7198.6</v>
      </c>
      <c r="H162">
        <v>7327</v>
      </c>
      <c r="I162" t="s">
        <v>1122</v>
      </c>
      <c r="J162" t="s">
        <v>1137</v>
      </c>
      <c r="K162" t="s">
        <v>1145</v>
      </c>
    </row>
    <row r="163" spans="1:11" x14ac:dyDescent="0.3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683.65130403000001</v>
      </c>
      <c r="H163">
        <v>4525</v>
      </c>
      <c r="I163" t="s">
        <v>1122</v>
      </c>
      <c r="J163" t="s">
        <v>1140</v>
      </c>
      <c r="K163" t="s">
        <v>1145</v>
      </c>
    </row>
    <row r="164" spans="1:11" x14ac:dyDescent="0.3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609.16</v>
      </c>
      <c r="H164">
        <v>4845</v>
      </c>
      <c r="I164" t="s">
        <v>1122</v>
      </c>
      <c r="J164" t="s">
        <v>1128</v>
      </c>
      <c r="K164" t="s">
        <v>1145</v>
      </c>
    </row>
    <row r="165" spans="1:11" x14ac:dyDescent="0.3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31.88</v>
      </c>
      <c r="H165">
        <v>2717</v>
      </c>
      <c r="I165" t="s">
        <v>1122</v>
      </c>
      <c r="J165" t="s">
        <v>1138</v>
      </c>
      <c r="K165" t="s">
        <v>1146</v>
      </c>
    </row>
    <row r="166" spans="1:11" x14ac:dyDescent="0.3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5532.4558162900003</v>
      </c>
      <c r="H166">
        <v>2392</v>
      </c>
      <c r="I166" t="s">
        <v>1122</v>
      </c>
      <c r="J166" t="s">
        <v>1125</v>
      </c>
      <c r="K166" t="s">
        <v>1143</v>
      </c>
    </row>
    <row r="167" spans="1:11" x14ac:dyDescent="0.3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9828.85</v>
      </c>
      <c r="H167">
        <v>4440</v>
      </c>
      <c r="I167" t="s">
        <v>1122</v>
      </c>
      <c r="J167" t="s">
        <v>1137</v>
      </c>
      <c r="K167" t="s">
        <v>1145</v>
      </c>
    </row>
    <row r="168" spans="1:11" x14ac:dyDescent="0.3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5694.01</v>
      </c>
      <c r="H168">
        <v>9892</v>
      </c>
      <c r="I168" t="s">
        <v>1167</v>
      </c>
      <c r="J168" t="s">
        <v>1133</v>
      </c>
      <c r="K168" t="s">
        <v>1144</v>
      </c>
    </row>
    <row r="169" spans="1:11" x14ac:dyDescent="0.3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8960.93</v>
      </c>
      <c r="H169">
        <v>3663</v>
      </c>
      <c r="I169" t="s">
        <v>1122</v>
      </c>
      <c r="J169" t="s">
        <v>1134</v>
      </c>
      <c r="K169" t="s">
        <v>1143</v>
      </c>
    </row>
    <row r="170" spans="1:11" x14ac:dyDescent="0.3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1454.10304</v>
      </c>
      <c r="H170" s="1">
        <v>6308.28</v>
      </c>
      <c r="I170" t="s">
        <v>1122</v>
      </c>
      <c r="J170" t="s">
        <v>1135</v>
      </c>
      <c r="K170" t="s">
        <v>1144</v>
      </c>
    </row>
    <row r="171" spans="1:11" x14ac:dyDescent="0.3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8288.244200000001</v>
      </c>
      <c r="H171" s="1">
        <v>3041.28</v>
      </c>
      <c r="I171" t="s">
        <v>1122</v>
      </c>
      <c r="J171" t="s">
        <v>1132</v>
      </c>
      <c r="K171" t="s">
        <v>1143</v>
      </c>
    </row>
    <row r="172" spans="1:11" x14ac:dyDescent="0.3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4028.65</v>
      </c>
      <c r="H172">
        <v>4484</v>
      </c>
      <c r="I172" t="s">
        <v>1122</v>
      </c>
      <c r="J172" t="s">
        <v>1140</v>
      </c>
      <c r="K172" t="s">
        <v>1143</v>
      </c>
    </row>
    <row r="173" spans="1:11" x14ac:dyDescent="0.3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4262.0864999999994</v>
      </c>
      <c r="H173" s="1">
        <v>4430.3999999999996</v>
      </c>
      <c r="I173" t="s">
        <v>1122</v>
      </c>
      <c r="J173" t="s">
        <v>1141</v>
      </c>
      <c r="K173" t="s">
        <v>1146</v>
      </c>
    </row>
    <row r="174" spans="1:11" x14ac:dyDescent="0.3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8549.8364106099998</v>
      </c>
      <c r="H174">
        <v>7869</v>
      </c>
      <c r="I174" t="s">
        <v>1122</v>
      </c>
      <c r="J174" t="s">
        <v>1137</v>
      </c>
      <c r="K174" t="s">
        <v>1143</v>
      </c>
    </row>
    <row r="175" spans="1:11" x14ac:dyDescent="0.3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8062.4320000000007</v>
      </c>
      <c r="H175" s="1">
        <v>4835.82</v>
      </c>
      <c r="I175" t="s">
        <v>1122</v>
      </c>
      <c r="J175" t="s">
        <v>1140</v>
      </c>
      <c r="K175" t="s">
        <v>1146</v>
      </c>
    </row>
    <row r="176" spans="1:11" x14ac:dyDescent="0.3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227.9628837468</v>
      </c>
      <c r="H176" s="1">
        <v>1935.2</v>
      </c>
      <c r="I176" t="s">
        <v>1122</v>
      </c>
      <c r="J176" t="s">
        <v>1140</v>
      </c>
      <c r="K176" t="s">
        <v>1145</v>
      </c>
    </row>
    <row r="177" spans="1:11" x14ac:dyDescent="0.3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1506.1760000000002</v>
      </c>
      <c r="H177" s="1">
        <v>6768.72</v>
      </c>
      <c r="I177" t="s">
        <v>1122</v>
      </c>
      <c r="J177" t="s">
        <v>1135</v>
      </c>
      <c r="K177" t="s">
        <v>1146</v>
      </c>
    </row>
    <row r="178" spans="1:11" x14ac:dyDescent="0.3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3659.3123000000005</v>
      </c>
      <c r="H178" s="1">
        <v>1166.22</v>
      </c>
      <c r="I178" t="s">
        <v>1122</v>
      </c>
      <c r="J178" t="s">
        <v>1137</v>
      </c>
      <c r="K178" t="s">
        <v>1143</v>
      </c>
    </row>
    <row r="179" spans="1:11" x14ac:dyDescent="0.3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5711.5343769155998</v>
      </c>
      <c r="H179" s="1">
        <v>3134.34</v>
      </c>
      <c r="I179" t="s">
        <v>1167</v>
      </c>
      <c r="J179" t="s">
        <v>1138</v>
      </c>
      <c r="K179" t="s">
        <v>1145</v>
      </c>
    </row>
    <row r="180" spans="1:11" x14ac:dyDescent="0.3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1435.7497000000001</v>
      </c>
      <c r="H180" s="1">
        <v>1343.43</v>
      </c>
      <c r="I180" t="s">
        <v>1122</v>
      </c>
      <c r="J180" t="s">
        <v>1136</v>
      </c>
      <c r="K180" t="s">
        <v>1143</v>
      </c>
    </row>
    <row r="181" spans="1:11" x14ac:dyDescent="0.3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2776.1480999999999</v>
      </c>
      <c r="H181" s="1">
        <v>2463.54</v>
      </c>
      <c r="I181" t="s">
        <v>1167</v>
      </c>
      <c r="J181" t="s">
        <v>1141</v>
      </c>
      <c r="K181" t="s">
        <v>1144</v>
      </c>
    </row>
    <row r="182" spans="1:11" x14ac:dyDescent="0.3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301.32</v>
      </c>
      <c r="H182">
        <v>2664</v>
      </c>
      <c r="I182" t="s">
        <v>1122</v>
      </c>
      <c r="J182" t="s">
        <v>1136</v>
      </c>
      <c r="K182" t="s">
        <v>1145</v>
      </c>
    </row>
    <row r="183" spans="1:11" x14ac:dyDescent="0.3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5180.17</v>
      </c>
      <c r="H183">
        <v>6772</v>
      </c>
      <c r="I183" t="s">
        <v>1122</v>
      </c>
      <c r="J183" t="s">
        <v>1133</v>
      </c>
      <c r="K183" t="s">
        <v>1145</v>
      </c>
    </row>
    <row r="184" spans="1:11" x14ac:dyDescent="0.3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8331.8790631000011</v>
      </c>
      <c r="H184">
        <v>8844</v>
      </c>
      <c r="I184" t="s">
        <v>1167</v>
      </c>
      <c r="J184" t="s">
        <v>1141</v>
      </c>
      <c r="K184" t="s">
        <v>1144</v>
      </c>
    </row>
    <row r="185" spans="1:11" x14ac:dyDescent="0.3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9444.6299999999992</v>
      </c>
      <c r="H185">
        <v>3232</v>
      </c>
      <c r="I185" t="s">
        <v>1167</v>
      </c>
      <c r="J185" t="s">
        <v>1127</v>
      </c>
      <c r="K185" t="s">
        <v>1145</v>
      </c>
    </row>
    <row r="186" spans="1:11" x14ac:dyDescent="0.3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190.1</v>
      </c>
      <c r="H186">
        <v>9378</v>
      </c>
      <c r="I186" t="s">
        <v>1167</v>
      </c>
      <c r="J186" t="s">
        <v>1138</v>
      </c>
      <c r="K186" t="s">
        <v>1144</v>
      </c>
    </row>
    <row r="187" spans="1:11" x14ac:dyDescent="0.3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8420.42</v>
      </c>
      <c r="H187">
        <v>8685</v>
      </c>
      <c r="I187" t="s">
        <v>1122</v>
      </c>
      <c r="J187" t="s">
        <v>1135</v>
      </c>
      <c r="K187" t="s">
        <v>1145</v>
      </c>
    </row>
    <row r="188" spans="1:11" x14ac:dyDescent="0.3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434.78160000000003</v>
      </c>
      <c r="H188" s="1">
        <v>7608.36</v>
      </c>
      <c r="I188" t="s">
        <v>1122</v>
      </c>
      <c r="J188" t="s">
        <v>1136</v>
      </c>
      <c r="K188" t="s">
        <v>1144</v>
      </c>
    </row>
    <row r="189" spans="1:11" x14ac:dyDescent="0.3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219.17</v>
      </c>
      <c r="H189">
        <v>9355</v>
      </c>
      <c r="I189" t="s">
        <v>1122</v>
      </c>
      <c r="J189" t="s">
        <v>1132</v>
      </c>
      <c r="K189" t="s">
        <v>1143</v>
      </c>
    </row>
    <row r="190" spans="1:11" x14ac:dyDescent="0.3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3267.19</v>
      </c>
      <c r="H190">
        <v>5575</v>
      </c>
      <c r="I190" t="s">
        <v>1167</v>
      </c>
      <c r="J190" t="s">
        <v>1130</v>
      </c>
      <c r="K190" t="s">
        <v>1145</v>
      </c>
    </row>
    <row r="191" spans="1:11" x14ac:dyDescent="0.3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6465.7984990600007</v>
      </c>
      <c r="H191">
        <v>915</v>
      </c>
      <c r="I191" t="s">
        <v>1167</v>
      </c>
      <c r="J191" t="s">
        <v>1140</v>
      </c>
      <c r="K191" t="s">
        <v>1143</v>
      </c>
    </row>
    <row r="192" spans="1:11" x14ac:dyDescent="0.3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2841.6668</v>
      </c>
      <c r="H192" s="1">
        <v>4440</v>
      </c>
      <c r="I192" t="s">
        <v>1122</v>
      </c>
      <c r="J192" t="s">
        <v>1130</v>
      </c>
      <c r="K192" t="s">
        <v>1146</v>
      </c>
    </row>
    <row r="193" spans="1:11" x14ac:dyDescent="0.3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319.58999999999997</v>
      </c>
      <c r="H193">
        <v>7701</v>
      </c>
      <c r="I193" t="s">
        <v>1167</v>
      </c>
      <c r="J193" t="s">
        <v>1140</v>
      </c>
      <c r="K193" t="s">
        <v>1145</v>
      </c>
    </row>
    <row r="194" spans="1:11" x14ac:dyDescent="0.3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5.5</v>
      </c>
      <c r="H194">
        <v>9511</v>
      </c>
      <c r="I194" t="s">
        <v>1122</v>
      </c>
      <c r="J194" t="s">
        <v>1130</v>
      </c>
      <c r="K194" t="s">
        <v>1143</v>
      </c>
    </row>
    <row r="195" spans="1:11" x14ac:dyDescent="0.3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5295.7475999999997</v>
      </c>
      <c r="H195" s="1">
        <v>3155.34</v>
      </c>
      <c r="I195" t="s">
        <v>1122</v>
      </c>
      <c r="J195" t="s">
        <v>1133</v>
      </c>
      <c r="K195" t="s">
        <v>1144</v>
      </c>
    </row>
    <row r="196" spans="1:11" x14ac:dyDescent="0.3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188.04</v>
      </c>
      <c r="H196" s="1">
        <v>927.45</v>
      </c>
      <c r="I196" t="s">
        <v>1122</v>
      </c>
      <c r="J196" t="s">
        <v>1137</v>
      </c>
      <c r="K196" t="s">
        <v>1144</v>
      </c>
    </row>
    <row r="197" spans="1:11" x14ac:dyDescent="0.3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75.4773</v>
      </c>
      <c r="H197" s="1">
        <v>5598.24</v>
      </c>
      <c r="I197" t="s">
        <v>1122</v>
      </c>
      <c r="J197" t="s">
        <v>1132</v>
      </c>
      <c r="K197" t="s">
        <v>1143</v>
      </c>
    </row>
    <row r="198" spans="1:11" x14ac:dyDescent="0.3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9095.0726548359999</v>
      </c>
      <c r="H198" s="1">
        <v>5273.17</v>
      </c>
      <c r="I198" t="s">
        <v>1122</v>
      </c>
      <c r="J198" t="s">
        <v>1132</v>
      </c>
      <c r="K198" t="s">
        <v>1144</v>
      </c>
    </row>
    <row r="199" spans="1:11" x14ac:dyDescent="0.3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347.02300000000002</v>
      </c>
      <c r="H199" s="1">
        <v>2664.75</v>
      </c>
      <c r="I199" t="s">
        <v>1122</v>
      </c>
      <c r="J199" t="s">
        <v>1134</v>
      </c>
      <c r="K199" t="s">
        <v>1143</v>
      </c>
    </row>
    <row r="200" spans="1:11" x14ac:dyDescent="0.3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10687.295513262499</v>
      </c>
      <c r="H200" s="1">
        <v>8734.59</v>
      </c>
      <c r="I200" t="s">
        <v>1122</v>
      </c>
      <c r="J200" t="s">
        <v>1136</v>
      </c>
      <c r="K200" t="s">
        <v>1145</v>
      </c>
    </row>
    <row r="201" spans="1:11" x14ac:dyDescent="0.3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2906.5752851300003</v>
      </c>
      <c r="H201">
        <v>8572</v>
      </c>
      <c r="I201" t="s">
        <v>1122</v>
      </c>
      <c r="J201" t="s">
        <v>1137</v>
      </c>
      <c r="K201" t="s">
        <v>1143</v>
      </c>
    </row>
    <row r="202" spans="1:11" x14ac:dyDescent="0.3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435.3879</v>
      </c>
      <c r="H202" s="1">
        <v>3445.86</v>
      </c>
      <c r="I202" t="s">
        <v>1122</v>
      </c>
      <c r="J202" t="s">
        <v>1141</v>
      </c>
      <c r="K202" t="s">
        <v>1143</v>
      </c>
    </row>
    <row r="203" spans="1:11" x14ac:dyDescent="0.3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5229.6318000000001</v>
      </c>
      <c r="H203" s="1">
        <v>3732</v>
      </c>
      <c r="I203" t="s">
        <v>1167</v>
      </c>
      <c r="J203" t="s">
        <v>1133</v>
      </c>
      <c r="K203" t="s">
        <v>1145</v>
      </c>
    </row>
    <row r="204" spans="1:11" x14ac:dyDescent="0.3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1841.96</v>
      </c>
      <c r="H204">
        <v>2698</v>
      </c>
      <c r="I204" t="s">
        <v>1122</v>
      </c>
      <c r="J204" t="s">
        <v>1127</v>
      </c>
      <c r="K204" t="s">
        <v>1144</v>
      </c>
    </row>
    <row r="205" spans="1:11" x14ac:dyDescent="0.3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314.99</v>
      </c>
      <c r="H205">
        <v>9198</v>
      </c>
      <c r="I205" t="s">
        <v>1122</v>
      </c>
      <c r="J205" t="s">
        <v>1136</v>
      </c>
      <c r="K205" t="s">
        <v>1144</v>
      </c>
    </row>
    <row r="206" spans="1:11" x14ac:dyDescent="0.3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8122.3817999999992</v>
      </c>
      <c r="H206" s="1">
        <v>2585.6</v>
      </c>
      <c r="I206" t="s">
        <v>1167</v>
      </c>
      <c r="J206" t="s">
        <v>1140</v>
      </c>
      <c r="K206" t="s">
        <v>1145</v>
      </c>
    </row>
    <row r="207" spans="1:11" x14ac:dyDescent="0.3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6620.2439032457005</v>
      </c>
      <c r="H207" s="1">
        <v>7223.58</v>
      </c>
      <c r="I207" t="s">
        <v>1122</v>
      </c>
      <c r="J207" t="s">
        <v>1136</v>
      </c>
      <c r="K207" t="s">
        <v>1145</v>
      </c>
    </row>
    <row r="208" spans="1:11" x14ac:dyDescent="0.3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94.276399999999995</v>
      </c>
      <c r="H208" s="1">
        <v>5686.1</v>
      </c>
      <c r="I208" t="s">
        <v>1122</v>
      </c>
      <c r="J208" t="s">
        <v>1132</v>
      </c>
      <c r="K208" t="s">
        <v>1144</v>
      </c>
    </row>
    <row r="209" spans="1:11" x14ac:dyDescent="0.3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2614.3467000000001</v>
      </c>
      <c r="H209" s="1">
        <v>7387.52</v>
      </c>
      <c r="I209" t="s">
        <v>1122</v>
      </c>
      <c r="J209" t="s">
        <v>1136</v>
      </c>
      <c r="K209" t="s">
        <v>1143</v>
      </c>
    </row>
    <row r="210" spans="1:11" x14ac:dyDescent="0.3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1579.8975</v>
      </c>
      <c r="H210" s="1">
        <v>5951.33</v>
      </c>
      <c r="I210" t="s">
        <v>1122</v>
      </c>
      <c r="J210" t="s">
        <v>1137</v>
      </c>
      <c r="K210" t="s">
        <v>1143</v>
      </c>
    </row>
    <row r="211" spans="1:11" x14ac:dyDescent="0.3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6867.0965267299998</v>
      </c>
      <c r="H211">
        <v>3235</v>
      </c>
      <c r="I211" t="s">
        <v>1122</v>
      </c>
      <c r="J211" t="s">
        <v>1139</v>
      </c>
      <c r="K211" t="s">
        <v>1145</v>
      </c>
    </row>
    <row r="212" spans="1:11" x14ac:dyDescent="0.3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283.39</v>
      </c>
      <c r="H212">
        <v>6359</v>
      </c>
      <c r="I212" t="s">
        <v>1167</v>
      </c>
      <c r="J212" t="s">
        <v>1133</v>
      </c>
      <c r="K212" t="s">
        <v>1146</v>
      </c>
    </row>
    <row r="213" spans="1:11" x14ac:dyDescent="0.3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3093.58</v>
      </c>
      <c r="H213">
        <v>4136</v>
      </c>
      <c r="I213" t="s">
        <v>1122</v>
      </c>
      <c r="J213" t="s">
        <v>1138</v>
      </c>
      <c r="K213" t="s">
        <v>1146</v>
      </c>
    </row>
    <row r="214" spans="1:11" x14ac:dyDescent="0.3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8863.9419868200002</v>
      </c>
      <c r="H214">
        <v>9375</v>
      </c>
      <c r="I214" t="s">
        <v>1122</v>
      </c>
      <c r="J214" t="s">
        <v>1137</v>
      </c>
      <c r="K214" t="s">
        <v>1145</v>
      </c>
    </row>
    <row r="215" spans="1:11" x14ac:dyDescent="0.3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6571.60890535</v>
      </c>
      <c r="H215">
        <v>9381</v>
      </c>
      <c r="I215" t="s">
        <v>1122</v>
      </c>
      <c r="J215" t="s">
        <v>1140</v>
      </c>
      <c r="K215" t="s">
        <v>1143</v>
      </c>
    </row>
    <row r="216" spans="1:11" hidden="1" x14ac:dyDescent="0.3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107.23520000000001</v>
      </c>
      <c r="H216" s="1">
        <v>6385.89</v>
      </c>
      <c r="I216" t="s">
        <v>1122</v>
      </c>
      <c r="J216" t="s">
        <v>1135</v>
      </c>
      <c r="K216" t="s">
        <v>1146</v>
      </c>
    </row>
    <row r="217" spans="1:11" hidden="1" x14ac:dyDescent="0.3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8495.57</v>
      </c>
      <c r="H217">
        <v>993</v>
      </c>
      <c r="I217" t="s">
        <v>1167</v>
      </c>
      <c r="J217" t="s">
        <v>1137</v>
      </c>
      <c r="K217" t="s">
        <v>1145</v>
      </c>
    </row>
    <row r="218" spans="1:11" hidden="1" x14ac:dyDescent="0.3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3508.2073796499999</v>
      </c>
      <c r="H218">
        <v>3067</v>
      </c>
      <c r="I218" t="s">
        <v>1122</v>
      </c>
      <c r="J218" t="s">
        <v>1126</v>
      </c>
      <c r="K218" t="s">
        <v>1145</v>
      </c>
    </row>
    <row r="219" spans="1:11" hidden="1" x14ac:dyDescent="0.3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7369.2778479799999</v>
      </c>
      <c r="H219">
        <v>6721</v>
      </c>
      <c r="I219" t="s">
        <v>1122</v>
      </c>
      <c r="J219" t="s">
        <v>1135</v>
      </c>
      <c r="K219" t="s">
        <v>1145</v>
      </c>
    </row>
    <row r="220" spans="1:11" hidden="1" x14ac:dyDescent="0.3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219.89160000000001</v>
      </c>
      <c r="H220" s="1">
        <v>12206.08</v>
      </c>
      <c r="I220" t="s">
        <v>1122</v>
      </c>
      <c r="J220" t="s">
        <v>1140</v>
      </c>
      <c r="K220" t="s">
        <v>1143</v>
      </c>
    </row>
    <row r="221" spans="1:11" hidden="1" x14ac:dyDescent="0.3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362.23849999999999</v>
      </c>
      <c r="H221" s="1">
        <v>10393.74</v>
      </c>
      <c r="I221" t="s">
        <v>1122</v>
      </c>
      <c r="J221" t="s">
        <v>1138</v>
      </c>
      <c r="K221" t="s">
        <v>1145</v>
      </c>
    </row>
    <row r="222" spans="1:11" hidden="1" x14ac:dyDescent="0.3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13618.273500000001</v>
      </c>
      <c r="H222" s="1">
        <v>4248</v>
      </c>
      <c r="I222" t="s">
        <v>1167</v>
      </c>
      <c r="J222" t="s">
        <v>1136</v>
      </c>
      <c r="K222" t="s">
        <v>1144</v>
      </c>
    </row>
    <row r="223" spans="1:11" hidden="1" x14ac:dyDescent="0.3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6474.5</v>
      </c>
      <c r="H223">
        <v>6844</v>
      </c>
      <c r="I223" t="s">
        <v>1122</v>
      </c>
      <c r="J223" t="s">
        <v>1134</v>
      </c>
      <c r="K223" t="s">
        <v>1145</v>
      </c>
    </row>
    <row r="224" spans="1:11" hidden="1" x14ac:dyDescent="0.3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3500.0064000000002</v>
      </c>
      <c r="H224" s="1">
        <v>3980.9</v>
      </c>
      <c r="I224" t="s">
        <v>1167</v>
      </c>
      <c r="J224" t="s">
        <v>1134</v>
      </c>
      <c r="K224" t="s">
        <v>1143</v>
      </c>
    </row>
    <row r="225" spans="1:11" hidden="1" x14ac:dyDescent="0.3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435.75</v>
      </c>
      <c r="H225">
        <v>4026</v>
      </c>
      <c r="I225" t="s">
        <v>1122</v>
      </c>
      <c r="J225" t="s">
        <v>1135</v>
      </c>
      <c r="K225" t="s">
        <v>1145</v>
      </c>
    </row>
    <row r="226" spans="1:11" hidden="1" x14ac:dyDescent="0.3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3191.6</v>
      </c>
      <c r="H226">
        <v>5907</v>
      </c>
      <c r="I226" t="s">
        <v>1122</v>
      </c>
      <c r="J226" t="s">
        <v>1126</v>
      </c>
      <c r="K226" t="s">
        <v>1145</v>
      </c>
    </row>
    <row r="227" spans="1:11" hidden="1" x14ac:dyDescent="0.3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142.41</v>
      </c>
      <c r="H227">
        <v>5232</v>
      </c>
      <c r="I227" t="s">
        <v>1122</v>
      </c>
      <c r="J227" t="s">
        <v>1132</v>
      </c>
      <c r="K227" t="s">
        <v>1143</v>
      </c>
    </row>
    <row r="228" spans="1:11" hidden="1" x14ac:dyDescent="0.3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6966.6429807299992</v>
      </c>
      <c r="H228">
        <v>1194</v>
      </c>
      <c r="I228" t="s">
        <v>1122</v>
      </c>
      <c r="J228" t="s">
        <v>1141</v>
      </c>
      <c r="K228" t="s">
        <v>1145</v>
      </c>
    </row>
    <row r="229" spans="1:11" hidden="1" x14ac:dyDescent="0.3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4826.58</v>
      </c>
      <c r="H229">
        <v>9672</v>
      </c>
      <c r="I229" t="s">
        <v>1122</v>
      </c>
      <c r="J229" t="s">
        <v>1135</v>
      </c>
      <c r="K229" t="s">
        <v>1145</v>
      </c>
    </row>
    <row r="230" spans="1:11" hidden="1" x14ac:dyDescent="0.3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1663.05</v>
      </c>
      <c r="H230">
        <v>7729</v>
      </c>
      <c r="I230" t="s">
        <v>1122</v>
      </c>
      <c r="J230" t="s">
        <v>1134</v>
      </c>
      <c r="K230" t="s">
        <v>1144</v>
      </c>
    </row>
    <row r="231" spans="1:11" hidden="1" x14ac:dyDescent="0.3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1073.7212037113998</v>
      </c>
      <c r="H231" s="1">
        <v>9025.82</v>
      </c>
      <c r="I231" t="s">
        <v>1167</v>
      </c>
      <c r="J231" t="s">
        <v>1134</v>
      </c>
      <c r="K231" t="s">
        <v>1143</v>
      </c>
    </row>
    <row r="232" spans="1:11" hidden="1" x14ac:dyDescent="0.3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1243.3317</v>
      </c>
      <c r="H232" s="1">
        <v>2742.95</v>
      </c>
      <c r="I232" t="s">
        <v>1167</v>
      </c>
      <c r="J232" t="s">
        <v>1138</v>
      </c>
      <c r="K232" t="s">
        <v>1145</v>
      </c>
    </row>
    <row r="233" spans="1:11" hidden="1" x14ac:dyDescent="0.3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9619.3813183300008</v>
      </c>
      <c r="H233">
        <v>1484</v>
      </c>
      <c r="I233" t="s">
        <v>1122</v>
      </c>
      <c r="J233" t="s">
        <v>1134</v>
      </c>
      <c r="K233" t="s">
        <v>1145</v>
      </c>
    </row>
    <row r="234" spans="1:11" hidden="1" x14ac:dyDescent="0.3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5119.6000000000004</v>
      </c>
      <c r="H234">
        <v>2099</v>
      </c>
      <c r="I234" t="s">
        <v>1122</v>
      </c>
      <c r="J234" t="s">
        <v>1140</v>
      </c>
      <c r="K234" t="s">
        <v>1144</v>
      </c>
    </row>
    <row r="235" spans="1:11" hidden="1" x14ac:dyDescent="0.3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331.57</v>
      </c>
      <c r="H235">
        <v>2350</v>
      </c>
      <c r="I235" t="s">
        <v>1122</v>
      </c>
      <c r="J235" t="s">
        <v>1137</v>
      </c>
      <c r="K235" t="s">
        <v>1145</v>
      </c>
    </row>
    <row r="236" spans="1:11" hidden="1" x14ac:dyDescent="0.3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3949.4450000000002</v>
      </c>
      <c r="H236" s="1">
        <v>6091.16</v>
      </c>
      <c r="I236" t="s">
        <v>1122</v>
      </c>
      <c r="J236" t="s">
        <v>1135</v>
      </c>
      <c r="K236" t="s">
        <v>1144</v>
      </c>
    </row>
    <row r="237" spans="1:11" hidden="1" x14ac:dyDescent="0.3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4670.6000000000004</v>
      </c>
      <c r="H237">
        <v>7037</v>
      </c>
      <c r="I237" t="s">
        <v>1122</v>
      </c>
      <c r="J237" t="s">
        <v>1136</v>
      </c>
      <c r="K237" t="s">
        <v>1146</v>
      </c>
    </row>
    <row r="238" spans="1:11" hidden="1" x14ac:dyDescent="0.3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1801.7244000000001</v>
      </c>
      <c r="H238" s="1">
        <v>3308.75</v>
      </c>
      <c r="I238" t="s">
        <v>1122</v>
      </c>
      <c r="J238" t="s">
        <v>1138</v>
      </c>
      <c r="K238" t="s">
        <v>1146</v>
      </c>
    </row>
    <row r="239" spans="1:11" hidden="1" x14ac:dyDescent="0.3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2856.9481000000001</v>
      </c>
      <c r="H239" s="1">
        <v>6509</v>
      </c>
      <c r="I239" t="s">
        <v>1167</v>
      </c>
      <c r="J239" t="s">
        <v>1138</v>
      </c>
      <c r="K239" t="s">
        <v>1145</v>
      </c>
    </row>
    <row r="240" spans="1:11" hidden="1" x14ac:dyDescent="0.3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4164.4638000000004</v>
      </c>
      <c r="H240" s="1">
        <v>1160.1199999999999</v>
      </c>
      <c r="I240" t="s">
        <v>1122</v>
      </c>
      <c r="J240" t="s">
        <v>1137</v>
      </c>
      <c r="K240" t="s">
        <v>1146</v>
      </c>
    </row>
    <row r="241" spans="1:11" hidden="1" x14ac:dyDescent="0.3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13351.7857</v>
      </c>
      <c r="H241" s="1">
        <v>2051.2800000000002</v>
      </c>
      <c r="I241" t="s">
        <v>1122</v>
      </c>
      <c r="J241" t="s">
        <v>1140</v>
      </c>
      <c r="K241" t="s">
        <v>1143</v>
      </c>
    </row>
    <row r="242" spans="1:11" hidden="1" x14ac:dyDescent="0.3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569.36</v>
      </c>
      <c r="H242">
        <v>4619</v>
      </c>
      <c r="I242" t="s">
        <v>1122</v>
      </c>
      <c r="J242" t="s">
        <v>1132</v>
      </c>
      <c r="K242" t="s">
        <v>1143</v>
      </c>
    </row>
    <row r="243" spans="1:11" hidden="1" x14ac:dyDescent="0.3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858.03599999999994</v>
      </c>
      <c r="H243" s="1">
        <v>4784</v>
      </c>
      <c r="I243" t="s">
        <v>1122</v>
      </c>
      <c r="J243" t="s">
        <v>1134</v>
      </c>
      <c r="K243" t="s">
        <v>1145</v>
      </c>
    </row>
    <row r="244" spans="1:11" hidden="1" x14ac:dyDescent="0.3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6020.58</v>
      </c>
      <c r="H244">
        <v>252</v>
      </c>
      <c r="I244" t="s">
        <v>1122</v>
      </c>
      <c r="J244" t="s">
        <v>1136</v>
      </c>
      <c r="K244" t="s">
        <v>1145</v>
      </c>
    </row>
    <row r="245" spans="1:11" hidden="1" x14ac:dyDescent="0.3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2720.8852000000002</v>
      </c>
      <c r="H245" s="1">
        <v>4698.3999999999996</v>
      </c>
      <c r="I245" t="s">
        <v>1167</v>
      </c>
      <c r="J245" t="s">
        <v>1139</v>
      </c>
      <c r="K245" t="s">
        <v>1145</v>
      </c>
    </row>
    <row r="246" spans="1:11" hidden="1" x14ac:dyDescent="0.3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534.51621454560006</v>
      </c>
      <c r="H246" s="1">
        <v>7074</v>
      </c>
      <c r="I246" t="s">
        <v>1122</v>
      </c>
      <c r="J246" t="s">
        <v>1124</v>
      </c>
      <c r="K246" t="s">
        <v>1145</v>
      </c>
    </row>
    <row r="247" spans="1:11" hidden="1" x14ac:dyDescent="0.3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105.11</v>
      </c>
      <c r="H247">
        <v>4097</v>
      </c>
      <c r="I247" t="s">
        <v>1122</v>
      </c>
      <c r="J247" t="s">
        <v>1137</v>
      </c>
      <c r="K247" t="s">
        <v>1145</v>
      </c>
    </row>
    <row r="248" spans="1:11" hidden="1" x14ac:dyDescent="0.3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8488.9500000000007</v>
      </c>
      <c r="H248">
        <v>320</v>
      </c>
      <c r="I248" t="s">
        <v>1122</v>
      </c>
      <c r="J248" t="s">
        <v>1136</v>
      </c>
      <c r="K248" t="s">
        <v>1145</v>
      </c>
    </row>
    <row r="249" spans="1:11" hidden="1" x14ac:dyDescent="0.3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86.74</v>
      </c>
      <c r="H249">
        <v>7279</v>
      </c>
      <c r="I249" t="s">
        <v>1167</v>
      </c>
      <c r="J249" t="s">
        <v>1132</v>
      </c>
      <c r="K249" t="s">
        <v>1143</v>
      </c>
    </row>
    <row r="250" spans="1:11" hidden="1" x14ac:dyDescent="0.3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9658.35</v>
      </c>
      <c r="H250">
        <v>5900</v>
      </c>
      <c r="I250" t="s">
        <v>1122</v>
      </c>
      <c r="J250" t="s">
        <v>1126</v>
      </c>
      <c r="K250" t="s">
        <v>1146</v>
      </c>
    </row>
    <row r="251" spans="1:11" hidden="1" x14ac:dyDescent="0.3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3471.13</v>
      </c>
      <c r="H251">
        <v>1962</v>
      </c>
      <c r="I251" t="s">
        <v>1122</v>
      </c>
      <c r="J251" t="s">
        <v>1139</v>
      </c>
      <c r="K251" t="s">
        <v>1143</v>
      </c>
    </row>
    <row r="252" spans="1:11" hidden="1" x14ac:dyDescent="0.3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3788.5040000000004</v>
      </c>
      <c r="H252" s="1">
        <v>2287.91</v>
      </c>
      <c r="I252" t="s">
        <v>1122</v>
      </c>
      <c r="J252" t="s">
        <v>1141</v>
      </c>
      <c r="K252" t="s">
        <v>1144</v>
      </c>
    </row>
    <row r="253" spans="1:11" hidden="1" x14ac:dyDescent="0.3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125.01</v>
      </c>
      <c r="H253" s="1">
        <v>4931.24</v>
      </c>
      <c r="I253" t="s">
        <v>1122</v>
      </c>
      <c r="J253" t="s">
        <v>1134</v>
      </c>
      <c r="K253" t="s">
        <v>1144</v>
      </c>
    </row>
    <row r="254" spans="1:11" hidden="1" x14ac:dyDescent="0.3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317.25646552540002</v>
      </c>
      <c r="H254" s="1">
        <v>1554.6</v>
      </c>
      <c r="I254" t="s">
        <v>1167</v>
      </c>
      <c r="J254" t="s">
        <v>1126</v>
      </c>
      <c r="K254" t="s">
        <v>1145</v>
      </c>
    </row>
    <row r="255" spans="1:11" hidden="1" x14ac:dyDescent="0.3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1482.4641999999999</v>
      </c>
      <c r="H255" s="1">
        <v>7000.7</v>
      </c>
      <c r="I255" t="s">
        <v>1122</v>
      </c>
      <c r="J255" t="s">
        <v>1135</v>
      </c>
      <c r="K255" t="s">
        <v>1144</v>
      </c>
    </row>
    <row r="256" spans="1:11" hidden="1" x14ac:dyDescent="0.3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3283.6288</v>
      </c>
      <c r="H256" s="1">
        <v>2450.79</v>
      </c>
      <c r="I256" t="s">
        <v>1122</v>
      </c>
      <c r="J256" t="s">
        <v>1141</v>
      </c>
      <c r="K256" t="s">
        <v>1146</v>
      </c>
    </row>
    <row r="257" spans="1:11" hidden="1" x14ac:dyDescent="0.3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3033.1028000000001</v>
      </c>
      <c r="H257" s="1">
        <v>7092.36</v>
      </c>
      <c r="I257" t="s">
        <v>1122</v>
      </c>
      <c r="J257" t="s">
        <v>1136</v>
      </c>
      <c r="K257" t="s">
        <v>1145</v>
      </c>
    </row>
    <row r="258" spans="1:11" hidden="1" x14ac:dyDescent="0.3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13.1922</v>
      </c>
      <c r="H258" s="1">
        <v>4545.2299999999996</v>
      </c>
      <c r="I258" t="s">
        <v>1122</v>
      </c>
      <c r="J258" t="s">
        <v>1141</v>
      </c>
      <c r="K258" t="s">
        <v>1144</v>
      </c>
    </row>
    <row r="259" spans="1:11" hidden="1" x14ac:dyDescent="0.3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5732.6795967546004</v>
      </c>
      <c r="H259" s="1">
        <v>5319.8</v>
      </c>
      <c r="I259" t="s">
        <v>1167</v>
      </c>
      <c r="J259" t="s">
        <v>1140</v>
      </c>
      <c r="K259" t="s">
        <v>1145</v>
      </c>
    </row>
    <row r="260" spans="1:11" hidden="1" x14ac:dyDescent="0.3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6339.3792000000003</v>
      </c>
      <c r="H260" s="1">
        <v>7527.54</v>
      </c>
      <c r="I260" t="s">
        <v>1122</v>
      </c>
      <c r="J260" t="s">
        <v>1124</v>
      </c>
      <c r="K260" t="s">
        <v>1145</v>
      </c>
    </row>
    <row r="261" spans="1:11" hidden="1" x14ac:dyDescent="0.3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7882.1280115899999</v>
      </c>
      <c r="H261">
        <v>3616</v>
      </c>
      <c r="I261" t="s">
        <v>1122</v>
      </c>
      <c r="J261" t="s">
        <v>1135</v>
      </c>
      <c r="K261" t="s">
        <v>1144</v>
      </c>
    </row>
    <row r="262" spans="1:11" hidden="1" x14ac:dyDescent="0.3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3792.5596710599998</v>
      </c>
      <c r="H262">
        <v>2726</v>
      </c>
      <c r="I262" t="s">
        <v>1122</v>
      </c>
      <c r="J262" t="s">
        <v>1139</v>
      </c>
      <c r="K262" t="s">
        <v>1144</v>
      </c>
    </row>
    <row r="263" spans="1:11" hidden="1" x14ac:dyDescent="0.3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2010.2114999999999</v>
      </c>
      <c r="H263" s="1">
        <v>5578.3</v>
      </c>
      <c r="I263" t="s">
        <v>1122</v>
      </c>
      <c r="J263" t="s">
        <v>1134</v>
      </c>
      <c r="K263" t="s">
        <v>1144</v>
      </c>
    </row>
    <row r="264" spans="1:11" hidden="1" x14ac:dyDescent="0.3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3373.7961421</v>
      </c>
      <c r="H264">
        <v>1101</v>
      </c>
      <c r="I264" t="s">
        <v>1122</v>
      </c>
      <c r="J264" t="s">
        <v>1134</v>
      </c>
      <c r="K264" t="s">
        <v>1145</v>
      </c>
    </row>
    <row r="265" spans="1:11" hidden="1" x14ac:dyDescent="0.3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8889.3799999999992</v>
      </c>
      <c r="H265">
        <v>1182</v>
      </c>
      <c r="I265" t="s">
        <v>1122</v>
      </c>
      <c r="J265" t="s">
        <v>1136</v>
      </c>
      <c r="K265" t="s">
        <v>1143</v>
      </c>
    </row>
    <row r="266" spans="1:11" hidden="1" x14ac:dyDescent="0.3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3291.3309000000004</v>
      </c>
      <c r="H266" s="1">
        <v>5198.13</v>
      </c>
      <c r="I266" t="s">
        <v>1122</v>
      </c>
      <c r="J266" t="s">
        <v>1124</v>
      </c>
      <c r="K266" t="s">
        <v>1145</v>
      </c>
    </row>
    <row r="267" spans="1:11" hidden="1" x14ac:dyDescent="0.3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714.60606055230005</v>
      </c>
      <c r="H267" s="1">
        <v>9117.06</v>
      </c>
      <c r="I267" t="s">
        <v>1122</v>
      </c>
      <c r="J267" t="s">
        <v>1136</v>
      </c>
      <c r="K267" t="s">
        <v>1146</v>
      </c>
    </row>
    <row r="268" spans="1:11" hidden="1" x14ac:dyDescent="0.3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5186.3057999999992</v>
      </c>
      <c r="H268" s="1">
        <v>4046.66</v>
      </c>
      <c r="I268" t="s">
        <v>1122</v>
      </c>
      <c r="J268" t="s">
        <v>1137</v>
      </c>
      <c r="K268" t="s">
        <v>1146</v>
      </c>
    </row>
    <row r="269" spans="1:11" hidden="1" x14ac:dyDescent="0.3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3948.9659999999999</v>
      </c>
      <c r="H269" s="1">
        <v>2832.3</v>
      </c>
      <c r="I269" t="s">
        <v>1122</v>
      </c>
      <c r="J269" t="s">
        <v>1140</v>
      </c>
      <c r="K269" t="s">
        <v>1143</v>
      </c>
    </row>
    <row r="270" spans="1:11" hidden="1" x14ac:dyDescent="0.3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5130.67</v>
      </c>
      <c r="H270">
        <v>2817</v>
      </c>
      <c r="I270" t="s">
        <v>1122</v>
      </c>
      <c r="J270" t="s">
        <v>1124</v>
      </c>
      <c r="K270" t="s">
        <v>1144</v>
      </c>
    </row>
    <row r="271" spans="1:11" hidden="1" x14ac:dyDescent="0.3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3627.5092</v>
      </c>
      <c r="H271" s="1">
        <v>2552.1999999999998</v>
      </c>
      <c r="I271" t="s">
        <v>1167</v>
      </c>
      <c r="J271" t="s">
        <v>1136</v>
      </c>
      <c r="K271" t="s">
        <v>1143</v>
      </c>
    </row>
    <row r="272" spans="1:11" hidden="1" x14ac:dyDescent="0.3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8552.24</v>
      </c>
      <c r="H272">
        <v>7636</v>
      </c>
      <c r="I272" t="s">
        <v>1122</v>
      </c>
      <c r="J272" t="s">
        <v>1126</v>
      </c>
      <c r="K272" t="s">
        <v>1144</v>
      </c>
    </row>
    <row r="273" spans="1:11" hidden="1" x14ac:dyDescent="0.3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2486.17</v>
      </c>
      <c r="H273">
        <v>9242</v>
      </c>
      <c r="I273" t="s">
        <v>1122</v>
      </c>
      <c r="J273" t="s">
        <v>1137</v>
      </c>
      <c r="K273" t="s">
        <v>1143</v>
      </c>
    </row>
    <row r="274" spans="1:11" hidden="1" x14ac:dyDescent="0.3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3763.85</v>
      </c>
      <c r="H274">
        <v>1315</v>
      </c>
      <c r="I274" t="s">
        <v>1167</v>
      </c>
      <c r="J274" t="s">
        <v>1139</v>
      </c>
      <c r="K274" t="s">
        <v>1143</v>
      </c>
    </row>
    <row r="275" spans="1:11" hidden="1" x14ac:dyDescent="0.3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11584.986473389201</v>
      </c>
      <c r="H275" s="1">
        <v>1537.14</v>
      </c>
      <c r="I275" t="s">
        <v>1122</v>
      </c>
      <c r="J275" t="s">
        <v>1134</v>
      </c>
      <c r="K275" t="s">
        <v>1143</v>
      </c>
    </row>
    <row r="276" spans="1:11" hidden="1" x14ac:dyDescent="0.3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2503.25</v>
      </c>
      <c r="H276">
        <v>8109</v>
      </c>
      <c r="I276" t="s">
        <v>1122</v>
      </c>
      <c r="J276" t="s">
        <v>1140</v>
      </c>
      <c r="K276" t="s">
        <v>1145</v>
      </c>
    </row>
    <row r="277" spans="1:11" hidden="1" x14ac:dyDescent="0.3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3021.09</v>
      </c>
      <c r="H277">
        <v>5825</v>
      </c>
      <c r="I277" t="s">
        <v>1122</v>
      </c>
      <c r="J277" t="s">
        <v>1125</v>
      </c>
      <c r="K277" t="s">
        <v>1145</v>
      </c>
    </row>
    <row r="278" spans="1:11" hidden="1" x14ac:dyDescent="0.3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9106.99</v>
      </c>
      <c r="H278">
        <v>3330</v>
      </c>
      <c r="I278" t="s">
        <v>1167</v>
      </c>
      <c r="J278" t="s">
        <v>1137</v>
      </c>
      <c r="K278" t="s">
        <v>1144</v>
      </c>
    </row>
    <row r="279" spans="1:11" hidden="1" x14ac:dyDescent="0.3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9509.6857780200007</v>
      </c>
      <c r="H279">
        <v>1636</v>
      </c>
      <c r="I279" t="s">
        <v>1167</v>
      </c>
      <c r="J279" t="s">
        <v>1124</v>
      </c>
      <c r="K279" t="s">
        <v>1143</v>
      </c>
    </row>
    <row r="280" spans="1:11" hidden="1" x14ac:dyDescent="0.3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1116.5999999999999</v>
      </c>
      <c r="H280">
        <v>8969</v>
      </c>
      <c r="I280" t="s">
        <v>1167</v>
      </c>
      <c r="J280" t="s">
        <v>1126</v>
      </c>
      <c r="K280" t="s">
        <v>1145</v>
      </c>
    </row>
    <row r="281" spans="1:11" hidden="1" x14ac:dyDescent="0.3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3280.4204729802004</v>
      </c>
      <c r="H281" s="1">
        <v>1253.3399999999999</v>
      </c>
      <c r="I281" t="s">
        <v>1122</v>
      </c>
      <c r="J281" t="s">
        <v>1133</v>
      </c>
      <c r="K281" t="s">
        <v>1146</v>
      </c>
    </row>
    <row r="282" spans="1:11" hidden="1" x14ac:dyDescent="0.3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135.459</v>
      </c>
      <c r="H282" s="1">
        <v>4448.6000000000004</v>
      </c>
      <c r="I282" t="s">
        <v>1122</v>
      </c>
      <c r="J282" t="s">
        <v>1134</v>
      </c>
      <c r="K282" t="s">
        <v>1145</v>
      </c>
    </row>
    <row r="283" spans="1:11" hidden="1" x14ac:dyDescent="0.3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7139.3</v>
      </c>
      <c r="H283">
        <v>4806</v>
      </c>
      <c r="I283" t="s">
        <v>1122</v>
      </c>
      <c r="J283" t="s">
        <v>1134</v>
      </c>
      <c r="K283" t="s">
        <v>1145</v>
      </c>
    </row>
    <row r="284" spans="1:11" hidden="1" x14ac:dyDescent="0.3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4959.0960939534007</v>
      </c>
      <c r="H284" s="1">
        <v>2811.6</v>
      </c>
      <c r="I284" t="s">
        <v>1122</v>
      </c>
      <c r="J284" t="s">
        <v>1124</v>
      </c>
      <c r="K284" t="s">
        <v>1144</v>
      </c>
    </row>
    <row r="285" spans="1:11" hidden="1" x14ac:dyDescent="0.3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328.3</v>
      </c>
      <c r="H285">
        <v>1033</v>
      </c>
      <c r="I285" t="s">
        <v>1167</v>
      </c>
      <c r="J285" t="s">
        <v>1137</v>
      </c>
      <c r="K285" t="s">
        <v>1143</v>
      </c>
    </row>
    <row r="286" spans="1:11" hidden="1" x14ac:dyDescent="0.3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3241.8449515997995</v>
      </c>
      <c r="H286" s="1">
        <v>7300.39</v>
      </c>
      <c r="I286" t="s">
        <v>1167</v>
      </c>
      <c r="J286" t="s">
        <v>1138</v>
      </c>
      <c r="K286" t="s">
        <v>1145</v>
      </c>
    </row>
    <row r="287" spans="1:11" hidden="1" x14ac:dyDescent="0.3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7251.1</v>
      </c>
      <c r="H287">
        <v>1045</v>
      </c>
      <c r="I287" t="s">
        <v>1122</v>
      </c>
      <c r="J287" t="s">
        <v>1133</v>
      </c>
      <c r="K287" t="s">
        <v>1143</v>
      </c>
    </row>
    <row r="288" spans="1:11" hidden="1" x14ac:dyDescent="0.3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6208.4592000000002</v>
      </c>
      <c r="H288" s="1">
        <v>4588.5</v>
      </c>
      <c r="I288" t="s">
        <v>1122</v>
      </c>
      <c r="J288" t="s">
        <v>1137</v>
      </c>
      <c r="K288" t="s">
        <v>1145</v>
      </c>
    </row>
    <row r="289" spans="1:11" hidden="1" x14ac:dyDescent="0.3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122.166</v>
      </c>
      <c r="H289" s="1">
        <v>9038.8799999999992</v>
      </c>
      <c r="I289" t="s">
        <v>1122</v>
      </c>
      <c r="J289" t="s">
        <v>1137</v>
      </c>
      <c r="K289" t="s">
        <v>1145</v>
      </c>
    </row>
    <row r="290" spans="1:11" hidden="1" x14ac:dyDescent="0.3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222.61500000000001</v>
      </c>
      <c r="H290" s="1">
        <v>6069.57</v>
      </c>
      <c r="I290" t="s">
        <v>1122</v>
      </c>
      <c r="J290" t="s">
        <v>1129</v>
      </c>
      <c r="K290" t="s">
        <v>1144</v>
      </c>
    </row>
    <row r="291" spans="1:11" hidden="1" x14ac:dyDescent="0.3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7173.3755999999994</v>
      </c>
      <c r="H291" s="1">
        <v>5805</v>
      </c>
      <c r="I291" t="s">
        <v>1167</v>
      </c>
      <c r="J291" t="s">
        <v>1137</v>
      </c>
      <c r="K291" t="s">
        <v>1146</v>
      </c>
    </row>
    <row r="292" spans="1:11" hidden="1" x14ac:dyDescent="0.3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9879.52</v>
      </c>
      <c r="H292">
        <v>8038</v>
      </c>
      <c r="I292" t="s">
        <v>1122</v>
      </c>
      <c r="J292" t="s">
        <v>1137</v>
      </c>
      <c r="K292" t="s">
        <v>1144</v>
      </c>
    </row>
    <row r="293" spans="1:11" hidden="1" x14ac:dyDescent="0.3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4580.7376970242003</v>
      </c>
      <c r="H293" s="1">
        <v>4852.4799999999996</v>
      </c>
      <c r="I293" t="s">
        <v>1122</v>
      </c>
      <c r="J293" t="s">
        <v>1134</v>
      </c>
      <c r="K293" t="s">
        <v>1143</v>
      </c>
    </row>
    <row r="294" spans="1:11" hidden="1" x14ac:dyDescent="0.3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2177.77</v>
      </c>
      <c r="H294">
        <v>9497</v>
      </c>
      <c r="I294" t="s">
        <v>1122</v>
      </c>
      <c r="J294" t="s">
        <v>1139</v>
      </c>
      <c r="K294" t="s">
        <v>1143</v>
      </c>
    </row>
    <row r="295" spans="1:11" hidden="1" x14ac:dyDescent="0.3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6008.1923838999992</v>
      </c>
      <c r="H295">
        <v>9357</v>
      </c>
      <c r="I295" t="s">
        <v>1122</v>
      </c>
      <c r="J295" t="s">
        <v>1135</v>
      </c>
      <c r="K295" t="s">
        <v>1143</v>
      </c>
    </row>
    <row r="296" spans="1:11" hidden="1" x14ac:dyDescent="0.3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3957.296247757999</v>
      </c>
      <c r="H296" s="1">
        <v>4486.3</v>
      </c>
      <c r="I296" t="s">
        <v>1122</v>
      </c>
      <c r="J296" t="s">
        <v>1139</v>
      </c>
      <c r="K296" t="s">
        <v>1143</v>
      </c>
    </row>
    <row r="297" spans="1:11" hidden="1" x14ac:dyDescent="0.3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2994.2242309600001</v>
      </c>
      <c r="H297">
        <v>4673</v>
      </c>
      <c r="I297" t="s">
        <v>1122</v>
      </c>
      <c r="J297" t="s">
        <v>1134</v>
      </c>
      <c r="K297" t="s">
        <v>1143</v>
      </c>
    </row>
    <row r="298" spans="1:11" hidden="1" x14ac:dyDescent="0.3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4819.8679708100008</v>
      </c>
      <c r="H298">
        <v>6134</v>
      </c>
      <c r="I298" t="s">
        <v>1122</v>
      </c>
      <c r="J298" t="s">
        <v>1139</v>
      </c>
      <c r="K298" t="s">
        <v>1145</v>
      </c>
    </row>
    <row r="299" spans="1:11" hidden="1" x14ac:dyDescent="0.3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2577.7399999999998</v>
      </c>
      <c r="H299">
        <v>2046</v>
      </c>
      <c r="I299" t="s">
        <v>1167</v>
      </c>
      <c r="J299" t="s">
        <v>1139</v>
      </c>
      <c r="K299" t="s">
        <v>1145</v>
      </c>
    </row>
    <row r="300" spans="1:11" hidden="1" x14ac:dyDescent="0.3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116.2448</v>
      </c>
      <c r="H300" s="1">
        <v>624.08000000000004</v>
      </c>
      <c r="I300" t="s">
        <v>1122</v>
      </c>
      <c r="J300" t="s">
        <v>1137</v>
      </c>
      <c r="K300" t="s">
        <v>1144</v>
      </c>
    </row>
    <row r="301" spans="1:11" hidden="1" x14ac:dyDescent="0.3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3232.98</v>
      </c>
      <c r="H301">
        <v>6370</v>
      </c>
      <c r="I301" t="s">
        <v>1167</v>
      </c>
      <c r="J301" t="s">
        <v>1136</v>
      </c>
      <c r="K301" t="s">
        <v>1144</v>
      </c>
    </row>
    <row r="302" spans="1:11" hidden="1" x14ac:dyDescent="0.3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8230.82</v>
      </c>
      <c r="H302">
        <v>6633</v>
      </c>
      <c r="I302" t="s">
        <v>1167</v>
      </c>
      <c r="J302" t="s">
        <v>1137</v>
      </c>
      <c r="K302" t="s">
        <v>1145</v>
      </c>
    </row>
    <row r="303" spans="1:11" hidden="1" x14ac:dyDescent="0.3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4562.03</v>
      </c>
      <c r="H303">
        <v>1059</v>
      </c>
      <c r="I303" t="s">
        <v>1122</v>
      </c>
      <c r="J303" t="s">
        <v>1137</v>
      </c>
      <c r="K303" t="s">
        <v>1143</v>
      </c>
    </row>
    <row r="304" spans="1:11" hidden="1" x14ac:dyDescent="0.3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10659.117</v>
      </c>
      <c r="H304" s="1">
        <v>1295.8</v>
      </c>
      <c r="I304" t="s">
        <v>1122</v>
      </c>
      <c r="J304" t="s">
        <v>1134</v>
      </c>
      <c r="K304" t="s">
        <v>1146</v>
      </c>
    </row>
    <row r="305" spans="1:11" hidden="1" x14ac:dyDescent="0.3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5562.58</v>
      </c>
      <c r="H305">
        <v>3072</v>
      </c>
      <c r="I305" t="s">
        <v>1122</v>
      </c>
      <c r="J305" t="s">
        <v>1137</v>
      </c>
      <c r="K305" t="s">
        <v>1144</v>
      </c>
    </row>
    <row r="306" spans="1:11" hidden="1" x14ac:dyDescent="0.3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87.77</v>
      </c>
      <c r="H306">
        <v>3755</v>
      </c>
      <c r="I306" t="s">
        <v>1122</v>
      </c>
      <c r="J306" t="s">
        <v>1133</v>
      </c>
      <c r="K306" t="s">
        <v>1143</v>
      </c>
    </row>
    <row r="307" spans="1:11" hidden="1" x14ac:dyDescent="0.3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978.18740000000003</v>
      </c>
      <c r="H307" s="1">
        <v>6690</v>
      </c>
      <c r="I307" t="s">
        <v>1122</v>
      </c>
      <c r="J307" t="s">
        <v>1134</v>
      </c>
      <c r="K307" t="s">
        <v>1143</v>
      </c>
    </row>
    <row r="308" spans="1:11" hidden="1" x14ac:dyDescent="0.3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5864.8303000000005</v>
      </c>
      <c r="H308" s="1">
        <v>8507.1200000000008</v>
      </c>
      <c r="I308" t="s">
        <v>1122</v>
      </c>
      <c r="J308" t="s">
        <v>1129</v>
      </c>
      <c r="K308" t="s">
        <v>1146</v>
      </c>
    </row>
    <row r="309" spans="1:11" hidden="1" x14ac:dyDescent="0.3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7958.2</v>
      </c>
      <c r="H309">
        <v>4369</v>
      </c>
      <c r="I309" t="s">
        <v>1122</v>
      </c>
      <c r="J309" t="s">
        <v>1129</v>
      </c>
      <c r="K309" t="s">
        <v>1143</v>
      </c>
    </row>
    <row r="310" spans="1:11" hidden="1" x14ac:dyDescent="0.3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111.46789999999999</v>
      </c>
      <c r="H310" s="1">
        <v>3154.2</v>
      </c>
      <c r="I310" t="s">
        <v>1122</v>
      </c>
      <c r="J310" t="s">
        <v>1134</v>
      </c>
      <c r="K310" t="s">
        <v>1145</v>
      </c>
    </row>
    <row r="311" spans="1:11" hidden="1" x14ac:dyDescent="0.3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8665.25</v>
      </c>
      <c r="H311">
        <v>3635</v>
      </c>
      <c r="I311" t="s">
        <v>1167</v>
      </c>
      <c r="J311" t="s">
        <v>1135</v>
      </c>
      <c r="K311" t="s">
        <v>1144</v>
      </c>
    </row>
    <row r="312" spans="1:11" hidden="1" x14ac:dyDescent="0.3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2809.2212559312002</v>
      </c>
      <c r="H312" s="1">
        <v>2244</v>
      </c>
      <c r="I312" t="s">
        <v>1167</v>
      </c>
      <c r="J312" t="s">
        <v>1134</v>
      </c>
      <c r="K312" t="s">
        <v>1145</v>
      </c>
    </row>
    <row r="313" spans="1:11" hidden="1" x14ac:dyDescent="0.3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610.44380000000001</v>
      </c>
      <c r="H313" s="1">
        <v>211.68</v>
      </c>
      <c r="I313" t="s">
        <v>1122</v>
      </c>
      <c r="J313" t="s">
        <v>1133</v>
      </c>
      <c r="K313" t="s">
        <v>1145</v>
      </c>
    </row>
    <row r="314" spans="1:11" hidden="1" x14ac:dyDescent="0.3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4226.0971364249999</v>
      </c>
      <c r="H314" s="1">
        <v>4049.54</v>
      </c>
      <c r="I314" t="s">
        <v>1122</v>
      </c>
      <c r="J314" t="s">
        <v>1137</v>
      </c>
      <c r="K314" t="s">
        <v>1145</v>
      </c>
    </row>
    <row r="315" spans="1:11" hidden="1" x14ac:dyDescent="0.3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5692.8240000000005</v>
      </c>
      <c r="H315" s="1">
        <v>4188.59</v>
      </c>
      <c r="I315" t="s">
        <v>1122</v>
      </c>
      <c r="J315" t="s">
        <v>1133</v>
      </c>
      <c r="K315" t="s">
        <v>1143</v>
      </c>
    </row>
    <row r="316" spans="1:11" hidden="1" x14ac:dyDescent="0.3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5048.0978000000005</v>
      </c>
      <c r="H316" s="1">
        <v>850.65</v>
      </c>
      <c r="I316" t="s">
        <v>1122</v>
      </c>
      <c r="J316" t="s">
        <v>1133</v>
      </c>
      <c r="K316" t="s">
        <v>1144</v>
      </c>
    </row>
    <row r="317" spans="1:11" hidden="1" x14ac:dyDescent="0.3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4863.76</v>
      </c>
      <c r="H317">
        <v>9110</v>
      </c>
      <c r="I317" t="s">
        <v>1167</v>
      </c>
      <c r="J317" t="s">
        <v>1134</v>
      </c>
      <c r="K317" t="s">
        <v>1144</v>
      </c>
    </row>
    <row r="318" spans="1:11" hidden="1" x14ac:dyDescent="0.3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330.5324</v>
      </c>
      <c r="H318" s="1">
        <v>2739.1</v>
      </c>
      <c r="I318" t="s">
        <v>1122</v>
      </c>
      <c r="J318" t="s">
        <v>1137</v>
      </c>
      <c r="K318" t="s">
        <v>1143</v>
      </c>
    </row>
    <row r="319" spans="1:11" hidden="1" x14ac:dyDescent="0.3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1633.60713829</v>
      </c>
      <c r="H319">
        <v>7612</v>
      </c>
      <c r="I319" t="s">
        <v>1122</v>
      </c>
      <c r="J319" t="s">
        <v>1139</v>
      </c>
      <c r="K319" t="s">
        <v>1143</v>
      </c>
    </row>
    <row r="320" spans="1:11" hidden="1" x14ac:dyDescent="0.3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2939.1132296599999</v>
      </c>
      <c r="H320">
        <v>7783</v>
      </c>
      <c r="I320" t="s">
        <v>1167</v>
      </c>
      <c r="J320" t="s">
        <v>1132</v>
      </c>
      <c r="K320" t="s">
        <v>1145</v>
      </c>
    </row>
    <row r="321" spans="1:11" hidden="1" x14ac:dyDescent="0.3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10636.384000000002</v>
      </c>
      <c r="H321" s="1">
        <v>1035.8399999999999</v>
      </c>
      <c r="I321" t="s">
        <v>1167</v>
      </c>
      <c r="J321" t="s">
        <v>1134</v>
      </c>
      <c r="K321" t="s">
        <v>1143</v>
      </c>
    </row>
    <row r="322" spans="1:11" hidden="1" x14ac:dyDescent="0.3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3154.0868131666002</v>
      </c>
      <c r="H322" s="1">
        <v>1032.51</v>
      </c>
      <c r="I322" t="s">
        <v>1122</v>
      </c>
      <c r="J322" t="s">
        <v>1135</v>
      </c>
      <c r="K322" t="s">
        <v>1145</v>
      </c>
    </row>
    <row r="323" spans="1:11" hidden="1" x14ac:dyDescent="0.3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2951.11</v>
      </c>
      <c r="H323">
        <v>962</v>
      </c>
      <c r="I323" t="s">
        <v>1122</v>
      </c>
      <c r="J323" t="s">
        <v>1140</v>
      </c>
      <c r="K323" t="s">
        <v>1144</v>
      </c>
    </row>
    <row r="324" spans="1:11" hidden="1" x14ac:dyDescent="0.3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188.40283815000004</v>
      </c>
      <c r="H324" s="1">
        <v>2820</v>
      </c>
      <c r="I324" t="s">
        <v>1122</v>
      </c>
      <c r="J324" t="s">
        <v>1133</v>
      </c>
      <c r="K324" t="s">
        <v>1145</v>
      </c>
    </row>
    <row r="325" spans="1:11" hidden="1" x14ac:dyDescent="0.3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1050.7148000000002</v>
      </c>
      <c r="H325" s="1">
        <v>9140.3799999999992</v>
      </c>
      <c r="I325" t="s">
        <v>1122</v>
      </c>
      <c r="J325" t="s">
        <v>1136</v>
      </c>
      <c r="K325" t="s">
        <v>1143</v>
      </c>
    </row>
    <row r="326" spans="1:11" hidden="1" x14ac:dyDescent="0.3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39.520000000000003</v>
      </c>
      <c r="H326">
        <v>5946</v>
      </c>
      <c r="I326" t="s">
        <v>1122</v>
      </c>
      <c r="J326" t="s">
        <v>1129</v>
      </c>
      <c r="K326" t="s">
        <v>1145</v>
      </c>
    </row>
    <row r="327" spans="1:11" hidden="1" x14ac:dyDescent="0.3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123.58</v>
      </c>
      <c r="H327" s="1">
        <v>7749</v>
      </c>
      <c r="I327" t="s">
        <v>1122</v>
      </c>
      <c r="J327" t="s">
        <v>1138</v>
      </c>
      <c r="K327" t="s">
        <v>1143</v>
      </c>
    </row>
    <row r="328" spans="1:11" hidden="1" x14ac:dyDescent="0.3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393.44970000000001</v>
      </c>
      <c r="H328" s="1">
        <v>9427.2000000000007</v>
      </c>
      <c r="I328" t="s">
        <v>1122</v>
      </c>
      <c r="J328" t="s">
        <v>1138</v>
      </c>
      <c r="K328" t="s">
        <v>1145</v>
      </c>
    </row>
    <row r="329" spans="1:11" hidden="1" x14ac:dyDescent="0.3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401.2833</v>
      </c>
      <c r="H329" s="1">
        <v>5484.36</v>
      </c>
      <c r="I329" t="s">
        <v>1122</v>
      </c>
      <c r="J329" t="s">
        <v>1140</v>
      </c>
      <c r="K329" t="s">
        <v>1144</v>
      </c>
    </row>
    <row r="330" spans="1:11" hidden="1" x14ac:dyDescent="0.3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7769.1400131620003</v>
      </c>
      <c r="H330" s="1">
        <v>5846.5</v>
      </c>
      <c r="I330" t="s">
        <v>1122</v>
      </c>
      <c r="J330" t="s">
        <v>1139</v>
      </c>
      <c r="K330" t="s">
        <v>1144</v>
      </c>
    </row>
    <row r="331" spans="1:11" hidden="1" x14ac:dyDescent="0.3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2899.66</v>
      </c>
      <c r="H331">
        <v>3000</v>
      </c>
      <c r="I331" t="s">
        <v>1122</v>
      </c>
      <c r="J331" t="s">
        <v>1134</v>
      </c>
      <c r="K331" t="s">
        <v>1143</v>
      </c>
    </row>
    <row r="332" spans="1:11" hidden="1" x14ac:dyDescent="0.3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2737.3755879266</v>
      </c>
      <c r="H332" s="1">
        <v>4616.7</v>
      </c>
      <c r="I332" t="s">
        <v>1122</v>
      </c>
      <c r="J332" t="s">
        <v>1137</v>
      </c>
      <c r="K332" t="s">
        <v>1143</v>
      </c>
    </row>
    <row r="333" spans="1:11" hidden="1" x14ac:dyDescent="0.3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1041.3440000000001</v>
      </c>
      <c r="H333" s="1">
        <v>4608.8999999999996</v>
      </c>
      <c r="I333" t="s">
        <v>1122</v>
      </c>
      <c r="J333" t="s">
        <v>1134</v>
      </c>
      <c r="K333" t="s">
        <v>1146</v>
      </c>
    </row>
    <row r="334" spans="1:11" hidden="1" x14ac:dyDescent="0.3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9887.0400000000009</v>
      </c>
      <c r="H334">
        <v>5690</v>
      </c>
      <c r="I334" t="s">
        <v>1122</v>
      </c>
      <c r="J334" t="s">
        <v>1141</v>
      </c>
      <c r="K334" t="s">
        <v>1145</v>
      </c>
    </row>
    <row r="335" spans="1:11" hidden="1" x14ac:dyDescent="0.3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5229.6411105413999</v>
      </c>
      <c r="H335" s="1">
        <v>4361.7</v>
      </c>
      <c r="I335" t="s">
        <v>1122</v>
      </c>
      <c r="J335" t="s">
        <v>1129</v>
      </c>
      <c r="K335" t="s">
        <v>1145</v>
      </c>
    </row>
    <row r="336" spans="1:11" hidden="1" x14ac:dyDescent="0.3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209</v>
      </c>
      <c r="H336">
        <v>8818</v>
      </c>
      <c r="I336" t="s">
        <v>1122</v>
      </c>
      <c r="J336" t="s">
        <v>1134</v>
      </c>
      <c r="K336" t="s">
        <v>1145</v>
      </c>
    </row>
    <row r="337" spans="1:11" hidden="1" x14ac:dyDescent="0.3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8123.6675208699999</v>
      </c>
      <c r="H337">
        <v>1027</v>
      </c>
      <c r="I337" t="s">
        <v>1167</v>
      </c>
      <c r="J337" t="s">
        <v>1136</v>
      </c>
      <c r="K337" t="s">
        <v>1143</v>
      </c>
    </row>
    <row r="338" spans="1:11" hidden="1" x14ac:dyDescent="0.3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9641.2030375899994</v>
      </c>
      <c r="H338">
        <v>6302</v>
      </c>
      <c r="I338" t="s">
        <v>1122</v>
      </c>
      <c r="J338" t="s">
        <v>1129</v>
      </c>
      <c r="K338" t="s">
        <v>1146</v>
      </c>
    </row>
    <row r="339" spans="1:11" hidden="1" x14ac:dyDescent="0.3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3583.0585999999998</v>
      </c>
      <c r="H339" s="1">
        <v>1575.42</v>
      </c>
      <c r="I339" t="s">
        <v>1167</v>
      </c>
      <c r="J339" t="s">
        <v>1140</v>
      </c>
      <c r="K339" t="s">
        <v>1146</v>
      </c>
    </row>
    <row r="340" spans="1:11" hidden="1" x14ac:dyDescent="0.3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611.47</v>
      </c>
      <c r="H340">
        <v>3554</v>
      </c>
      <c r="I340" t="s">
        <v>1167</v>
      </c>
      <c r="J340" t="s">
        <v>1136</v>
      </c>
      <c r="K340" t="s">
        <v>1144</v>
      </c>
    </row>
    <row r="341" spans="1:11" hidden="1" x14ac:dyDescent="0.3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1936.04</v>
      </c>
      <c r="H341">
        <v>2405</v>
      </c>
      <c r="I341" t="s">
        <v>1122</v>
      </c>
      <c r="J341" t="s">
        <v>1141</v>
      </c>
      <c r="K341" t="s">
        <v>1143</v>
      </c>
    </row>
    <row r="342" spans="1:11" hidden="1" x14ac:dyDescent="0.3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1214.5</v>
      </c>
      <c r="H342">
        <v>3208</v>
      </c>
      <c r="I342" t="s">
        <v>1122</v>
      </c>
      <c r="J342" t="s">
        <v>1136</v>
      </c>
      <c r="K342" t="s">
        <v>1145</v>
      </c>
    </row>
    <row r="343" spans="1:11" hidden="1" x14ac:dyDescent="0.3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7097.2902000000004</v>
      </c>
      <c r="H343" s="1">
        <v>7793.61</v>
      </c>
      <c r="I343" t="s">
        <v>1167</v>
      </c>
      <c r="J343" t="s">
        <v>1135</v>
      </c>
      <c r="K343" t="s">
        <v>1145</v>
      </c>
    </row>
    <row r="344" spans="1:11" hidden="1" x14ac:dyDescent="0.3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1982.5259999999998</v>
      </c>
      <c r="H344" s="1">
        <v>8237.52</v>
      </c>
      <c r="I344" t="s">
        <v>1122</v>
      </c>
      <c r="J344" t="s">
        <v>1140</v>
      </c>
      <c r="K344" t="s">
        <v>1145</v>
      </c>
    </row>
    <row r="345" spans="1:11" hidden="1" x14ac:dyDescent="0.3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7416.19</v>
      </c>
      <c r="H345">
        <v>6849</v>
      </c>
      <c r="I345" t="s">
        <v>1122</v>
      </c>
      <c r="J345" t="s">
        <v>1133</v>
      </c>
      <c r="K345" t="s">
        <v>1143</v>
      </c>
    </row>
    <row r="346" spans="1:11" hidden="1" x14ac:dyDescent="0.3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7062.22</v>
      </c>
      <c r="H346">
        <v>1481</v>
      </c>
      <c r="I346" t="s">
        <v>1122</v>
      </c>
      <c r="J346" t="s">
        <v>1129</v>
      </c>
      <c r="K346" t="s">
        <v>1145</v>
      </c>
    </row>
    <row r="347" spans="1:11" hidden="1" x14ac:dyDescent="0.3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1460.0025973720001</v>
      </c>
      <c r="H347" s="1">
        <v>9378.9500000000007</v>
      </c>
      <c r="I347" t="s">
        <v>1122</v>
      </c>
      <c r="J347" t="s">
        <v>1134</v>
      </c>
      <c r="K347" t="s">
        <v>1145</v>
      </c>
    </row>
    <row r="348" spans="1:11" hidden="1" x14ac:dyDescent="0.3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333.82</v>
      </c>
      <c r="H348">
        <v>8118</v>
      </c>
      <c r="I348" t="s">
        <v>1122</v>
      </c>
      <c r="J348" t="s">
        <v>1134</v>
      </c>
      <c r="K348" t="s">
        <v>1144</v>
      </c>
    </row>
    <row r="349" spans="1:11" hidden="1" x14ac:dyDescent="0.3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133.51079999999999</v>
      </c>
      <c r="H349" s="1">
        <v>7361.15</v>
      </c>
      <c r="I349" t="s">
        <v>1122</v>
      </c>
      <c r="J349" t="s">
        <v>1139</v>
      </c>
      <c r="K349" t="s">
        <v>1143</v>
      </c>
    </row>
    <row r="350" spans="1:11" hidden="1" x14ac:dyDescent="0.3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4357.2302</v>
      </c>
      <c r="H350" s="1">
        <v>987.46</v>
      </c>
      <c r="I350" t="s">
        <v>1122</v>
      </c>
      <c r="J350" t="s">
        <v>1138</v>
      </c>
      <c r="K350" t="s">
        <v>1144</v>
      </c>
    </row>
    <row r="351" spans="1:11" hidden="1" x14ac:dyDescent="0.3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4432.74</v>
      </c>
      <c r="H351">
        <v>6977</v>
      </c>
      <c r="I351" t="s">
        <v>1122</v>
      </c>
      <c r="J351" t="s">
        <v>1137</v>
      </c>
      <c r="K351" t="s">
        <v>1145</v>
      </c>
    </row>
    <row r="352" spans="1:11" hidden="1" x14ac:dyDescent="0.3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423.66</v>
      </c>
      <c r="H352" s="1">
        <v>10035.15</v>
      </c>
      <c r="I352" t="s">
        <v>1122</v>
      </c>
      <c r="J352" t="s">
        <v>1129</v>
      </c>
      <c r="K352" t="s">
        <v>1144</v>
      </c>
    </row>
    <row r="353" spans="1:11" hidden="1" x14ac:dyDescent="0.3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7052.9476900700001</v>
      </c>
      <c r="H353">
        <v>7928</v>
      </c>
      <c r="I353" t="s">
        <v>1122</v>
      </c>
      <c r="J353" t="s">
        <v>1133</v>
      </c>
      <c r="K353" t="s">
        <v>1145</v>
      </c>
    </row>
    <row r="354" spans="1:11" hidden="1" x14ac:dyDescent="0.3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13.097279999999998</v>
      </c>
      <c r="H354" s="1">
        <v>5714.0831999999991</v>
      </c>
      <c r="I354" t="s">
        <v>1167</v>
      </c>
      <c r="J354" t="s">
        <v>1134</v>
      </c>
      <c r="K354" t="s">
        <v>1143</v>
      </c>
    </row>
    <row r="355" spans="1:11" hidden="1" x14ac:dyDescent="0.3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68.103699999999989</v>
      </c>
      <c r="H355" s="1">
        <v>2498.31</v>
      </c>
      <c r="I355" t="s">
        <v>1122</v>
      </c>
      <c r="J355" t="s">
        <v>1134</v>
      </c>
      <c r="K355" t="s">
        <v>1145</v>
      </c>
    </row>
    <row r="356" spans="1:11" hidden="1" x14ac:dyDescent="0.3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38.46</v>
      </c>
      <c r="H356">
        <v>7846</v>
      </c>
      <c r="I356" t="s">
        <v>1122</v>
      </c>
      <c r="J356" t="s">
        <v>1139</v>
      </c>
      <c r="K356" t="s">
        <v>1143</v>
      </c>
    </row>
    <row r="357" spans="1:11" hidden="1" x14ac:dyDescent="0.3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459.10979999999995</v>
      </c>
      <c r="H357" s="1">
        <v>827.2</v>
      </c>
      <c r="I357" t="s">
        <v>1122</v>
      </c>
      <c r="J357" t="s">
        <v>1138</v>
      </c>
      <c r="K357" t="s">
        <v>1143</v>
      </c>
    </row>
    <row r="358" spans="1:11" hidden="1" x14ac:dyDescent="0.3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8341.82</v>
      </c>
      <c r="H358">
        <v>573</v>
      </c>
      <c r="I358" t="s">
        <v>1122</v>
      </c>
      <c r="J358" t="s">
        <v>1138</v>
      </c>
      <c r="K358" t="s">
        <v>1144</v>
      </c>
    </row>
    <row r="359" spans="1:11" hidden="1" x14ac:dyDescent="0.3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332.93</v>
      </c>
      <c r="H359">
        <v>8199</v>
      </c>
      <c r="I359" t="s">
        <v>1122</v>
      </c>
      <c r="J359" t="s">
        <v>1140</v>
      </c>
      <c r="K359" t="s">
        <v>1144</v>
      </c>
    </row>
    <row r="360" spans="1:11" hidden="1" x14ac:dyDescent="0.3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2433.6788501053998</v>
      </c>
      <c r="H360" s="1">
        <v>3813.76</v>
      </c>
      <c r="I360" t="s">
        <v>1167</v>
      </c>
      <c r="J360" t="s">
        <v>1137</v>
      </c>
      <c r="K360" t="s">
        <v>1146</v>
      </c>
    </row>
    <row r="361" spans="1:11" hidden="1" x14ac:dyDescent="0.3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9846.5943404099999</v>
      </c>
      <c r="H361">
        <v>8966</v>
      </c>
      <c r="I361" t="s">
        <v>1167</v>
      </c>
      <c r="J361" t="s">
        <v>1134</v>
      </c>
      <c r="K361" t="s">
        <v>1143</v>
      </c>
    </row>
    <row r="362" spans="1:11" hidden="1" x14ac:dyDescent="0.3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337.04</v>
      </c>
      <c r="H362">
        <v>8094</v>
      </c>
      <c r="I362" t="s">
        <v>1122</v>
      </c>
      <c r="J362" t="s">
        <v>1135</v>
      </c>
      <c r="K362" t="s">
        <v>1143</v>
      </c>
    </row>
    <row r="363" spans="1:11" hidden="1" x14ac:dyDescent="0.3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7563.726147376</v>
      </c>
      <c r="H363" s="1">
        <v>4267.0200000000004</v>
      </c>
      <c r="I363" t="s">
        <v>1122</v>
      </c>
      <c r="J363" t="s">
        <v>1133</v>
      </c>
      <c r="K363" t="s">
        <v>1143</v>
      </c>
    </row>
    <row r="364" spans="1:11" hidden="1" x14ac:dyDescent="0.3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543.15419999999995</v>
      </c>
      <c r="H364" s="1">
        <v>7158.24</v>
      </c>
      <c r="I364" t="s">
        <v>1122</v>
      </c>
      <c r="J364" t="s">
        <v>1133</v>
      </c>
      <c r="K364" t="s">
        <v>1145</v>
      </c>
    </row>
    <row r="365" spans="1:11" hidden="1" x14ac:dyDescent="0.3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6180.5834999999997</v>
      </c>
      <c r="H365" s="1">
        <v>1899.52</v>
      </c>
      <c r="I365" t="s">
        <v>1122</v>
      </c>
      <c r="J365" t="s">
        <v>1135</v>
      </c>
      <c r="K365" t="s">
        <v>1143</v>
      </c>
    </row>
    <row r="366" spans="1:11" hidden="1" x14ac:dyDescent="0.3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3481.25</v>
      </c>
      <c r="H366">
        <v>9632</v>
      </c>
      <c r="I366" t="s">
        <v>1167</v>
      </c>
      <c r="J366" t="s">
        <v>1130</v>
      </c>
      <c r="K366" t="s">
        <v>1143</v>
      </c>
    </row>
    <row r="367" spans="1:11" hidden="1" x14ac:dyDescent="0.3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391.07819999999998</v>
      </c>
      <c r="H367" s="1">
        <v>9411.32</v>
      </c>
      <c r="I367" t="s">
        <v>1122</v>
      </c>
      <c r="J367" t="s">
        <v>1137</v>
      </c>
      <c r="K367" t="s">
        <v>1144</v>
      </c>
    </row>
    <row r="368" spans="1:11" hidden="1" x14ac:dyDescent="0.3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215.58</v>
      </c>
      <c r="H368">
        <v>8192</v>
      </c>
      <c r="I368" t="s">
        <v>1122</v>
      </c>
      <c r="J368" t="s">
        <v>1138</v>
      </c>
      <c r="K368" t="s">
        <v>1143</v>
      </c>
    </row>
    <row r="369" spans="1:11" hidden="1" x14ac:dyDescent="0.3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4110.1280000000006</v>
      </c>
      <c r="H369" s="1">
        <v>9640.69</v>
      </c>
      <c r="I369" t="s">
        <v>1122</v>
      </c>
      <c r="J369" t="s">
        <v>1141</v>
      </c>
      <c r="K369" t="s">
        <v>1144</v>
      </c>
    </row>
    <row r="370" spans="1:11" hidden="1" x14ac:dyDescent="0.3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316.64390400000002</v>
      </c>
      <c r="H370" s="1">
        <v>17820.876799999998</v>
      </c>
      <c r="I370" t="s">
        <v>1122</v>
      </c>
      <c r="J370" t="s">
        <v>1134</v>
      </c>
      <c r="K370" t="s">
        <v>1143</v>
      </c>
    </row>
    <row r="371" spans="1:11" hidden="1" x14ac:dyDescent="0.3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426.82</v>
      </c>
      <c r="H371">
        <v>9303</v>
      </c>
      <c r="I371" t="s">
        <v>1167</v>
      </c>
      <c r="J371" t="s">
        <v>1134</v>
      </c>
      <c r="K371" t="s">
        <v>1144</v>
      </c>
    </row>
    <row r="372" spans="1:11" hidden="1" x14ac:dyDescent="0.3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7746.7864</v>
      </c>
      <c r="H372" s="1">
        <v>6513.75</v>
      </c>
      <c r="I372" t="s">
        <v>1122</v>
      </c>
      <c r="J372" t="s">
        <v>1137</v>
      </c>
      <c r="K372" t="s">
        <v>1144</v>
      </c>
    </row>
    <row r="373" spans="1:11" hidden="1" x14ac:dyDescent="0.3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412.25</v>
      </c>
      <c r="H373">
        <v>7683</v>
      </c>
      <c r="I373" t="s">
        <v>1122</v>
      </c>
      <c r="J373" t="s">
        <v>1133</v>
      </c>
      <c r="K373" t="s">
        <v>1145</v>
      </c>
    </row>
    <row r="374" spans="1:11" hidden="1" x14ac:dyDescent="0.3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3551.7627278099999</v>
      </c>
      <c r="H374">
        <v>2679</v>
      </c>
      <c r="I374" t="s">
        <v>1167</v>
      </c>
      <c r="J374" t="s">
        <v>1130</v>
      </c>
      <c r="K374" t="s">
        <v>1144</v>
      </c>
    </row>
    <row r="375" spans="1:11" hidden="1" x14ac:dyDescent="0.3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9282.8082209799995</v>
      </c>
      <c r="H375">
        <v>1474</v>
      </c>
      <c r="I375" t="s">
        <v>1167</v>
      </c>
      <c r="J375" t="s">
        <v>1137</v>
      </c>
      <c r="K375" t="s">
        <v>1146</v>
      </c>
    </row>
    <row r="376" spans="1:11" hidden="1" x14ac:dyDescent="0.3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4970.3340499700007</v>
      </c>
      <c r="H376">
        <v>1266</v>
      </c>
      <c r="I376" t="s">
        <v>1122</v>
      </c>
      <c r="J376" t="s">
        <v>1137</v>
      </c>
      <c r="K376" t="s">
        <v>1145</v>
      </c>
    </row>
    <row r="377" spans="1:11" hidden="1" x14ac:dyDescent="0.3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314.68</v>
      </c>
      <c r="H377">
        <v>2063</v>
      </c>
      <c r="I377" t="s">
        <v>1122</v>
      </c>
      <c r="J377" t="s">
        <v>1132</v>
      </c>
      <c r="K377" t="s">
        <v>1143</v>
      </c>
    </row>
    <row r="378" spans="1:11" hidden="1" x14ac:dyDescent="0.3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1943.9924945651001</v>
      </c>
      <c r="H378" s="1">
        <v>7992.6</v>
      </c>
      <c r="I378" t="s">
        <v>1122</v>
      </c>
      <c r="J378" t="s">
        <v>1132</v>
      </c>
      <c r="K378" t="s">
        <v>1146</v>
      </c>
    </row>
    <row r="379" spans="1:11" hidden="1" x14ac:dyDescent="0.3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9086.1200000000008</v>
      </c>
      <c r="H379">
        <v>8422</v>
      </c>
      <c r="I379" t="s">
        <v>1122</v>
      </c>
      <c r="J379" t="s">
        <v>1136</v>
      </c>
      <c r="K379" t="s">
        <v>1145</v>
      </c>
    </row>
    <row r="380" spans="1:11" hidden="1" x14ac:dyDescent="0.3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108.67</v>
      </c>
      <c r="H380">
        <v>9337</v>
      </c>
      <c r="I380" t="s">
        <v>1122</v>
      </c>
      <c r="J380" t="s">
        <v>1134</v>
      </c>
      <c r="K380" t="s">
        <v>1143</v>
      </c>
    </row>
    <row r="381" spans="1:11" hidden="1" x14ac:dyDescent="0.3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557.76</v>
      </c>
      <c r="H381" s="1">
        <v>4790.9399999999996</v>
      </c>
      <c r="I381" t="s">
        <v>1167</v>
      </c>
      <c r="J381" t="s">
        <v>1140</v>
      </c>
      <c r="K381" t="s">
        <v>1145</v>
      </c>
    </row>
    <row r="382" spans="1:11" hidden="1" x14ac:dyDescent="0.3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1184.2004999999999</v>
      </c>
      <c r="H382" s="1">
        <v>369.85</v>
      </c>
      <c r="I382" t="s">
        <v>1167</v>
      </c>
      <c r="J382" t="s">
        <v>1137</v>
      </c>
      <c r="K382" t="s">
        <v>1143</v>
      </c>
    </row>
    <row r="383" spans="1:11" hidden="1" x14ac:dyDescent="0.3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81.709999999999994</v>
      </c>
      <c r="H383">
        <v>4417</v>
      </c>
      <c r="I383" t="s">
        <v>1167</v>
      </c>
      <c r="J383" t="s">
        <v>1137</v>
      </c>
      <c r="K383" t="s">
        <v>1145</v>
      </c>
    </row>
    <row r="384" spans="1:11" hidden="1" x14ac:dyDescent="0.3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8210.1504000000004</v>
      </c>
      <c r="H384" s="1">
        <v>10155.879999999999</v>
      </c>
      <c r="I384" t="s">
        <v>1122</v>
      </c>
      <c r="J384" t="s">
        <v>1134</v>
      </c>
      <c r="K384" t="s">
        <v>1145</v>
      </c>
    </row>
    <row r="385" spans="1:11" hidden="1" x14ac:dyDescent="0.3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11024.571599999999</v>
      </c>
      <c r="H385" s="1">
        <v>7416.05</v>
      </c>
      <c r="I385" t="s">
        <v>1122</v>
      </c>
      <c r="J385" t="s">
        <v>1128</v>
      </c>
      <c r="K385" t="s">
        <v>1143</v>
      </c>
    </row>
    <row r="386" spans="1:11" hidden="1" x14ac:dyDescent="0.3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3983.4367999999999</v>
      </c>
      <c r="H386" s="1">
        <v>11195.84</v>
      </c>
      <c r="I386" t="s">
        <v>1122</v>
      </c>
      <c r="J386" t="s">
        <v>1134</v>
      </c>
      <c r="K386" t="s">
        <v>1145</v>
      </c>
    </row>
    <row r="387" spans="1:11" hidden="1" x14ac:dyDescent="0.3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334.71</v>
      </c>
      <c r="H387">
        <v>5871</v>
      </c>
      <c r="I387" t="s">
        <v>1167</v>
      </c>
      <c r="J387" t="s">
        <v>1135</v>
      </c>
      <c r="K387" t="s">
        <v>1145</v>
      </c>
    </row>
    <row r="388" spans="1:11" hidden="1" x14ac:dyDescent="0.3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6003.28</v>
      </c>
      <c r="H388">
        <v>8875</v>
      </c>
      <c r="I388" t="s">
        <v>1122</v>
      </c>
      <c r="J388" t="s">
        <v>1138</v>
      </c>
      <c r="K388" t="s">
        <v>1143</v>
      </c>
    </row>
    <row r="389" spans="1:11" hidden="1" x14ac:dyDescent="0.3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9858</v>
      </c>
      <c r="H389">
        <v>7472</v>
      </c>
      <c r="I389" t="s">
        <v>1122</v>
      </c>
      <c r="J389" t="s">
        <v>1141</v>
      </c>
      <c r="K389" t="s">
        <v>1146</v>
      </c>
    </row>
    <row r="390" spans="1:11" hidden="1" x14ac:dyDescent="0.3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6397.3</v>
      </c>
      <c r="H390">
        <v>9484</v>
      </c>
      <c r="I390" t="s">
        <v>1122</v>
      </c>
      <c r="J390" t="s">
        <v>1140</v>
      </c>
      <c r="K390" t="s">
        <v>1145</v>
      </c>
    </row>
    <row r="391" spans="1:11" hidden="1" x14ac:dyDescent="0.3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13330.555200000001</v>
      </c>
      <c r="H391" s="1">
        <v>2687.55</v>
      </c>
      <c r="I391" t="s">
        <v>1122</v>
      </c>
      <c r="J391" t="s">
        <v>1134</v>
      </c>
      <c r="K391" t="s">
        <v>1145</v>
      </c>
    </row>
    <row r="392" spans="1:11" hidden="1" x14ac:dyDescent="0.3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722.19420000000002</v>
      </c>
      <c r="H392" s="1">
        <v>573.44000000000005</v>
      </c>
      <c r="I392" t="s">
        <v>1122</v>
      </c>
      <c r="J392" t="s">
        <v>1136</v>
      </c>
      <c r="K392" t="s">
        <v>1146</v>
      </c>
    </row>
    <row r="393" spans="1:11" hidden="1" x14ac:dyDescent="0.3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10650.735900000001</v>
      </c>
      <c r="H393" s="1">
        <v>2616.06</v>
      </c>
      <c r="I393" t="s">
        <v>1122</v>
      </c>
      <c r="J393" t="s">
        <v>1138</v>
      </c>
      <c r="K393" t="s">
        <v>1145</v>
      </c>
    </row>
    <row r="394" spans="1:11" hidden="1" x14ac:dyDescent="0.3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2094.0282000000002</v>
      </c>
      <c r="H394" s="1">
        <v>11049.6</v>
      </c>
      <c r="I394" t="s">
        <v>1122</v>
      </c>
      <c r="J394" t="s">
        <v>1141</v>
      </c>
      <c r="K394" t="s">
        <v>1146</v>
      </c>
    </row>
    <row r="395" spans="1:11" hidden="1" x14ac:dyDescent="0.3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6300.2730506621001</v>
      </c>
      <c r="H395" s="1">
        <v>1379.43</v>
      </c>
      <c r="I395" t="s">
        <v>1167</v>
      </c>
      <c r="J395" t="s">
        <v>1136</v>
      </c>
      <c r="K395" t="s">
        <v>1145</v>
      </c>
    </row>
    <row r="396" spans="1:11" hidden="1" x14ac:dyDescent="0.3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587.01120000000003</v>
      </c>
      <c r="H396" s="1">
        <v>2132.4</v>
      </c>
      <c r="I396" t="s">
        <v>1167</v>
      </c>
      <c r="J396" t="s">
        <v>1136</v>
      </c>
      <c r="K396" t="s">
        <v>1146</v>
      </c>
    </row>
    <row r="397" spans="1:11" hidden="1" x14ac:dyDescent="0.3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6325.36</v>
      </c>
      <c r="H397">
        <v>7903</v>
      </c>
      <c r="I397" t="s">
        <v>1167</v>
      </c>
      <c r="J397" t="s">
        <v>1133</v>
      </c>
      <c r="K397" t="s">
        <v>1145</v>
      </c>
    </row>
    <row r="398" spans="1:11" hidden="1" x14ac:dyDescent="0.3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277.72140000000002</v>
      </c>
      <c r="H398" s="1">
        <v>4898.88</v>
      </c>
      <c r="I398" t="s">
        <v>1122</v>
      </c>
      <c r="J398" t="s">
        <v>1137</v>
      </c>
      <c r="K398" t="s">
        <v>1145</v>
      </c>
    </row>
    <row r="399" spans="1:11" hidden="1" x14ac:dyDescent="0.3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4457.22</v>
      </c>
      <c r="H399">
        <v>1651</v>
      </c>
      <c r="I399" t="s">
        <v>1167</v>
      </c>
      <c r="J399" t="s">
        <v>1136</v>
      </c>
      <c r="K399" t="s">
        <v>1144</v>
      </c>
    </row>
    <row r="400" spans="1:11" hidden="1" x14ac:dyDescent="0.3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3480.25053407</v>
      </c>
      <c r="H400">
        <v>8000</v>
      </c>
      <c r="I400" t="s">
        <v>1122</v>
      </c>
      <c r="J400" t="s">
        <v>1134</v>
      </c>
      <c r="K400" t="s">
        <v>1143</v>
      </c>
    </row>
    <row r="401" spans="1:11" hidden="1" x14ac:dyDescent="0.3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177.65599999999998</v>
      </c>
      <c r="H401" s="1">
        <v>6751.29</v>
      </c>
      <c r="I401" t="s">
        <v>1167</v>
      </c>
      <c r="J401" t="s">
        <v>1137</v>
      </c>
      <c r="K401" t="s">
        <v>1145</v>
      </c>
    </row>
    <row r="402" spans="1:11" hidden="1" x14ac:dyDescent="0.3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2751.1505999999999</v>
      </c>
      <c r="H402" s="1">
        <v>11412.96</v>
      </c>
      <c r="I402" t="s">
        <v>1122</v>
      </c>
      <c r="J402" t="s">
        <v>1138</v>
      </c>
      <c r="K402" t="s">
        <v>1143</v>
      </c>
    </row>
    <row r="403" spans="1:11" hidden="1" x14ac:dyDescent="0.3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4044.4900104075996</v>
      </c>
      <c r="H403" s="1">
        <v>1956.44</v>
      </c>
      <c r="I403" t="s">
        <v>1122</v>
      </c>
      <c r="J403" t="s">
        <v>1140</v>
      </c>
      <c r="K403" t="s">
        <v>1143</v>
      </c>
    </row>
    <row r="404" spans="1:11" hidden="1" x14ac:dyDescent="0.3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7973.13</v>
      </c>
      <c r="H404">
        <v>2681</v>
      </c>
      <c r="I404" t="s">
        <v>1122</v>
      </c>
      <c r="J404" t="s">
        <v>1137</v>
      </c>
      <c r="K404" t="s">
        <v>1143</v>
      </c>
    </row>
    <row r="405" spans="1:11" hidden="1" x14ac:dyDescent="0.3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5362.64</v>
      </c>
      <c r="H405">
        <v>2334</v>
      </c>
      <c r="I405" t="s">
        <v>1167</v>
      </c>
      <c r="J405" t="s">
        <v>1138</v>
      </c>
      <c r="K405" t="s">
        <v>1145</v>
      </c>
    </row>
    <row r="406" spans="1:11" hidden="1" x14ac:dyDescent="0.3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62.078016000000005</v>
      </c>
      <c r="H406" s="1">
        <v>2930.7833999999998</v>
      </c>
      <c r="I406" t="s">
        <v>1167</v>
      </c>
      <c r="J406" t="s">
        <v>1128</v>
      </c>
      <c r="K406" t="s">
        <v>1144</v>
      </c>
    </row>
    <row r="407" spans="1:11" hidden="1" x14ac:dyDescent="0.3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270.67950000000002</v>
      </c>
      <c r="H407" s="1">
        <v>1663.48</v>
      </c>
      <c r="I407" t="s">
        <v>1122</v>
      </c>
      <c r="J407" t="s">
        <v>1132</v>
      </c>
      <c r="K407" t="s">
        <v>1144</v>
      </c>
    </row>
    <row r="408" spans="1:11" hidden="1" x14ac:dyDescent="0.3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6033.2572</v>
      </c>
      <c r="H408" s="1">
        <v>13025.66</v>
      </c>
      <c r="I408" t="s">
        <v>1167</v>
      </c>
      <c r="J408" t="s">
        <v>1127</v>
      </c>
      <c r="K408" t="s">
        <v>1143</v>
      </c>
    </row>
    <row r="409" spans="1:11" hidden="1" x14ac:dyDescent="0.3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162.1858</v>
      </c>
      <c r="H409" s="1">
        <v>10290.5</v>
      </c>
      <c r="I409" t="s">
        <v>1167</v>
      </c>
      <c r="J409" t="s">
        <v>1132</v>
      </c>
      <c r="K409" t="s">
        <v>1145</v>
      </c>
    </row>
    <row r="410" spans="1:11" hidden="1" x14ac:dyDescent="0.3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890.83519999999999</v>
      </c>
      <c r="H410" s="1">
        <v>7855.95</v>
      </c>
      <c r="I410" t="s">
        <v>1122</v>
      </c>
      <c r="J410" t="s">
        <v>1137</v>
      </c>
      <c r="K410" t="s">
        <v>1144</v>
      </c>
    </row>
    <row r="411" spans="1:11" hidden="1" x14ac:dyDescent="0.3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4696.1036456700003</v>
      </c>
      <c r="H411" s="1">
        <v>9120.66</v>
      </c>
      <c r="I411" t="s">
        <v>1122</v>
      </c>
      <c r="J411" t="s">
        <v>1136</v>
      </c>
      <c r="K411" t="s">
        <v>1146</v>
      </c>
    </row>
    <row r="412" spans="1:11" hidden="1" x14ac:dyDescent="0.3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85.257000000000005</v>
      </c>
      <c r="H412" s="1">
        <v>4809.75</v>
      </c>
      <c r="I412" t="s">
        <v>1122</v>
      </c>
      <c r="J412" t="s">
        <v>1140</v>
      </c>
      <c r="K412" t="s">
        <v>1144</v>
      </c>
    </row>
    <row r="413" spans="1:11" hidden="1" x14ac:dyDescent="0.3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238.77</v>
      </c>
      <c r="H413">
        <v>2200</v>
      </c>
      <c r="I413" t="s">
        <v>1122</v>
      </c>
      <c r="J413" t="s">
        <v>1140</v>
      </c>
      <c r="K413" t="s">
        <v>1144</v>
      </c>
    </row>
    <row r="414" spans="1:11" hidden="1" x14ac:dyDescent="0.3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6.71</v>
      </c>
      <c r="H414" s="1">
        <v>6657.7</v>
      </c>
      <c r="I414" t="s">
        <v>1122</v>
      </c>
      <c r="J414" t="s">
        <v>1140</v>
      </c>
      <c r="K414" t="s">
        <v>1144</v>
      </c>
    </row>
    <row r="415" spans="1:11" hidden="1" x14ac:dyDescent="0.3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527.30510000000004</v>
      </c>
      <c r="H415" s="1">
        <v>4622.13</v>
      </c>
      <c r="I415" t="s">
        <v>1122</v>
      </c>
      <c r="J415" t="s">
        <v>1136</v>
      </c>
      <c r="K415" t="s">
        <v>1145</v>
      </c>
    </row>
    <row r="416" spans="1:11" hidden="1" x14ac:dyDescent="0.3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3304.7340000000004</v>
      </c>
      <c r="H416" s="1">
        <v>11396.97</v>
      </c>
      <c r="I416" t="s">
        <v>1167</v>
      </c>
      <c r="J416" t="s">
        <v>1136</v>
      </c>
      <c r="K416" t="s">
        <v>1146</v>
      </c>
    </row>
    <row r="417" spans="1:11" hidden="1" x14ac:dyDescent="0.3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417.31</v>
      </c>
      <c r="H417">
        <v>8788</v>
      </c>
      <c r="I417" t="s">
        <v>1122</v>
      </c>
      <c r="J417" t="s">
        <v>1137</v>
      </c>
      <c r="K417" t="s">
        <v>1145</v>
      </c>
    </row>
    <row r="418" spans="1:11" hidden="1" x14ac:dyDescent="0.3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1931.2712305699999</v>
      </c>
      <c r="H418">
        <v>3803</v>
      </c>
      <c r="I418" t="s">
        <v>1167</v>
      </c>
      <c r="J418" t="s">
        <v>1126</v>
      </c>
      <c r="K418" t="s">
        <v>1145</v>
      </c>
    </row>
    <row r="419" spans="1:11" hidden="1" x14ac:dyDescent="0.3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4475.2210370405992</v>
      </c>
      <c r="H419" s="1">
        <v>2143.1999999999998</v>
      </c>
      <c r="I419" t="s">
        <v>1122</v>
      </c>
      <c r="J419" t="s">
        <v>1138</v>
      </c>
      <c r="K419" t="s">
        <v>1143</v>
      </c>
    </row>
    <row r="420" spans="1:11" hidden="1" x14ac:dyDescent="0.3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422.55180000000001</v>
      </c>
      <c r="H420" s="1">
        <v>7442.4</v>
      </c>
      <c r="I420" t="s">
        <v>1122</v>
      </c>
      <c r="J420" t="s">
        <v>1140</v>
      </c>
      <c r="K420" t="s">
        <v>1144</v>
      </c>
    </row>
    <row r="421" spans="1:11" hidden="1" x14ac:dyDescent="0.3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3191.3333999999995</v>
      </c>
      <c r="H421" s="1">
        <v>2447.69</v>
      </c>
      <c r="I421" t="s">
        <v>1122</v>
      </c>
      <c r="J421" t="s">
        <v>1138</v>
      </c>
      <c r="K421" t="s">
        <v>1143</v>
      </c>
    </row>
    <row r="422" spans="1:11" hidden="1" x14ac:dyDescent="0.3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5766.1896999999999</v>
      </c>
      <c r="H422" s="1">
        <v>6212.9831999999997</v>
      </c>
      <c r="I422" t="s">
        <v>1122</v>
      </c>
      <c r="J422" t="s">
        <v>1137</v>
      </c>
      <c r="K422" t="s">
        <v>1145</v>
      </c>
    </row>
    <row r="423" spans="1:11" hidden="1" x14ac:dyDescent="0.3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308.19</v>
      </c>
      <c r="H423">
        <v>6252</v>
      </c>
      <c r="I423" t="s">
        <v>1122</v>
      </c>
      <c r="J423" t="s">
        <v>1141</v>
      </c>
      <c r="K423" t="s">
        <v>1144</v>
      </c>
    </row>
    <row r="424" spans="1:11" hidden="1" x14ac:dyDescent="0.3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9855.92</v>
      </c>
      <c r="H424">
        <v>1966</v>
      </c>
      <c r="I424" t="s">
        <v>1122</v>
      </c>
      <c r="J424" t="s">
        <v>1132</v>
      </c>
      <c r="K424" t="s">
        <v>1143</v>
      </c>
    </row>
    <row r="425" spans="1:11" hidden="1" x14ac:dyDescent="0.3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7988.82</v>
      </c>
      <c r="H425">
        <v>8935</v>
      </c>
      <c r="I425" t="s">
        <v>1167</v>
      </c>
      <c r="J425" t="s">
        <v>1136</v>
      </c>
      <c r="K425" t="s">
        <v>1145</v>
      </c>
    </row>
    <row r="426" spans="1:11" hidden="1" x14ac:dyDescent="0.3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480.70080000000002</v>
      </c>
      <c r="H426" s="1">
        <v>11365.2</v>
      </c>
      <c r="I426" t="s">
        <v>1122</v>
      </c>
      <c r="J426" t="s">
        <v>1137</v>
      </c>
      <c r="K426" t="s">
        <v>1143</v>
      </c>
    </row>
    <row r="427" spans="1:11" hidden="1" x14ac:dyDescent="0.3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8087.68157772</v>
      </c>
      <c r="H427">
        <v>6267</v>
      </c>
      <c r="I427" t="s">
        <v>1167</v>
      </c>
      <c r="J427" t="s">
        <v>1138</v>
      </c>
      <c r="K427" t="s">
        <v>1146</v>
      </c>
    </row>
    <row r="428" spans="1:11" hidden="1" x14ac:dyDescent="0.3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5950.1536369200003</v>
      </c>
      <c r="H428">
        <v>7467</v>
      </c>
      <c r="I428" t="s">
        <v>1122</v>
      </c>
      <c r="J428" t="s">
        <v>1137</v>
      </c>
      <c r="K428" t="s">
        <v>1143</v>
      </c>
    </row>
    <row r="429" spans="1:11" hidden="1" x14ac:dyDescent="0.3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115.75</v>
      </c>
      <c r="H429">
        <v>8084</v>
      </c>
      <c r="I429" t="s">
        <v>1167</v>
      </c>
      <c r="J429" t="s">
        <v>1137</v>
      </c>
      <c r="K429" t="s">
        <v>1145</v>
      </c>
    </row>
    <row r="430" spans="1:11" hidden="1" x14ac:dyDescent="0.3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373.26</v>
      </c>
      <c r="H430">
        <v>1034</v>
      </c>
      <c r="I430" t="s">
        <v>1167</v>
      </c>
      <c r="J430" t="s">
        <v>1141</v>
      </c>
      <c r="K430" t="s">
        <v>1144</v>
      </c>
    </row>
    <row r="431" spans="1:11" hidden="1" x14ac:dyDescent="0.3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2219.8795</v>
      </c>
      <c r="H431" s="1">
        <v>11290.72</v>
      </c>
      <c r="I431" t="s">
        <v>1167</v>
      </c>
      <c r="J431" t="s">
        <v>1138</v>
      </c>
      <c r="K431" t="s">
        <v>1146</v>
      </c>
    </row>
    <row r="432" spans="1:11" hidden="1" x14ac:dyDescent="0.3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3368.4277771900001</v>
      </c>
      <c r="H432">
        <v>2044</v>
      </c>
      <c r="I432" t="s">
        <v>1167</v>
      </c>
      <c r="J432" t="s">
        <v>1127</v>
      </c>
      <c r="K432" t="s">
        <v>1145</v>
      </c>
    </row>
    <row r="433" spans="1:11" hidden="1" x14ac:dyDescent="0.3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11884.53</v>
      </c>
      <c r="H433" s="1">
        <v>329.6</v>
      </c>
      <c r="I433" t="s">
        <v>1122</v>
      </c>
      <c r="J433" t="s">
        <v>1140</v>
      </c>
      <c r="K433" t="s">
        <v>1145</v>
      </c>
    </row>
    <row r="434" spans="1:11" hidden="1" x14ac:dyDescent="0.3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7414.9806272200003</v>
      </c>
      <c r="H434">
        <v>9010</v>
      </c>
      <c r="I434" t="s">
        <v>1122</v>
      </c>
      <c r="J434" t="s">
        <v>1126</v>
      </c>
      <c r="K434" t="s">
        <v>1145</v>
      </c>
    </row>
    <row r="435" spans="1:11" hidden="1" x14ac:dyDescent="0.3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2865.519395063</v>
      </c>
      <c r="H435" s="1">
        <v>873.3</v>
      </c>
      <c r="I435" t="s">
        <v>1122</v>
      </c>
      <c r="J435" t="s">
        <v>1127</v>
      </c>
      <c r="K435" t="s">
        <v>1145</v>
      </c>
    </row>
    <row r="436" spans="1:11" hidden="1" x14ac:dyDescent="0.3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3989.6809999999996</v>
      </c>
      <c r="H436" s="1">
        <v>1617.45</v>
      </c>
      <c r="I436" t="s">
        <v>1122</v>
      </c>
      <c r="J436" t="s">
        <v>1136</v>
      </c>
      <c r="K436" t="s">
        <v>1145</v>
      </c>
    </row>
    <row r="437" spans="1:11" hidden="1" x14ac:dyDescent="0.3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5396.9407999999994</v>
      </c>
      <c r="H437" s="1">
        <v>4274.66</v>
      </c>
      <c r="I437" t="s">
        <v>1167</v>
      </c>
      <c r="J437" t="s">
        <v>1140</v>
      </c>
      <c r="K437" t="s">
        <v>1143</v>
      </c>
    </row>
    <row r="438" spans="1:11" hidden="1" x14ac:dyDescent="0.3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4185.9799999999996</v>
      </c>
      <c r="H438">
        <v>4011</v>
      </c>
      <c r="I438" t="s">
        <v>1167</v>
      </c>
      <c r="J438" t="s">
        <v>1138</v>
      </c>
      <c r="K438" t="s">
        <v>1145</v>
      </c>
    </row>
    <row r="439" spans="1:11" hidden="1" x14ac:dyDescent="0.3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486.11</v>
      </c>
      <c r="H439">
        <v>7485</v>
      </c>
      <c r="I439" t="s">
        <v>1167</v>
      </c>
      <c r="J439" t="s">
        <v>1132</v>
      </c>
      <c r="K439" t="s">
        <v>1145</v>
      </c>
    </row>
    <row r="440" spans="1:11" hidden="1" x14ac:dyDescent="0.3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6490.4931582500003</v>
      </c>
      <c r="H440">
        <v>8487</v>
      </c>
      <c r="I440" t="s">
        <v>1122</v>
      </c>
      <c r="J440" t="s">
        <v>1137</v>
      </c>
      <c r="K440" t="s">
        <v>1145</v>
      </c>
    </row>
    <row r="441" spans="1:11" hidden="1" x14ac:dyDescent="0.3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6933.5675999999985</v>
      </c>
      <c r="H441" s="1">
        <v>8456.4</v>
      </c>
      <c r="I441" t="s">
        <v>1167</v>
      </c>
      <c r="J441" t="s">
        <v>1134</v>
      </c>
      <c r="K441" t="s">
        <v>1143</v>
      </c>
    </row>
    <row r="442" spans="1:11" hidden="1" x14ac:dyDescent="0.3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135.67520000000002</v>
      </c>
      <c r="H442" s="1">
        <v>4969.12</v>
      </c>
      <c r="I442" t="s">
        <v>1167</v>
      </c>
      <c r="J442" t="s">
        <v>1126</v>
      </c>
      <c r="K442" t="s">
        <v>1145</v>
      </c>
    </row>
    <row r="443" spans="1:11" hidden="1" x14ac:dyDescent="0.3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1586.88797972</v>
      </c>
      <c r="H443">
        <v>1436</v>
      </c>
      <c r="I443" t="s">
        <v>1122</v>
      </c>
      <c r="J443" t="s">
        <v>1134</v>
      </c>
      <c r="K443" t="s">
        <v>1145</v>
      </c>
    </row>
    <row r="444" spans="1:11" hidden="1" x14ac:dyDescent="0.3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6409.4292000000005</v>
      </c>
      <c r="H444" s="1">
        <v>3050.4</v>
      </c>
      <c r="I444" t="s">
        <v>1122</v>
      </c>
      <c r="J444" t="s">
        <v>1124</v>
      </c>
      <c r="K444" t="s">
        <v>1146</v>
      </c>
    </row>
    <row r="445" spans="1:11" hidden="1" x14ac:dyDescent="0.3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6493.4319999999998</v>
      </c>
      <c r="H445" s="1">
        <v>5909.35</v>
      </c>
      <c r="I445" t="s">
        <v>1122</v>
      </c>
      <c r="J445" t="s">
        <v>1136</v>
      </c>
      <c r="K445" t="s">
        <v>1144</v>
      </c>
    </row>
    <row r="446" spans="1:11" hidden="1" x14ac:dyDescent="0.3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925.89</v>
      </c>
      <c r="H446">
        <v>1024</v>
      </c>
      <c r="I446" t="s">
        <v>1122</v>
      </c>
      <c r="J446" t="s">
        <v>1124</v>
      </c>
      <c r="K446" t="s">
        <v>1143</v>
      </c>
    </row>
    <row r="447" spans="1:11" hidden="1" x14ac:dyDescent="0.3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165.46</v>
      </c>
      <c r="H447">
        <v>6182</v>
      </c>
      <c r="I447" t="s">
        <v>1122</v>
      </c>
      <c r="J447" t="s">
        <v>1132</v>
      </c>
      <c r="K447" t="s">
        <v>1144</v>
      </c>
    </row>
    <row r="448" spans="1:11" hidden="1" x14ac:dyDescent="0.3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974.92830000000004</v>
      </c>
      <c r="H448" s="1">
        <v>7363</v>
      </c>
      <c r="I448" t="s">
        <v>1167</v>
      </c>
      <c r="J448" t="s">
        <v>1137</v>
      </c>
      <c r="K448" t="s">
        <v>1145</v>
      </c>
    </row>
    <row r="449" spans="1:11" hidden="1" x14ac:dyDescent="0.3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9217.26</v>
      </c>
      <c r="H449">
        <v>6441</v>
      </c>
      <c r="I449" t="s">
        <v>1167</v>
      </c>
      <c r="J449" t="s">
        <v>1134</v>
      </c>
      <c r="K449" t="s">
        <v>1145</v>
      </c>
    </row>
    <row r="450" spans="1:11" hidden="1" x14ac:dyDescent="0.3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5764.2107468999993</v>
      </c>
      <c r="H450">
        <v>1522</v>
      </c>
      <c r="I450" t="s">
        <v>1122</v>
      </c>
      <c r="J450" t="s">
        <v>1134</v>
      </c>
      <c r="K450" t="s">
        <v>1145</v>
      </c>
    </row>
    <row r="451" spans="1:11" hidden="1" x14ac:dyDescent="0.3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2360.4015399999998</v>
      </c>
      <c r="H451" s="1">
        <v>5281.2584000000006</v>
      </c>
      <c r="I451" t="s">
        <v>1122</v>
      </c>
      <c r="J451" t="s">
        <v>1140</v>
      </c>
      <c r="K451" t="s">
        <v>1145</v>
      </c>
    </row>
    <row r="452" spans="1:11" hidden="1" x14ac:dyDescent="0.3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4387.74</v>
      </c>
      <c r="H452">
        <v>5245</v>
      </c>
      <c r="I452" t="s">
        <v>1122</v>
      </c>
      <c r="J452" t="s">
        <v>1137</v>
      </c>
      <c r="K452" t="s">
        <v>1143</v>
      </c>
    </row>
    <row r="453" spans="1:11" hidden="1" x14ac:dyDescent="0.3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5888.8618823300003</v>
      </c>
      <c r="H453">
        <v>3268</v>
      </c>
      <c r="I453" t="s">
        <v>1122</v>
      </c>
      <c r="J453" t="s">
        <v>1132</v>
      </c>
      <c r="K453" t="s">
        <v>1145</v>
      </c>
    </row>
    <row r="454" spans="1:11" hidden="1" x14ac:dyDescent="0.3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1883.7214100199999</v>
      </c>
      <c r="H454">
        <v>7649</v>
      </c>
      <c r="I454" t="s">
        <v>1122</v>
      </c>
      <c r="J454" t="s">
        <v>1140</v>
      </c>
      <c r="K454" t="s">
        <v>1145</v>
      </c>
    </row>
    <row r="455" spans="1:11" hidden="1" x14ac:dyDescent="0.3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2204.2800000000002</v>
      </c>
      <c r="H455">
        <v>9203</v>
      </c>
      <c r="I455" t="s">
        <v>1167</v>
      </c>
      <c r="J455" t="s">
        <v>1135</v>
      </c>
      <c r="K455" t="s">
        <v>1143</v>
      </c>
    </row>
    <row r="456" spans="1:11" hidden="1" x14ac:dyDescent="0.3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70.209999999999994</v>
      </c>
      <c r="H456">
        <v>4383</v>
      </c>
      <c r="I456" t="s">
        <v>1122</v>
      </c>
      <c r="J456" t="s">
        <v>1140</v>
      </c>
      <c r="K456" t="s">
        <v>1146</v>
      </c>
    </row>
    <row r="457" spans="1:11" hidden="1" x14ac:dyDescent="0.3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9424.76</v>
      </c>
      <c r="H457">
        <v>8687</v>
      </c>
      <c r="I457" t="s">
        <v>1122</v>
      </c>
      <c r="J457" t="s">
        <v>1136</v>
      </c>
      <c r="K457" t="s">
        <v>1144</v>
      </c>
    </row>
    <row r="458" spans="1:11" hidden="1" x14ac:dyDescent="0.3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13591.852199999999</v>
      </c>
      <c r="H458" s="1">
        <v>4415.04</v>
      </c>
      <c r="I458" t="s">
        <v>1122</v>
      </c>
      <c r="J458" t="s">
        <v>1137</v>
      </c>
      <c r="K458" t="s">
        <v>1145</v>
      </c>
    </row>
    <row r="459" spans="1:11" hidden="1" x14ac:dyDescent="0.3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7361.7237495299996</v>
      </c>
      <c r="H459">
        <v>8876</v>
      </c>
      <c r="I459" t="s">
        <v>1122</v>
      </c>
      <c r="J459" t="s">
        <v>1132</v>
      </c>
      <c r="K459" t="s">
        <v>1143</v>
      </c>
    </row>
    <row r="460" spans="1:11" hidden="1" x14ac:dyDescent="0.3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5794.3859999999995</v>
      </c>
      <c r="H460" s="1">
        <v>1865.63</v>
      </c>
      <c r="I460" t="s">
        <v>1167</v>
      </c>
      <c r="J460" t="s">
        <v>1141</v>
      </c>
      <c r="K460" t="s">
        <v>1145</v>
      </c>
    </row>
    <row r="461" spans="1:11" hidden="1" x14ac:dyDescent="0.3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6118.7899000000007</v>
      </c>
      <c r="H461" s="1">
        <v>4000.5</v>
      </c>
      <c r="I461" t="s">
        <v>1122</v>
      </c>
      <c r="J461" t="s">
        <v>1141</v>
      </c>
      <c r="K461" t="s">
        <v>1145</v>
      </c>
    </row>
    <row r="462" spans="1:11" hidden="1" x14ac:dyDescent="0.3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2987.98</v>
      </c>
      <c r="H462">
        <v>2216</v>
      </c>
      <c r="I462" t="s">
        <v>1122</v>
      </c>
      <c r="J462" t="s">
        <v>1127</v>
      </c>
      <c r="K462" t="s">
        <v>1143</v>
      </c>
    </row>
    <row r="463" spans="1:11" hidden="1" x14ac:dyDescent="0.3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19.489999999999998</v>
      </c>
      <c r="H463">
        <v>7394</v>
      </c>
      <c r="I463" t="s">
        <v>1122</v>
      </c>
      <c r="J463" t="s">
        <v>1132</v>
      </c>
      <c r="K463" t="s">
        <v>1145</v>
      </c>
    </row>
    <row r="464" spans="1:11" hidden="1" x14ac:dyDescent="0.3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4169.88</v>
      </c>
      <c r="H464">
        <v>3669</v>
      </c>
      <c r="I464" t="s">
        <v>1167</v>
      </c>
      <c r="J464" t="s">
        <v>1136</v>
      </c>
      <c r="K464" t="s">
        <v>1145</v>
      </c>
    </row>
    <row r="465" spans="1:11" hidden="1" x14ac:dyDescent="0.3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11384.063799999998</v>
      </c>
      <c r="H465" s="1">
        <v>943.35</v>
      </c>
      <c r="I465" t="s">
        <v>1122</v>
      </c>
      <c r="J465" t="s">
        <v>1124</v>
      </c>
      <c r="K465" t="s">
        <v>1145</v>
      </c>
    </row>
    <row r="466" spans="1:11" hidden="1" x14ac:dyDescent="0.3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8124.5709999999999</v>
      </c>
      <c r="H466" s="1">
        <v>13372.44</v>
      </c>
      <c r="I466" t="s">
        <v>1122</v>
      </c>
      <c r="J466" t="s">
        <v>1135</v>
      </c>
      <c r="K466" t="s">
        <v>1144</v>
      </c>
    </row>
    <row r="467" spans="1:11" hidden="1" x14ac:dyDescent="0.3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230.86720000000003</v>
      </c>
      <c r="H467" s="1">
        <v>4654.6499999999996</v>
      </c>
      <c r="I467" t="s">
        <v>1122</v>
      </c>
      <c r="J467" t="s">
        <v>1135</v>
      </c>
      <c r="K467" t="s">
        <v>1146</v>
      </c>
    </row>
    <row r="468" spans="1:11" hidden="1" x14ac:dyDescent="0.3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1031.8336103232002</v>
      </c>
      <c r="H468" s="1">
        <v>2127.81</v>
      </c>
      <c r="I468" t="s">
        <v>1122</v>
      </c>
      <c r="J468" t="s">
        <v>1127</v>
      </c>
      <c r="K468" t="s">
        <v>1143</v>
      </c>
    </row>
    <row r="469" spans="1:11" hidden="1" x14ac:dyDescent="0.3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6761.36</v>
      </c>
      <c r="H469">
        <v>1683</v>
      </c>
      <c r="I469" t="s">
        <v>1167</v>
      </c>
      <c r="J469" t="s">
        <v>1126</v>
      </c>
      <c r="K469" t="s">
        <v>1145</v>
      </c>
    </row>
    <row r="470" spans="1:11" hidden="1" x14ac:dyDescent="0.3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3163.82</v>
      </c>
      <c r="H470">
        <v>5873</v>
      </c>
      <c r="I470" t="s">
        <v>1167</v>
      </c>
      <c r="J470" t="s">
        <v>1141</v>
      </c>
      <c r="K470" t="s">
        <v>1143</v>
      </c>
    </row>
    <row r="471" spans="1:11" hidden="1" x14ac:dyDescent="0.3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249.99520000000001</v>
      </c>
      <c r="H471" s="1">
        <v>3383.52</v>
      </c>
      <c r="I471" t="s">
        <v>1167</v>
      </c>
      <c r="J471" t="s">
        <v>1124</v>
      </c>
      <c r="K471" t="s">
        <v>1145</v>
      </c>
    </row>
    <row r="472" spans="1:11" hidden="1" x14ac:dyDescent="0.3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7546.88</v>
      </c>
      <c r="H472">
        <v>6906</v>
      </c>
      <c r="I472" t="s">
        <v>1122</v>
      </c>
      <c r="J472" t="s">
        <v>1133</v>
      </c>
      <c r="K472" t="s">
        <v>1143</v>
      </c>
    </row>
    <row r="473" spans="1:11" hidden="1" x14ac:dyDescent="0.3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2456.7800000000002</v>
      </c>
      <c r="H473" s="1">
        <v>8227.32</v>
      </c>
      <c r="I473" t="s">
        <v>1122</v>
      </c>
      <c r="J473" t="s">
        <v>1132</v>
      </c>
      <c r="K473" t="s">
        <v>1145</v>
      </c>
    </row>
    <row r="474" spans="1:11" hidden="1" x14ac:dyDescent="0.3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8510</v>
      </c>
      <c r="H474">
        <v>8496</v>
      </c>
      <c r="I474" t="s">
        <v>1167</v>
      </c>
      <c r="J474" t="s">
        <v>1133</v>
      </c>
      <c r="K474" t="s">
        <v>1145</v>
      </c>
    </row>
    <row r="475" spans="1:11" hidden="1" x14ac:dyDescent="0.3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1517.4560000000001</v>
      </c>
      <c r="H475" s="1">
        <v>6794.7</v>
      </c>
      <c r="I475" t="s">
        <v>1122</v>
      </c>
      <c r="J475" t="s">
        <v>1139</v>
      </c>
      <c r="K475" t="s">
        <v>1143</v>
      </c>
    </row>
    <row r="476" spans="1:11" hidden="1" x14ac:dyDescent="0.3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5291.96</v>
      </c>
      <c r="H476">
        <v>2085</v>
      </c>
      <c r="I476" t="s">
        <v>1122</v>
      </c>
      <c r="J476" t="s">
        <v>1134</v>
      </c>
      <c r="K476" t="s">
        <v>1144</v>
      </c>
    </row>
    <row r="477" spans="1:11" hidden="1" x14ac:dyDescent="0.3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786.83</v>
      </c>
      <c r="H477">
        <v>6529</v>
      </c>
      <c r="I477" t="s">
        <v>1167</v>
      </c>
      <c r="J477" t="s">
        <v>1125</v>
      </c>
      <c r="K477" t="s">
        <v>1143</v>
      </c>
    </row>
    <row r="478" spans="1:11" hidden="1" x14ac:dyDescent="0.3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178.27360000000002</v>
      </c>
      <c r="H478" s="1">
        <v>2714.67</v>
      </c>
      <c r="I478" t="s">
        <v>1122</v>
      </c>
      <c r="J478" t="s">
        <v>1136</v>
      </c>
      <c r="K478" t="s">
        <v>1143</v>
      </c>
    </row>
    <row r="479" spans="1:11" hidden="1" x14ac:dyDescent="0.3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90.21</v>
      </c>
      <c r="H479">
        <v>6401</v>
      </c>
      <c r="I479" t="s">
        <v>1122</v>
      </c>
      <c r="J479" t="s">
        <v>1132</v>
      </c>
      <c r="K479" t="s">
        <v>1146</v>
      </c>
    </row>
    <row r="480" spans="1:11" hidden="1" x14ac:dyDescent="0.3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1225.1440218599998</v>
      </c>
      <c r="H480">
        <v>2857</v>
      </c>
      <c r="I480" t="s">
        <v>1167</v>
      </c>
      <c r="J480" t="s">
        <v>1140</v>
      </c>
      <c r="K480" t="s">
        <v>1145</v>
      </c>
    </row>
    <row r="481" spans="1:11" hidden="1" x14ac:dyDescent="0.3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3662.2848592638002</v>
      </c>
      <c r="H481" s="1">
        <v>7714.8</v>
      </c>
      <c r="I481" t="s">
        <v>1122</v>
      </c>
      <c r="J481" t="s">
        <v>1134</v>
      </c>
      <c r="K481" t="s">
        <v>1145</v>
      </c>
    </row>
    <row r="482" spans="1:11" hidden="1" x14ac:dyDescent="0.3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261.85489999999999</v>
      </c>
      <c r="H482" s="1">
        <v>7604.54</v>
      </c>
      <c r="I482" t="s">
        <v>1122</v>
      </c>
      <c r="J482" t="s">
        <v>1140</v>
      </c>
      <c r="K482" t="s">
        <v>1145</v>
      </c>
    </row>
    <row r="483" spans="1:11" hidden="1" x14ac:dyDescent="0.3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1048.31</v>
      </c>
      <c r="H483">
        <v>7363</v>
      </c>
      <c r="I483" t="s">
        <v>1167</v>
      </c>
      <c r="J483" t="s">
        <v>1135</v>
      </c>
      <c r="K483" t="s">
        <v>1145</v>
      </c>
    </row>
    <row r="484" spans="1:11" hidden="1" x14ac:dyDescent="0.3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7.2467999999999995</v>
      </c>
      <c r="H484" s="1">
        <v>7523.201</v>
      </c>
      <c r="I484" t="s">
        <v>1122</v>
      </c>
      <c r="J484" t="s">
        <v>1137</v>
      </c>
      <c r="K484" t="s">
        <v>1144</v>
      </c>
    </row>
    <row r="485" spans="1:11" hidden="1" x14ac:dyDescent="0.3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100.42110000000001</v>
      </c>
      <c r="H485" s="1">
        <v>2859.07</v>
      </c>
      <c r="I485" t="s">
        <v>1122</v>
      </c>
      <c r="J485" t="s">
        <v>1134</v>
      </c>
      <c r="K485" t="s">
        <v>1145</v>
      </c>
    </row>
    <row r="486" spans="1:11" hidden="1" x14ac:dyDescent="0.3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4934.2145513837995</v>
      </c>
      <c r="H486" s="1">
        <v>4261.18</v>
      </c>
      <c r="I486" t="s">
        <v>1122</v>
      </c>
      <c r="J486" t="s">
        <v>1140</v>
      </c>
      <c r="K486" t="s">
        <v>1143</v>
      </c>
    </row>
    <row r="487" spans="1:11" hidden="1" x14ac:dyDescent="0.3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3619.4605554327995</v>
      </c>
      <c r="H487" s="1">
        <v>4720</v>
      </c>
      <c r="I487" t="s">
        <v>1122</v>
      </c>
      <c r="J487" t="s">
        <v>1141</v>
      </c>
      <c r="K487" t="s">
        <v>1144</v>
      </c>
    </row>
    <row r="488" spans="1:11" hidden="1" x14ac:dyDescent="0.3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449.95740000000001</v>
      </c>
      <c r="H488" s="1">
        <v>9127.92</v>
      </c>
      <c r="I488" t="s">
        <v>1167</v>
      </c>
      <c r="J488" t="s">
        <v>1135</v>
      </c>
      <c r="K488" t="s">
        <v>1143</v>
      </c>
    </row>
    <row r="489" spans="1:11" hidden="1" x14ac:dyDescent="0.3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3398.439005451</v>
      </c>
      <c r="H489" s="1">
        <v>5762.96</v>
      </c>
      <c r="I489" t="s">
        <v>1122</v>
      </c>
      <c r="J489" t="s">
        <v>1134</v>
      </c>
      <c r="K489" t="s">
        <v>1143</v>
      </c>
    </row>
    <row r="490" spans="1:11" hidden="1" x14ac:dyDescent="0.3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3776.0433393899998</v>
      </c>
      <c r="H490">
        <v>7028</v>
      </c>
      <c r="I490" t="s">
        <v>1122</v>
      </c>
      <c r="J490" t="s">
        <v>1134</v>
      </c>
      <c r="K490" t="s">
        <v>1144</v>
      </c>
    </row>
    <row r="491" spans="1:11" hidden="1" x14ac:dyDescent="0.3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11067.870845244001</v>
      </c>
      <c r="H491" s="1">
        <v>4033.76</v>
      </c>
      <c r="I491" t="s">
        <v>1167</v>
      </c>
      <c r="J491" t="s">
        <v>1141</v>
      </c>
      <c r="K491" t="s">
        <v>1145</v>
      </c>
    </row>
    <row r="492" spans="1:11" hidden="1" x14ac:dyDescent="0.3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12268.0427</v>
      </c>
      <c r="H492" s="1">
        <v>8760</v>
      </c>
      <c r="I492" t="s">
        <v>1122</v>
      </c>
      <c r="J492" t="s">
        <v>1133</v>
      </c>
      <c r="K492" t="s">
        <v>1145</v>
      </c>
    </row>
    <row r="493" spans="1:11" hidden="1" x14ac:dyDescent="0.3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3927.1632</v>
      </c>
      <c r="H493" s="1">
        <v>663.96</v>
      </c>
      <c r="I493" t="s">
        <v>1167</v>
      </c>
      <c r="J493" t="s">
        <v>1134</v>
      </c>
      <c r="K493" t="s">
        <v>1143</v>
      </c>
    </row>
    <row r="494" spans="1:11" hidden="1" x14ac:dyDescent="0.3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3120.9794000000002</v>
      </c>
      <c r="H494" s="1">
        <v>8695.83</v>
      </c>
      <c r="I494" t="s">
        <v>1167</v>
      </c>
      <c r="J494" t="s">
        <v>1133</v>
      </c>
      <c r="K494" t="s">
        <v>1144</v>
      </c>
    </row>
    <row r="495" spans="1:11" hidden="1" x14ac:dyDescent="0.3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10453.1414</v>
      </c>
      <c r="H495" s="1">
        <v>6633</v>
      </c>
      <c r="I495" t="s">
        <v>1122</v>
      </c>
      <c r="J495" t="s">
        <v>1137</v>
      </c>
      <c r="K495" t="s">
        <v>1143</v>
      </c>
    </row>
    <row r="496" spans="1:11" hidden="1" x14ac:dyDescent="0.3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5672.02</v>
      </c>
      <c r="H496">
        <v>795</v>
      </c>
      <c r="I496" t="s">
        <v>1122</v>
      </c>
      <c r="J496" t="s">
        <v>1133</v>
      </c>
      <c r="K496" t="s">
        <v>1143</v>
      </c>
    </row>
    <row r="497" spans="1:11" hidden="1" x14ac:dyDescent="0.3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12.148389313200001</v>
      </c>
      <c r="H497" s="1">
        <v>2346.25</v>
      </c>
      <c r="I497" t="s">
        <v>1122</v>
      </c>
      <c r="J497" t="s">
        <v>1132</v>
      </c>
      <c r="K497" t="s">
        <v>1144</v>
      </c>
    </row>
    <row r="498" spans="1:11" hidden="1" x14ac:dyDescent="0.3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266.08</v>
      </c>
      <c r="H498">
        <v>2919</v>
      </c>
      <c r="I498" t="s">
        <v>1122</v>
      </c>
      <c r="J498" t="s">
        <v>1137</v>
      </c>
      <c r="K498" t="s">
        <v>1144</v>
      </c>
    </row>
    <row r="499" spans="1:11" hidden="1" x14ac:dyDescent="0.3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305.59359999999998</v>
      </c>
      <c r="H499" s="1">
        <v>829.4</v>
      </c>
      <c r="I499" t="s">
        <v>1122</v>
      </c>
      <c r="J499" t="s">
        <v>1134</v>
      </c>
      <c r="K499" t="s">
        <v>1143</v>
      </c>
    </row>
    <row r="500" spans="1:11" hidden="1" x14ac:dyDescent="0.3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383.71780000000001</v>
      </c>
      <c r="H500" s="1">
        <v>2010.41</v>
      </c>
      <c r="I500" t="s">
        <v>1122</v>
      </c>
      <c r="J500" t="s">
        <v>1139</v>
      </c>
      <c r="K500" t="s">
        <v>1143</v>
      </c>
    </row>
    <row r="501" spans="1:11" hidden="1" x14ac:dyDescent="0.3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2455.2638693872</v>
      </c>
      <c r="H501" s="1">
        <v>5467.41</v>
      </c>
      <c r="I501" t="s">
        <v>1167</v>
      </c>
      <c r="J501" t="s">
        <v>1141</v>
      </c>
      <c r="K501" t="s">
        <v>1144</v>
      </c>
    </row>
    <row r="502" spans="1:11" hidden="1" x14ac:dyDescent="0.3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3827.2175000000002</v>
      </c>
      <c r="H502" s="1">
        <v>4977.24</v>
      </c>
      <c r="I502" t="s">
        <v>1122</v>
      </c>
      <c r="J502" t="s">
        <v>1124</v>
      </c>
      <c r="K502" t="s">
        <v>1145</v>
      </c>
    </row>
    <row r="503" spans="1:11" hidden="1" x14ac:dyDescent="0.3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1864.61</v>
      </c>
      <c r="H503">
        <v>1357</v>
      </c>
      <c r="I503" t="s">
        <v>1122</v>
      </c>
      <c r="J503" t="s">
        <v>1124</v>
      </c>
      <c r="K503" t="s">
        <v>1145</v>
      </c>
    </row>
    <row r="504" spans="1:11" hidden="1" x14ac:dyDescent="0.3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4686.2970000000005</v>
      </c>
      <c r="H504" s="1">
        <v>471.12</v>
      </c>
      <c r="I504" t="s">
        <v>1122</v>
      </c>
      <c r="J504" t="s">
        <v>1135</v>
      </c>
      <c r="K504" t="s">
        <v>1143</v>
      </c>
    </row>
    <row r="505" spans="1:11" hidden="1" x14ac:dyDescent="0.3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233.55</v>
      </c>
      <c r="H505">
        <v>7670</v>
      </c>
      <c r="I505" t="s">
        <v>1122</v>
      </c>
      <c r="J505" t="s">
        <v>1137</v>
      </c>
      <c r="K505" t="s">
        <v>1143</v>
      </c>
    </row>
    <row r="506" spans="1:11" hidden="1" x14ac:dyDescent="0.3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140.64755080619997</v>
      </c>
      <c r="H506" s="1">
        <v>3829.68</v>
      </c>
      <c r="I506" t="s">
        <v>1122</v>
      </c>
      <c r="J506" t="s">
        <v>1137</v>
      </c>
      <c r="K506" t="s">
        <v>1143</v>
      </c>
    </row>
    <row r="507" spans="1:11" hidden="1" x14ac:dyDescent="0.3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9069.1919999999991</v>
      </c>
      <c r="H507" s="1">
        <v>4431.3599999999997</v>
      </c>
      <c r="I507" t="s">
        <v>1122</v>
      </c>
      <c r="J507" t="s">
        <v>1140</v>
      </c>
      <c r="K507" t="s">
        <v>1143</v>
      </c>
    </row>
    <row r="508" spans="1:11" hidden="1" x14ac:dyDescent="0.3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2632.1995295000002</v>
      </c>
      <c r="H508">
        <v>7762</v>
      </c>
      <c r="I508" t="s">
        <v>1122</v>
      </c>
      <c r="J508" t="s">
        <v>1134</v>
      </c>
      <c r="K508" t="s">
        <v>1143</v>
      </c>
    </row>
    <row r="509" spans="1:11" hidden="1" x14ac:dyDescent="0.3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4661.7963</v>
      </c>
      <c r="H509" s="1">
        <v>7237.62</v>
      </c>
      <c r="I509" t="s">
        <v>1122</v>
      </c>
      <c r="J509" t="s">
        <v>1140</v>
      </c>
      <c r="K509" t="s">
        <v>1143</v>
      </c>
    </row>
    <row r="510" spans="1:11" hidden="1" x14ac:dyDescent="0.3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5814.74</v>
      </c>
      <c r="H510">
        <v>4442</v>
      </c>
      <c r="I510" t="s">
        <v>1167</v>
      </c>
      <c r="J510" t="s">
        <v>1124</v>
      </c>
      <c r="K510" t="s">
        <v>1145</v>
      </c>
    </row>
    <row r="511" spans="1:11" hidden="1" x14ac:dyDescent="0.3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10898.292342729401</v>
      </c>
      <c r="H511" s="1">
        <v>11580.28</v>
      </c>
      <c r="I511" t="s">
        <v>1122</v>
      </c>
      <c r="J511" t="s">
        <v>1133</v>
      </c>
      <c r="K511" t="s">
        <v>1146</v>
      </c>
    </row>
    <row r="512" spans="1:11" hidden="1" x14ac:dyDescent="0.3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9257.33</v>
      </c>
      <c r="H512">
        <v>2829</v>
      </c>
      <c r="I512" t="s">
        <v>1122</v>
      </c>
      <c r="J512" t="s">
        <v>1133</v>
      </c>
      <c r="K512" t="s">
        <v>1144</v>
      </c>
    </row>
    <row r="513" spans="1:11" hidden="1" x14ac:dyDescent="0.3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112.8</v>
      </c>
      <c r="H513">
        <v>3137</v>
      </c>
      <c r="I513" t="s">
        <v>1122</v>
      </c>
      <c r="J513" t="s">
        <v>1137</v>
      </c>
      <c r="K513" t="s">
        <v>1145</v>
      </c>
    </row>
    <row r="514" spans="1:11" hidden="1" x14ac:dyDescent="0.3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3372.507243</v>
      </c>
      <c r="H514" s="1">
        <v>3767.6352000000002</v>
      </c>
      <c r="I514" t="s">
        <v>1122</v>
      </c>
      <c r="J514" t="s">
        <v>1138</v>
      </c>
      <c r="K514" t="s">
        <v>1145</v>
      </c>
    </row>
    <row r="515" spans="1:11" hidden="1" x14ac:dyDescent="0.3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10532.887199999999</v>
      </c>
      <c r="H515" s="1">
        <v>5658.1</v>
      </c>
      <c r="I515" t="s">
        <v>1122</v>
      </c>
      <c r="J515" t="s">
        <v>1137</v>
      </c>
      <c r="K515" t="s">
        <v>1145</v>
      </c>
    </row>
    <row r="516" spans="1:11" hidden="1" x14ac:dyDescent="0.3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5246.9143999999997</v>
      </c>
      <c r="H516" s="1">
        <v>938.7</v>
      </c>
      <c r="I516" t="s">
        <v>1122</v>
      </c>
      <c r="J516" t="s">
        <v>1134</v>
      </c>
      <c r="K516" t="s">
        <v>1145</v>
      </c>
    </row>
    <row r="517" spans="1:11" hidden="1" x14ac:dyDescent="0.3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6527.19</v>
      </c>
      <c r="H517">
        <v>6091</v>
      </c>
      <c r="I517" t="s">
        <v>1122</v>
      </c>
      <c r="J517" t="s">
        <v>1129</v>
      </c>
      <c r="K517" t="s">
        <v>1144</v>
      </c>
    </row>
    <row r="518" spans="1:11" hidden="1" x14ac:dyDescent="0.3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88.329899999999995</v>
      </c>
      <c r="H518" s="1">
        <v>2440.6799999999998</v>
      </c>
      <c r="I518" t="s">
        <v>1122</v>
      </c>
      <c r="J518" t="s">
        <v>1129</v>
      </c>
      <c r="K518" t="s">
        <v>1144</v>
      </c>
    </row>
    <row r="519" spans="1:11" hidden="1" x14ac:dyDescent="0.3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94.73</v>
      </c>
      <c r="H519">
        <v>6413</v>
      </c>
      <c r="I519" t="s">
        <v>1167</v>
      </c>
      <c r="J519" t="s">
        <v>1137</v>
      </c>
      <c r="K519" t="s">
        <v>1143</v>
      </c>
    </row>
    <row r="520" spans="1:11" hidden="1" x14ac:dyDescent="0.3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8229.0780000000013</v>
      </c>
      <c r="H520" s="1">
        <v>5760</v>
      </c>
      <c r="I520" t="s">
        <v>1122</v>
      </c>
      <c r="J520" t="s">
        <v>1136</v>
      </c>
      <c r="K520" t="s">
        <v>1144</v>
      </c>
    </row>
    <row r="521" spans="1:11" hidden="1" x14ac:dyDescent="0.3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4933.6236891899998</v>
      </c>
      <c r="H521">
        <v>6231</v>
      </c>
      <c r="I521" t="s">
        <v>1122</v>
      </c>
      <c r="J521" t="s">
        <v>1135</v>
      </c>
      <c r="K521" t="s">
        <v>1144</v>
      </c>
    </row>
    <row r="522" spans="1:11" hidden="1" x14ac:dyDescent="0.3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9585.9699999999993</v>
      </c>
      <c r="H522">
        <v>5804</v>
      </c>
      <c r="I522" t="s">
        <v>1167</v>
      </c>
      <c r="J522" t="s">
        <v>1133</v>
      </c>
      <c r="K522" t="s">
        <v>1146</v>
      </c>
    </row>
    <row r="523" spans="1:11" hidden="1" x14ac:dyDescent="0.3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14137.14</v>
      </c>
      <c r="H523" s="1">
        <v>5472.81</v>
      </c>
      <c r="I523" t="s">
        <v>1167</v>
      </c>
      <c r="J523" t="s">
        <v>1133</v>
      </c>
      <c r="K523" t="s">
        <v>1145</v>
      </c>
    </row>
    <row r="524" spans="1:11" hidden="1" x14ac:dyDescent="0.3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1767.9823999999999</v>
      </c>
      <c r="H524" s="1">
        <v>3608.8</v>
      </c>
      <c r="I524" t="s">
        <v>1122</v>
      </c>
      <c r="J524" t="s">
        <v>1140</v>
      </c>
      <c r="K524" t="s">
        <v>1143</v>
      </c>
    </row>
    <row r="525" spans="1:11" hidden="1" x14ac:dyDescent="0.3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2237.0816</v>
      </c>
      <c r="H525" s="1">
        <v>6308.28</v>
      </c>
      <c r="I525" t="s">
        <v>1167</v>
      </c>
      <c r="J525" t="s">
        <v>1133</v>
      </c>
      <c r="K525" t="s">
        <v>1145</v>
      </c>
    </row>
    <row r="526" spans="1:11" hidden="1" x14ac:dyDescent="0.3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8178.59</v>
      </c>
      <c r="H526">
        <v>6186</v>
      </c>
      <c r="I526" t="s">
        <v>1122</v>
      </c>
      <c r="J526" t="s">
        <v>1134</v>
      </c>
      <c r="K526" t="s">
        <v>1143</v>
      </c>
    </row>
    <row r="527" spans="1:11" hidden="1" x14ac:dyDescent="0.3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7802.6740939300007</v>
      </c>
      <c r="H527">
        <v>542</v>
      </c>
      <c r="I527" t="s">
        <v>1122</v>
      </c>
      <c r="J527" t="s">
        <v>1136</v>
      </c>
      <c r="K527" t="s">
        <v>1145</v>
      </c>
    </row>
    <row r="528" spans="1:11" hidden="1" x14ac:dyDescent="0.3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7070.8435578203989</v>
      </c>
      <c r="H528" s="1">
        <v>1459.48</v>
      </c>
      <c r="I528" t="s">
        <v>1122</v>
      </c>
      <c r="J528" t="s">
        <v>1129</v>
      </c>
      <c r="K528" t="s">
        <v>1145</v>
      </c>
    </row>
    <row r="529" spans="1:11" hidden="1" x14ac:dyDescent="0.3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115.28487770999999</v>
      </c>
      <c r="H529">
        <v>7092</v>
      </c>
      <c r="I529" t="s">
        <v>1122</v>
      </c>
      <c r="J529" t="s">
        <v>1136</v>
      </c>
      <c r="K529" t="s">
        <v>1145</v>
      </c>
    </row>
    <row r="530" spans="1:11" hidden="1" x14ac:dyDescent="0.3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240.89</v>
      </c>
      <c r="H530">
        <v>9474</v>
      </c>
      <c r="I530" t="s">
        <v>1167</v>
      </c>
      <c r="J530" t="s">
        <v>1137</v>
      </c>
      <c r="K530" t="s">
        <v>1146</v>
      </c>
    </row>
    <row r="531" spans="1:11" hidden="1" x14ac:dyDescent="0.3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198.31877700000001</v>
      </c>
      <c r="H531">
        <v>2820</v>
      </c>
      <c r="I531" t="s">
        <v>1122</v>
      </c>
      <c r="J531" t="s">
        <v>1139</v>
      </c>
      <c r="K531" t="s">
        <v>1143</v>
      </c>
    </row>
    <row r="532" spans="1:11" hidden="1" x14ac:dyDescent="0.3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2907.7991000000002</v>
      </c>
      <c r="H532" s="1">
        <v>5965.25</v>
      </c>
      <c r="I532" t="s">
        <v>1167</v>
      </c>
      <c r="J532" t="s">
        <v>1137</v>
      </c>
      <c r="K532" t="s">
        <v>1146</v>
      </c>
    </row>
    <row r="533" spans="1:11" hidden="1" x14ac:dyDescent="0.3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1587.18</v>
      </c>
      <c r="H533">
        <v>5667</v>
      </c>
      <c r="I533" t="s">
        <v>1122</v>
      </c>
      <c r="J533" t="s">
        <v>1129</v>
      </c>
      <c r="K533" t="s">
        <v>1145</v>
      </c>
    </row>
    <row r="534" spans="1:11" hidden="1" x14ac:dyDescent="0.3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5123.9358000000002</v>
      </c>
      <c r="H534" s="1">
        <v>1155</v>
      </c>
      <c r="I534" t="s">
        <v>1122</v>
      </c>
      <c r="J534" t="s">
        <v>1130</v>
      </c>
      <c r="K534" t="s">
        <v>1143</v>
      </c>
    </row>
    <row r="535" spans="1:11" hidden="1" x14ac:dyDescent="0.3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8693.078956360001</v>
      </c>
      <c r="H535">
        <v>1041</v>
      </c>
      <c r="I535" t="s">
        <v>1122</v>
      </c>
      <c r="J535" t="s">
        <v>1137</v>
      </c>
      <c r="K535" t="s">
        <v>1144</v>
      </c>
    </row>
    <row r="536" spans="1:11" hidden="1" x14ac:dyDescent="0.3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2445.3459999999995</v>
      </c>
      <c r="H536" s="1">
        <v>4565.99</v>
      </c>
      <c r="I536" t="s">
        <v>1122</v>
      </c>
      <c r="J536" t="s">
        <v>1141</v>
      </c>
      <c r="K536" t="s">
        <v>1145</v>
      </c>
    </row>
    <row r="537" spans="1:11" hidden="1" x14ac:dyDescent="0.3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10860.885618546601</v>
      </c>
      <c r="H537" s="1">
        <v>1754.06</v>
      </c>
      <c r="I537" t="s">
        <v>1122</v>
      </c>
      <c r="J537" t="s">
        <v>1136</v>
      </c>
      <c r="K537" t="s">
        <v>1145</v>
      </c>
    </row>
    <row r="538" spans="1:11" hidden="1" x14ac:dyDescent="0.3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3340.9148</v>
      </c>
      <c r="H538" s="1">
        <v>4515.4799999999996</v>
      </c>
      <c r="I538" t="s">
        <v>1122</v>
      </c>
      <c r="J538" t="s">
        <v>1129</v>
      </c>
      <c r="K538" t="s">
        <v>1144</v>
      </c>
    </row>
    <row r="539" spans="1:11" hidden="1" x14ac:dyDescent="0.3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8473.2049999999999</v>
      </c>
      <c r="H539" s="1">
        <v>7414.11</v>
      </c>
      <c r="I539" t="s">
        <v>1122</v>
      </c>
      <c r="J539" t="s">
        <v>1129</v>
      </c>
      <c r="K539" t="s">
        <v>1146</v>
      </c>
    </row>
    <row r="540" spans="1:11" hidden="1" x14ac:dyDescent="0.3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4565.4028711638002</v>
      </c>
      <c r="H540" s="1">
        <v>4360.66</v>
      </c>
      <c r="I540" t="s">
        <v>1122</v>
      </c>
      <c r="J540" t="s">
        <v>1133</v>
      </c>
      <c r="K540" t="s">
        <v>1145</v>
      </c>
    </row>
    <row r="541" spans="1:11" hidden="1" x14ac:dyDescent="0.3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1327.2750885200001</v>
      </c>
      <c r="H541">
        <v>7385</v>
      </c>
      <c r="I541" t="s">
        <v>1122</v>
      </c>
      <c r="J541" t="s">
        <v>1129</v>
      </c>
      <c r="K541" t="s">
        <v>1145</v>
      </c>
    </row>
    <row r="542" spans="1:11" hidden="1" x14ac:dyDescent="0.3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845.34937508339999</v>
      </c>
      <c r="H542" s="1">
        <v>2314.17</v>
      </c>
      <c r="I542" t="s">
        <v>1167</v>
      </c>
      <c r="J542" t="s">
        <v>1134</v>
      </c>
      <c r="K542" t="s">
        <v>1145</v>
      </c>
    </row>
    <row r="543" spans="1:11" hidden="1" x14ac:dyDescent="0.3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8334.9351000000006</v>
      </c>
      <c r="H543" s="1">
        <v>1381.16</v>
      </c>
      <c r="I543" t="s">
        <v>1167</v>
      </c>
      <c r="J543" t="s">
        <v>1138</v>
      </c>
      <c r="K543" t="s">
        <v>1144</v>
      </c>
    </row>
    <row r="544" spans="1:11" hidden="1" x14ac:dyDescent="0.3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2041.3668</v>
      </c>
      <c r="H544" s="1">
        <v>1436.94</v>
      </c>
      <c r="I544" t="s">
        <v>1122</v>
      </c>
      <c r="J544" t="s">
        <v>1132</v>
      </c>
      <c r="K544" t="s">
        <v>1143</v>
      </c>
    </row>
    <row r="545" spans="1:11" hidden="1" x14ac:dyDescent="0.3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7581.02</v>
      </c>
      <c r="H545">
        <v>8281</v>
      </c>
      <c r="I545" t="s">
        <v>1122</v>
      </c>
      <c r="J545" t="s">
        <v>1139</v>
      </c>
      <c r="K545" t="s">
        <v>1146</v>
      </c>
    </row>
    <row r="546" spans="1:11" hidden="1" x14ac:dyDescent="0.3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820.30409999999983</v>
      </c>
      <c r="H546" s="1">
        <v>4005.98</v>
      </c>
      <c r="I546" t="s">
        <v>1167</v>
      </c>
      <c r="J546" t="s">
        <v>1134</v>
      </c>
      <c r="K546" t="s">
        <v>1143</v>
      </c>
    </row>
    <row r="547" spans="1:11" hidden="1" x14ac:dyDescent="0.3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1075.7326979571001</v>
      </c>
      <c r="H547" s="1">
        <v>7843.44</v>
      </c>
      <c r="I547" t="s">
        <v>1122</v>
      </c>
      <c r="J547" t="s">
        <v>1137</v>
      </c>
      <c r="K547" t="s">
        <v>1143</v>
      </c>
    </row>
    <row r="548" spans="1:11" hidden="1" x14ac:dyDescent="0.3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2904.3559999999998</v>
      </c>
      <c r="H548" s="1">
        <v>6674.91</v>
      </c>
      <c r="I548" t="s">
        <v>1122</v>
      </c>
      <c r="J548" t="s">
        <v>1135</v>
      </c>
      <c r="K548" t="s">
        <v>1145</v>
      </c>
    </row>
    <row r="549" spans="1:11" hidden="1" x14ac:dyDescent="0.3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3398.6039162767997</v>
      </c>
      <c r="H549" s="1">
        <v>2723.23</v>
      </c>
      <c r="I549" t="s">
        <v>1167</v>
      </c>
      <c r="J549" t="s">
        <v>1140</v>
      </c>
      <c r="K549" t="s">
        <v>1145</v>
      </c>
    </row>
    <row r="550" spans="1:11" hidden="1" x14ac:dyDescent="0.3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23.387999999999998</v>
      </c>
      <c r="H550" s="1">
        <v>6210.96</v>
      </c>
      <c r="I550" t="s">
        <v>1122</v>
      </c>
      <c r="J550" t="s">
        <v>1137</v>
      </c>
      <c r="K550" t="s">
        <v>1145</v>
      </c>
    </row>
    <row r="551" spans="1:11" hidden="1" x14ac:dyDescent="0.3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6659.1076071400003</v>
      </c>
      <c r="H551">
        <v>7799</v>
      </c>
      <c r="I551" t="s">
        <v>1167</v>
      </c>
      <c r="J551" t="s">
        <v>1141</v>
      </c>
      <c r="K551" t="s">
        <v>1143</v>
      </c>
    </row>
    <row r="552" spans="1:11" hidden="1" x14ac:dyDescent="0.3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5543.1839795085007</v>
      </c>
      <c r="H552" s="1">
        <v>2531.36</v>
      </c>
      <c r="I552" t="s">
        <v>1167</v>
      </c>
      <c r="J552" t="s">
        <v>1136</v>
      </c>
      <c r="K552" t="s">
        <v>1145</v>
      </c>
    </row>
    <row r="553" spans="1:11" hidden="1" x14ac:dyDescent="0.3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3242.7079920000001</v>
      </c>
      <c r="H553" s="1">
        <v>10288.3081</v>
      </c>
      <c r="I553" t="s">
        <v>1122</v>
      </c>
      <c r="J553" t="s">
        <v>1133</v>
      </c>
      <c r="K553" t="s">
        <v>1144</v>
      </c>
    </row>
    <row r="554" spans="1:11" hidden="1" x14ac:dyDescent="0.3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7810.7616000000007</v>
      </c>
      <c r="H554" s="1">
        <v>5177.8999999999996</v>
      </c>
      <c r="I554" t="s">
        <v>1122</v>
      </c>
      <c r="J554" t="s">
        <v>1139</v>
      </c>
      <c r="K554" t="s">
        <v>1144</v>
      </c>
    </row>
    <row r="555" spans="1:11" hidden="1" x14ac:dyDescent="0.3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4490.9865801400001</v>
      </c>
      <c r="H555">
        <v>8695</v>
      </c>
      <c r="I555" t="s">
        <v>1167</v>
      </c>
      <c r="J555" t="s">
        <v>1134</v>
      </c>
      <c r="K555" t="s">
        <v>1145</v>
      </c>
    </row>
    <row r="556" spans="1:11" hidden="1" x14ac:dyDescent="0.3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2118.2539999999999</v>
      </c>
      <c r="H556" s="1">
        <v>2293.3000000000002</v>
      </c>
      <c r="I556" t="s">
        <v>1167</v>
      </c>
      <c r="J556" t="s">
        <v>1136</v>
      </c>
      <c r="K556" t="s">
        <v>1146</v>
      </c>
    </row>
    <row r="557" spans="1:11" hidden="1" x14ac:dyDescent="0.3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10111.5721781172</v>
      </c>
      <c r="H557" s="1">
        <v>4780.74</v>
      </c>
      <c r="I557" t="s">
        <v>1122</v>
      </c>
      <c r="J557" t="s">
        <v>1137</v>
      </c>
      <c r="K557" t="s">
        <v>1143</v>
      </c>
    </row>
    <row r="558" spans="1:11" hidden="1" x14ac:dyDescent="0.3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3297.5735000000004</v>
      </c>
      <c r="H558" s="1">
        <v>2550.6</v>
      </c>
      <c r="I558" t="s">
        <v>1122</v>
      </c>
      <c r="J558" t="s">
        <v>1137</v>
      </c>
      <c r="K558" t="s">
        <v>1145</v>
      </c>
    </row>
    <row r="559" spans="1:11" hidden="1" x14ac:dyDescent="0.3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78.242400000000004</v>
      </c>
      <c r="H559" s="1">
        <v>9150.26</v>
      </c>
      <c r="I559" t="s">
        <v>1122</v>
      </c>
      <c r="J559" t="s">
        <v>1138</v>
      </c>
      <c r="K559" t="s">
        <v>1143</v>
      </c>
    </row>
    <row r="560" spans="1:11" hidden="1" x14ac:dyDescent="0.3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325.51</v>
      </c>
      <c r="H560">
        <v>9292</v>
      </c>
      <c r="I560" t="s">
        <v>1167</v>
      </c>
      <c r="J560" t="s">
        <v>1137</v>
      </c>
      <c r="K560" t="s">
        <v>1144</v>
      </c>
    </row>
    <row r="561" spans="1:11" hidden="1" x14ac:dyDescent="0.3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7861.5686999999998</v>
      </c>
      <c r="H561" s="1">
        <v>9534.42</v>
      </c>
      <c r="I561" t="s">
        <v>1122</v>
      </c>
      <c r="J561" t="s">
        <v>1133</v>
      </c>
      <c r="K561" t="s">
        <v>1143</v>
      </c>
    </row>
    <row r="562" spans="1:11" hidden="1" x14ac:dyDescent="0.3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5791.6826717299991</v>
      </c>
      <c r="H562">
        <v>9355</v>
      </c>
      <c r="I562" t="s">
        <v>1167</v>
      </c>
      <c r="J562" t="s">
        <v>1136</v>
      </c>
      <c r="K562" t="s">
        <v>1143</v>
      </c>
    </row>
    <row r="563" spans="1:11" hidden="1" x14ac:dyDescent="0.3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12800.572642532999</v>
      </c>
      <c r="H563" s="1">
        <v>7710.76</v>
      </c>
      <c r="I563" t="s">
        <v>1122</v>
      </c>
      <c r="J563" t="s">
        <v>1140</v>
      </c>
      <c r="K563" t="s">
        <v>1146</v>
      </c>
    </row>
    <row r="564" spans="1:11" hidden="1" x14ac:dyDescent="0.3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487.61</v>
      </c>
      <c r="H564">
        <v>5274</v>
      </c>
      <c r="I564" t="s">
        <v>1122</v>
      </c>
      <c r="J564" t="s">
        <v>1133</v>
      </c>
      <c r="K564" t="s">
        <v>1145</v>
      </c>
    </row>
    <row r="565" spans="1:11" hidden="1" x14ac:dyDescent="0.3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122.76</v>
      </c>
      <c r="H565" s="1">
        <v>8428.86</v>
      </c>
      <c r="I565" t="s">
        <v>1122</v>
      </c>
      <c r="J565" t="s">
        <v>1137</v>
      </c>
      <c r="K565" t="s">
        <v>1145</v>
      </c>
    </row>
    <row r="566" spans="1:11" hidden="1" x14ac:dyDescent="0.3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7466.2304681999995</v>
      </c>
      <c r="H566">
        <v>5334</v>
      </c>
      <c r="I566" t="s">
        <v>1167</v>
      </c>
      <c r="J566" t="s">
        <v>1135</v>
      </c>
      <c r="K566" t="s">
        <v>1145</v>
      </c>
    </row>
    <row r="567" spans="1:11" hidden="1" x14ac:dyDescent="0.3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6137.2919999999995</v>
      </c>
      <c r="H567" s="1">
        <v>4121.8</v>
      </c>
      <c r="I567" t="s">
        <v>1167</v>
      </c>
      <c r="J567" t="s">
        <v>1138</v>
      </c>
      <c r="K567" t="s">
        <v>1145</v>
      </c>
    </row>
    <row r="568" spans="1:11" hidden="1" x14ac:dyDescent="0.3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1889.7632000000001</v>
      </c>
      <c r="H568" s="1">
        <v>3793.2</v>
      </c>
      <c r="I568" t="s">
        <v>1122</v>
      </c>
      <c r="J568" t="s">
        <v>1137</v>
      </c>
      <c r="K568" t="s">
        <v>1143</v>
      </c>
    </row>
    <row r="569" spans="1:11" hidden="1" x14ac:dyDescent="0.3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141.51930000000002</v>
      </c>
      <c r="H569" s="1">
        <v>3530.9</v>
      </c>
      <c r="I569" t="s">
        <v>1122</v>
      </c>
      <c r="J569" t="s">
        <v>1126</v>
      </c>
      <c r="K569" t="s">
        <v>1146</v>
      </c>
    </row>
    <row r="570" spans="1:11" hidden="1" x14ac:dyDescent="0.3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3706.6769099071994</v>
      </c>
      <c r="H570" s="1">
        <v>5238.8</v>
      </c>
      <c r="I570" t="s">
        <v>1122</v>
      </c>
      <c r="J570" t="s">
        <v>1141</v>
      </c>
      <c r="K570" t="s">
        <v>1144</v>
      </c>
    </row>
    <row r="571" spans="1:11" hidden="1" x14ac:dyDescent="0.3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9274.64</v>
      </c>
      <c r="H571">
        <v>7369</v>
      </c>
      <c r="I571" t="s">
        <v>1122</v>
      </c>
      <c r="J571" t="s">
        <v>1136</v>
      </c>
      <c r="K571" t="s">
        <v>1144</v>
      </c>
    </row>
    <row r="572" spans="1:11" hidden="1" x14ac:dyDescent="0.3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1074.8266774200001</v>
      </c>
      <c r="H572">
        <v>3733</v>
      </c>
      <c r="I572" t="s">
        <v>1122</v>
      </c>
      <c r="J572" t="s">
        <v>1135</v>
      </c>
      <c r="K572" t="s">
        <v>1145</v>
      </c>
    </row>
    <row r="573" spans="1:11" hidden="1" x14ac:dyDescent="0.3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6609.3938459516003</v>
      </c>
      <c r="H573" s="1">
        <v>465.12</v>
      </c>
      <c r="I573" t="s">
        <v>1122</v>
      </c>
      <c r="J573" t="s">
        <v>1140</v>
      </c>
      <c r="K573" t="s">
        <v>1144</v>
      </c>
    </row>
    <row r="574" spans="1:11" hidden="1" x14ac:dyDescent="0.3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4284.7211004669998</v>
      </c>
      <c r="H574" s="1">
        <v>1640.49</v>
      </c>
      <c r="I574" t="s">
        <v>1122</v>
      </c>
      <c r="J574" t="s">
        <v>1140</v>
      </c>
      <c r="K574" t="s">
        <v>1145</v>
      </c>
    </row>
    <row r="575" spans="1:11" hidden="1" x14ac:dyDescent="0.3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178.52</v>
      </c>
      <c r="H575">
        <v>9556</v>
      </c>
      <c r="I575" t="s">
        <v>1122</v>
      </c>
      <c r="J575" t="s">
        <v>1140</v>
      </c>
      <c r="K575" t="s">
        <v>1145</v>
      </c>
    </row>
    <row r="576" spans="1:11" hidden="1" x14ac:dyDescent="0.3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8394.9177343400006</v>
      </c>
      <c r="H576">
        <v>1122</v>
      </c>
      <c r="I576" t="s">
        <v>1122</v>
      </c>
      <c r="J576" t="s">
        <v>1139</v>
      </c>
      <c r="K576" t="s">
        <v>1145</v>
      </c>
    </row>
    <row r="577" spans="1:11" hidden="1" x14ac:dyDescent="0.3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3402.7051999999994</v>
      </c>
      <c r="H577" s="1">
        <v>3145.74</v>
      </c>
      <c r="I577" t="s">
        <v>1122</v>
      </c>
      <c r="J577" t="s">
        <v>1136</v>
      </c>
      <c r="K577" t="s">
        <v>1145</v>
      </c>
    </row>
    <row r="578" spans="1:11" hidden="1" x14ac:dyDescent="0.3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275.88</v>
      </c>
      <c r="H578" s="1">
        <v>7407.12</v>
      </c>
      <c r="I578" t="s">
        <v>1122</v>
      </c>
      <c r="J578" t="s">
        <v>1126</v>
      </c>
      <c r="K578" t="s">
        <v>1144</v>
      </c>
    </row>
    <row r="579" spans="1:11" hidden="1" x14ac:dyDescent="0.3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833.6982114576</v>
      </c>
      <c r="H579" s="1">
        <v>7212.8</v>
      </c>
      <c r="I579" t="s">
        <v>1122</v>
      </c>
      <c r="J579" t="s">
        <v>1137</v>
      </c>
      <c r="K579" t="s">
        <v>1143</v>
      </c>
    </row>
    <row r="580" spans="1:11" hidden="1" x14ac:dyDescent="0.3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1949.5</v>
      </c>
      <c r="H580" s="1">
        <v>6357.12</v>
      </c>
      <c r="I580" t="s">
        <v>1122</v>
      </c>
      <c r="J580" t="s">
        <v>1126</v>
      </c>
      <c r="K580" t="s">
        <v>1145</v>
      </c>
    </row>
    <row r="581" spans="1:11" hidden="1" x14ac:dyDescent="0.3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9861.9242342026009</v>
      </c>
      <c r="H581" s="1">
        <v>5225.8</v>
      </c>
      <c r="I581" t="s">
        <v>1122</v>
      </c>
      <c r="J581" t="s">
        <v>1126</v>
      </c>
      <c r="K581" t="s">
        <v>1145</v>
      </c>
    </row>
    <row r="582" spans="1:11" hidden="1" x14ac:dyDescent="0.3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7579.569122032799</v>
      </c>
      <c r="H582" s="1">
        <v>3870.9</v>
      </c>
      <c r="I582" t="s">
        <v>1122</v>
      </c>
      <c r="J582" t="s">
        <v>1126</v>
      </c>
      <c r="K582" t="s">
        <v>1146</v>
      </c>
    </row>
    <row r="583" spans="1:11" hidden="1" x14ac:dyDescent="0.3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665.24740000000008</v>
      </c>
      <c r="H583" s="1">
        <v>7816.32</v>
      </c>
      <c r="I583" t="s">
        <v>1122</v>
      </c>
      <c r="J583" t="s">
        <v>1135</v>
      </c>
      <c r="K583" t="s">
        <v>1143</v>
      </c>
    </row>
    <row r="584" spans="1:11" hidden="1" x14ac:dyDescent="0.3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4182.74</v>
      </c>
      <c r="H584">
        <v>7640</v>
      </c>
      <c r="I584" t="s">
        <v>1122</v>
      </c>
      <c r="J584" t="s">
        <v>1135</v>
      </c>
      <c r="K584" t="s">
        <v>1144</v>
      </c>
    </row>
    <row r="585" spans="1:11" hidden="1" x14ac:dyDescent="0.3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4626.8763699582996</v>
      </c>
      <c r="H585" s="1">
        <v>6558.86</v>
      </c>
      <c r="I585" t="s">
        <v>1122</v>
      </c>
      <c r="J585" t="s">
        <v>1139</v>
      </c>
      <c r="K585" t="s">
        <v>1146</v>
      </c>
    </row>
    <row r="586" spans="1:11" hidden="1" x14ac:dyDescent="0.3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1616.5122763129998</v>
      </c>
      <c r="H586" s="1">
        <v>9806.58</v>
      </c>
      <c r="I586" t="s">
        <v>1167</v>
      </c>
      <c r="J586" t="s">
        <v>1134</v>
      </c>
      <c r="K586" t="s">
        <v>1144</v>
      </c>
    </row>
    <row r="587" spans="1:11" hidden="1" x14ac:dyDescent="0.3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5424.7698287600006</v>
      </c>
      <c r="H587">
        <v>9679</v>
      </c>
      <c r="I587" t="s">
        <v>1122</v>
      </c>
      <c r="J587" t="s">
        <v>1140</v>
      </c>
      <c r="K587" t="s">
        <v>1144</v>
      </c>
    </row>
    <row r="588" spans="1:11" hidden="1" x14ac:dyDescent="0.3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4177.2700000000004</v>
      </c>
      <c r="H588">
        <v>1963</v>
      </c>
      <c r="I588" t="s">
        <v>1167</v>
      </c>
      <c r="J588" t="s">
        <v>1137</v>
      </c>
      <c r="K588" t="s">
        <v>1144</v>
      </c>
    </row>
    <row r="589" spans="1:11" hidden="1" x14ac:dyDescent="0.3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3882.61</v>
      </c>
      <c r="H589">
        <v>5700</v>
      </c>
      <c r="I589" t="s">
        <v>1122</v>
      </c>
      <c r="J589" t="s">
        <v>1137</v>
      </c>
      <c r="K589" t="s">
        <v>1145</v>
      </c>
    </row>
    <row r="590" spans="1:11" hidden="1" x14ac:dyDescent="0.3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388.51200000000006</v>
      </c>
      <c r="H590" s="1">
        <v>4104.1000000000004</v>
      </c>
      <c r="I590" t="s">
        <v>1122</v>
      </c>
      <c r="J590" t="s">
        <v>1135</v>
      </c>
      <c r="K590" t="s">
        <v>1145</v>
      </c>
    </row>
    <row r="591" spans="1:11" hidden="1" x14ac:dyDescent="0.3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8550.16567923</v>
      </c>
      <c r="H591">
        <v>3195</v>
      </c>
      <c r="I591" t="s">
        <v>1122</v>
      </c>
      <c r="J591" t="s">
        <v>1140</v>
      </c>
      <c r="K591" t="s">
        <v>1144</v>
      </c>
    </row>
    <row r="592" spans="1:11" hidden="1" x14ac:dyDescent="0.3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200.20660000000001</v>
      </c>
      <c r="H592" s="1">
        <v>6058.36</v>
      </c>
      <c r="I592" t="s">
        <v>1122</v>
      </c>
      <c r="J592" t="s">
        <v>1133</v>
      </c>
      <c r="K592" t="s">
        <v>1145</v>
      </c>
    </row>
    <row r="593" spans="1:11" hidden="1" x14ac:dyDescent="0.3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3616.39</v>
      </c>
      <c r="H593">
        <v>5660</v>
      </c>
      <c r="I593" t="s">
        <v>1167</v>
      </c>
      <c r="J593" t="s">
        <v>1139</v>
      </c>
      <c r="K593" t="s">
        <v>1144</v>
      </c>
    </row>
    <row r="594" spans="1:11" hidden="1" x14ac:dyDescent="0.3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3126.8594656881005</v>
      </c>
      <c r="H594" s="1">
        <v>6639.36</v>
      </c>
      <c r="I594" t="s">
        <v>1167</v>
      </c>
      <c r="J594" t="s">
        <v>1134</v>
      </c>
      <c r="K594" t="s">
        <v>1143</v>
      </c>
    </row>
    <row r="595" spans="1:11" hidden="1" x14ac:dyDescent="0.3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2213.9295999999999</v>
      </c>
      <c r="H595" s="1">
        <v>611.04</v>
      </c>
      <c r="I595" t="s">
        <v>1167</v>
      </c>
      <c r="J595" t="s">
        <v>1141</v>
      </c>
      <c r="K595" t="s">
        <v>1144</v>
      </c>
    </row>
    <row r="596" spans="1:11" hidden="1" x14ac:dyDescent="0.3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4712.0321999999996</v>
      </c>
      <c r="H596" s="1">
        <v>1585.47</v>
      </c>
      <c r="I596" t="s">
        <v>1122</v>
      </c>
      <c r="J596" t="s">
        <v>1139</v>
      </c>
      <c r="K596" t="s">
        <v>1143</v>
      </c>
    </row>
    <row r="597" spans="1:11" hidden="1" x14ac:dyDescent="0.3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2734.3985442503999</v>
      </c>
      <c r="H597" s="1">
        <v>3825.68</v>
      </c>
      <c r="I597" t="s">
        <v>1122</v>
      </c>
      <c r="J597" t="s">
        <v>1135</v>
      </c>
      <c r="K597" t="s">
        <v>1143</v>
      </c>
    </row>
    <row r="598" spans="1:11" hidden="1" x14ac:dyDescent="0.3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793.03551267479997</v>
      </c>
      <c r="H598" s="1">
        <v>5565.75</v>
      </c>
      <c r="I598" t="s">
        <v>1122</v>
      </c>
      <c r="J598" t="s">
        <v>1138</v>
      </c>
      <c r="K598" t="s">
        <v>1145</v>
      </c>
    </row>
    <row r="599" spans="1:11" hidden="1" x14ac:dyDescent="0.3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68.808000000000007</v>
      </c>
      <c r="H599" s="1">
        <v>1819.46</v>
      </c>
      <c r="I599" t="s">
        <v>1167</v>
      </c>
      <c r="J599" t="s">
        <v>1125</v>
      </c>
      <c r="K599" t="s">
        <v>1145</v>
      </c>
    </row>
    <row r="600" spans="1:11" hidden="1" x14ac:dyDescent="0.3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49.048038000000005</v>
      </c>
      <c r="H600" s="1">
        <v>5405.8940000000002</v>
      </c>
      <c r="I600" t="s">
        <v>1122</v>
      </c>
      <c r="J600" t="s">
        <v>1137</v>
      </c>
      <c r="K600" t="s">
        <v>1145</v>
      </c>
    </row>
    <row r="601" spans="1:11" hidden="1" x14ac:dyDescent="0.3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2385.581018162</v>
      </c>
      <c r="H601" s="1">
        <v>2300.25</v>
      </c>
      <c r="I601" t="s">
        <v>1167</v>
      </c>
      <c r="J601" t="s">
        <v>1132</v>
      </c>
      <c r="K601" t="s">
        <v>1143</v>
      </c>
    </row>
    <row r="602" spans="1:11" hidden="1" x14ac:dyDescent="0.3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1559.03289559</v>
      </c>
      <c r="H602">
        <v>5942</v>
      </c>
      <c r="I602" t="s">
        <v>1122</v>
      </c>
      <c r="J602" t="s">
        <v>1139</v>
      </c>
      <c r="K602" t="s">
        <v>1146</v>
      </c>
    </row>
    <row r="603" spans="1:11" hidden="1" x14ac:dyDescent="0.3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3300.2185000000004</v>
      </c>
      <c r="H603" s="1">
        <v>4161</v>
      </c>
      <c r="I603" t="s">
        <v>1122</v>
      </c>
      <c r="J603" t="s">
        <v>1140</v>
      </c>
      <c r="K603" t="s">
        <v>1144</v>
      </c>
    </row>
    <row r="604" spans="1:11" hidden="1" x14ac:dyDescent="0.3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4487.66</v>
      </c>
      <c r="H604">
        <v>1734</v>
      </c>
      <c r="I604" t="s">
        <v>1122</v>
      </c>
      <c r="J604" t="s">
        <v>1136</v>
      </c>
      <c r="K604" t="s">
        <v>1145</v>
      </c>
    </row>
    <row r="605" spans="1:11" hidden="1" x14ac:dyDescent="0.3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320.54000000000002</v>
      </c>
      <c r="H605">
        <v>2402</v>
      </c>
      <c r="I605" t="s">
        <v>1122</v>
      </c>
      <c r="J605" t="s">
        <v>1141</v>
      </c>
      <c r="K605" t="s">
        <v>1145</v>
      </c>
    </row>
    <row r="606" spans="1:11" hidden="1" x14ac:dyDescent="0.3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6424.81</v>
      </c>
      <c r="H606">
        <v>5267</v>
      </c>
      <c r="I606" t="s">
        <v>1167</v>
      </c>
      <c r="J606" t="s">
        <v>1128</v>
      </c>
      <c r="K606" t="s">
        <v>1143</v>
      </c>
    </row>
    <row r="607" spans="1:11" hidden="1" x14ac:dyDescent="0.3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51.697800000000001</v>
      </c>
      <c r="H607" s="1">
        <v>3728.7</v>
      </c>
      <c r="I607" t="s">
        <v>1122</v>
      </c>
      <c r="J607" t="s">
        <v>1134</v>
      </c>
      <c r="K607" t="s">
        <v>1144</v>
      </c>
    </row>
    <row r="608" spans="1:11" hidden="1" x14ac:dyDescent="0.3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8500.5344927400001</v>
      </c>
      <c r="H608">
        <v>1222</v>
      </c>
      <c r="I608" t="s">
        <v>1122</v>
      </c>
      <c r="J608" t="s">
        <v>1141</v>
      </c>
      <c r="K608" t="s">
        <v>1145</v>
      </c>
    </row>
    <row r="609" spans="1:11" hidden="1" x14ac:dyDescent="0.3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23.87</v>
      </c>
      <c r="H609">
        <v>954</v>
      </c>
      <c r="I609" t="s">
        <v>1122</v>
      </c>
      <c r="J609" t="s">
        <v>1134</v>
      </c>
      <c r="K609" t="s">
        <v>1145</v>
      </c>
    </row>
    <row r="610" spans="1:11" hidden="1" x14ac:dyDescent="0.3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266.58999999999997</v>
      </c>
      <c r="H610">
        <v>9056</v>
      </c>
      <c r="I610" t="s">
        <v>1122</v>
      </c>
      <c r="J610" t="s">
        <v>1141</v>
      </c>
      <c r="K610" t="s">
        <v>1146</v>
      </c>
    </row>
    <row r="611" spans="1:11" hidden="1" x14ac:dyDescent="0.3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8778.2576473339996</v>
      </c>
      <c r="H611" s="1">
        <v>735</v>
      </c>
      <c r="I611" t="s">
        <v>1167</v>
      </c>
      <c r="J611" t="s">
        <v>1137</v>
      </c>
      <c r="K611" t="s">
        <v>1146</v>
      </c>
    </row>
    <row r="612" spans="1:11" hidden="1" x14ac:dyDescent="0.3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8686.6631470836001</v>
      </c>
      <c r="H612" s="1">
        <v>6562.5</v>
      </c>
      <c r="I612" t="s">
        <v>1167</v>
      </c>
      <c r="J612" t="s">
        <v>1137</v>
      </c>
      <c r="K612" t="s">
        <v>1146</v>
      </c>
    </row>
    <row r="613" spans="1:11" hidden="1" x14ac:dyDescent="0.3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11045.1952</v>
      </c>
      <c r="H613" s="1">
        <v>1628.54</v>
      </c>
      <c r="I613" t="s">
        <v>1122</v>
      </c>
      <c r="J613" t="s">
        <v>1140</v>
      </c>
      <c r="K613" t="s">
        <v>1143</v>
      </c>
    </row>
    <row r="614" spans="1:11" hidden="1" x14ac:dyDescent="0.3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558.03</v>
      </c>
      <c r="H614">
        <v>3058</v>
      </c>
      <c r="I614" t="s">
        <v>1167</v>
      </c>
      <c r="J614" t="s">
        <v>1140</v>
      </c>
      <c r="K614" t="s">
        <v>1143</v>
      </c>
    </row>
    <row r="615" spans="1:11" hidden="1" x14ac:dyDescent="0.3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2306.8531845124999</v>
      </c>
      <c r="H615" s="1">
        <v>1867.92</v>
      </c>
      <c r="I615" t="s">
        <v>1122</v>
      </c>
      <c r="J615" t="s">
        <v>1134</v>
      </c>
      <c r="K615" t="s">
        <v>1143</v>
      </c>
    </row>
    <row r="616" spans="1:11" hidden="1" x14ac:dyDescent="0.3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7303.14</v>
      </c>
      <c r="H616">
        <v>7568</v>
      </c>
      <c r="I616" t="s">
        <v>1122</v>
      </c>
      <c r="J616" t="s">
        <v>1137</v>
      </c>
      <c r="K616" t="s">
        <v>1143</v>
      </c>
    </row>
    <row r="617" spans="1:11" hidden="1" x14ac:dyDescent="0.3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3877.83</v>
      </c>
      <c r="H617">
        <v>9208</v>
      </c>
      <c r="I617" t="s">
        <v>1122</v>
      </c>
      <c r="J617" t="s">
        <v>1135</v>
      </c>
      <c r="K617" t="s">
        <v>1146</v>
      </c>
    </row>
    <row r="618" spans="1:11" hidden="1" x14ac:dyDescent="0.3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2452.41</v>
      </c>
      <c r="H618">
        <v>5001</v>
      </c>
      <c r="I618" t="s">
        <v>1122</v>
      </c>
      <c r="J618" t="s">
        <v>1137</v>
      </c>
      <c r="K618" t="s">
        <v>1143</v>
      </c>
    </row>
    <row r="619" spans="1:11" hidden="1" x14ac:dyDescent="0.3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2003.33</v>
      </c>
      <c r="H619">
        <v>9590</v>
      </c>
      <c r="I619" t="s">
        <v>1122</v>
      </c>
      <c r="J619" t="s">
        <v>1137</v>
      </c>
      <c r="K619" t="s">
        <v>1143</v>
      </c>
    </row>
    <row r="620" spans="1:11" hidden="1" x14ac:dyDescent="0.3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3860.3203280100001</v>
      </c>
      <c r="H620">
        <v>5824</v>
      </c>
      <c r="I620" t="s">
        <v>1122</v>
      </c>
      <c r="J620" t="s">
        <v>1140</v>
      </c>
      <c r="K620" t="s">
        <v>1143</v>
      </c>
    </row>
    <row r="621" spans="1:11" hidden="1" x14ac:dyDescent="0.3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1763.4240000000002</v>
      </c>
      <c r="H621" s="1">
        <v>9571.1200000000008</v>
      </c>
      <c r="I621" t="s">
        <v>1122</v>
      </c>
      <c r="J621" t="s">
        <v>1136</v>
      </c>
      <c r="K621" t="s">
        <v>1143</v>
      </c>
    </row>
    <row r="622" spans="1:11" hidden="1" x14ac:dyDescent="0.3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9463.68</v>
      </c>
      <c r="H622" s="1">
        <v>9937.76</v>
      </c>
      <c r="I622" t="s">
        <v>1122</v>
      </c>
      <c r="J622" t="s">
        <v>1136</v>
      </c>
      <c r="K622" t="s">
        <v>1143</v>
      </c>
    </row>
    <row r="623" spans="1:11" hidden="1" x14ac:dyDescent="0.3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3919.78</v>
      </c>
      <c r="H623">
        <v>2470</v>
      </c>
      <c r="I623" t="s">
        <v>1167</v>
      </c>
      <c r="J623" t="s">
        <v>1136</v>
      </c>
      <c r="K623" t="s">
        <v>1143</v>
      </c>
    </row>
    <row r="624" spans="1:11" hidden="1" x14ac:dyDescent="0.3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3616.7739000000001</v>
      </c>
      <c r="H624" s="1">
        <v>9576.23</v>
      </c>
      <c r="I624" t="s">
        <v>1167</v>
      </c>
      <c r="J624" t="s">
        <v>1133</v>
      </c>
      <c r="K624" t="s">
        <v>1143</v>
      </c>
    </row>
    <row r="625" spans="1:11" hidden="1" x14ac:dyDescent="0.3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7898.7912999999999</v>
      </c>
      <c r="H625" s="1">
        <v>223.2</v>
      </c>
      <c r="I625" t="s">
        <v>1122</v>
      </c>
      <c r="J625" t="s">
        <v>1139</v>
      </c>
      <c r="K625" t="s">
        <v>1144</v>
      </c>
    </row>
    <row r="626" spans="1:11" hidden="1" x14ac:dyDescent="0.3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2320.0497777081</v>
      </c>
      <c r="H626" s="1">
        <v>9246.64</v>
      </c>
      <c r="I626" t="s">
        <v>1167</v>
      </c>
      <c r="J626" t="s">
        <v>1140</v>
      </c>
      <c r="K626" t="s">
        <v>1145</v>
      </c>
    </row>
    <row r="627" spans="1:11" hidden="1" x14ac:dyDescent="0.3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9713.1761999999999</v>
      </c>
      <c r="H627" s="1">
        <v>6659.84</v>
      </c>
      <c r="I627" t="s">
        <v>1122</v>
      </c>
      <c r="J627" t="s">
        <v>1137</v>
      </c>
      <c r="K627" t="s">
        <v>1145</v>
      </c>
    </row>
    <row r="628" spans="1:11" hidden="1" x14ac:dyDescent="0.3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5845.04</v>
      </c>
      <c r="H628">
        <v>5570</v>
      </c>
      <c r="I628" t="s">
        <v>1122</v>
      </c>
      <c r="J628" t="s">
        <v>1141</v>
      </c>
      <c r="K628" t="s">
        <v>1143</v>
      </c>
    </row>
    <row r="629" spans="1:11" hidden="1" x14ac:dyDescent="0.3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3288.75</v>
      </c>
      <c r="H629">
        <v>677</v>
      </c>
      <c r="I629" t="s">
        <v>1167</v>
      </c>
      <c r="J629" t="s">
        <v>1140</v>
      </c>
      <c r="K629" t="s">
        <v>1145</v>
      </c>
    </row>
    <row r="630" spans="1:11" hidden="1" x14ac:dyDescent="0.3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1352.9489999999998</v>
      </c>
      <c r="H630" s="1">
        <v>8020</v>
      </c>
      <c r="I630" t="s">
        <v>1167</v>
      </c>
      <c r="J630" t="s">
        <v>1136</v>
      </c>
      <c r="K630" t="s">
        <v>1145</v>
      </c>
    </row>
    <row r="631" spans="1:11" hidden="1" x14ac:dyDescent="0.3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7828.7719359777002</v>
      </c>
      <c r="H631" s="1">
        <v>5470.32</v>
      </c>
      <c r="I631" t="s">
        <v>1122</v>
      </c>
      <c r="J631" t="s">
        <v>1137</v>
      </c>
      <c r="K631" t="s">
        <v>1145</v>
      </c>
    </row>
    <row r="632" spans="1:11" hidden="1" x14ac:dyDescent="0.3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6063.4107677600005</v>
      </c>
      <c r="H632">
        <v>1410</v>
      </c>
      <c r="I632" t="s">
        <v>1122</v>
      </c>
      <c r="J632" t="s">
        <v>1137</v>
      </c>
      <c r="K632" t="s">
        <v>1146</v>
      </c>
    </row>
    <row r="633" spans="1:11" hidden="1" x14ac:dyDescent="0.3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108.03</v>
      </c>
      <c r="H633">
        <v>4154</v>
      </c>
      <c r="I633" t="s">
        <v>1122</v>
      </c>
      <c r="J633" t="s">
        <v>1132</v>
      </c>
      <c r="K633" t="s">
        <v>1144</v>
      </c>
    </row>
    <row r="634" spans="1:11" hidden="1" x14ac:dyDescent="0.3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2615.67</v>
      </c>
      <c r="H634">
        <v>1096</v>
      </c>
      <c r="I634" t="s">
        <v>1122</v>
      </c>
      <c r="J634" t="s">
        <v>1137</v>
      </c>
      <c r="K634" t="s">
        <v>1143</v>
      </c>
    </row>
    <row r="635" spans="1:11" hidden="1" x14ac:dyDescent="0.3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6406.8159389926996</v>
      </c>
      <c r="H635" s="1">
        <v>5763.96</v>
      </c>
      <c r="I635" t="s">
        <v>1122</v>
      </c>
      <c r="J635" t="s">
        <v>1138</v>
      </c>
      <c r="K635" t="s">
        <v>1145</v>
      </c>
    </row>
    <row r="636" spans="1:11" hidden="1" x14ac:dyDescent="0.3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2272.71</v>
      </c>
      <c r="H636">
        <v>7157</v>
      </c>
      <c r="I636" t="s">
        <v>1167</v>
      </c>
      <c r="J636" t="s">
        <v>1133</v>
      </c>
      <c r="K636" t="s">
        <v>1146</v>
      </c>
    </row>
    <row r="637" spans="1:11" hidden="1" x14ac:dyDescent="0.3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5127.09</v>
      </c>
      <c r="H637">
        <v>3110</v>
      </c>
      <c r="I637" t="s">
        <v>1122</v>
      </c>
      <c r="J637" t="s">
        <v>1137</v>
      </c>
      <c r="K637" t="s">
        <v>1144</v>
      </c>
    </row>
    <row r="638" spans="1:11" hidden="1" x14ac:dyDescent="0.3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1908.6379584957999</v>
      </c>
      <c r="H638" s="1">
        <v>4589.6400000000003</v>
      </c>
      <c r="I638" t="s">
        <v>1167</v>
      </c>
      <c r="J638" t="s">
        <v>1130</v>
      </c>
      <c r="K638" t="s">
        <v>1144</v>
      </c>
    </row>
    <row r="639" spans="1:11" hidden="1" x14ac:dyDescent="0.3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8614.3732</v>
      </c>
      <c r="H639" s="1">
        <v>6674.46</v>
      </c>
      <c r="I639" t="s">
        <v>1122</v>
      </c>
      <c r="J639" t="s">
        <v>1135</v>
      </c>
      <c r="K639" t="s">
        <v>1145</v>
      </c>
    </row>
    <row r="640" spans="1:11" hidden="1" x14ac:dyDescent="0.3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18.73</v>
      </c>
      <c r="H640">
        <v>4825</v>
      </c>
      <c r="I640" t="s">
        <v>1122</v>
      </c>
      <c r="J640" t="s">
        <v>1136</v>
      </c>
      <c r="K640" t="s">
        <v>1146</v>
      </c>
    </row>
    <row r="641" spans="1:11" hidden="1" x14ac:dyDescent="0.3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8276.2344121694987</v>
      </c>
      <c r="H641" s="1">
        <v>2097.2800000000002</v>
      </c>
      <c r="I641" t="s">
        <v>1122</v>
      </c>
      <c r="J641" t="s">
        <v>1133</v>
      </c>
      <c r="K641" t="s">
        <v>1143</v>
      </c>
    </row>
    <row r="642" spans="1:11" hidden="1" x14ac:dyDescent="0.3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2720.8869999999997</v>
      </c>
      <c r="H642" s="1">
        <v>2005.5</v>
      </c>
      <c r="I642" t="s">
        <v>1122</v>
      </c>
      <c r="J642" t="s">
        <v>1134</v>
      </c>
      <c r="K642" t="s">
        <v>1144</v>
      </c>
    </row>
    <row r="643" spans="1:11" hidden="1" x14ac:dyDescent="0.3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5530.8733999999995</v>
      </c>
      <c r="H643" s="1">
        <v>3715.15</v>
      </c>
      <c r="I643" t="s">
        <v>1122</v>
      </c>
      <c r="J643" t="s">
        <v>1133</v>
      </c>
      <c r="K643" t="s">
        <v>1145</v>
      </c>
    </row>
    <row r="644" spans="1:11" hidden="1" x14ac:dyDescent="0.3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2956.8629999999998</v>
      </c>
      <c r="H644" s="1">
        <v>696.15</v>
      </c>
      <c r="I644" t="s">
        <v>1122</v>
      </c>
      <c r="J644" t="s">
        <v>1139</v>
      </c>
      <c r="K644" t="s">
        <v>1144</v>
      </c>
    </row>
    <row r="645" spans="1:11" hidden="1" x14ac:dyDescent="0.3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1327.06904078</v>
      </c>
      <c r="H645">
        <v>1521</v>
      </c>
      <c r="I645" t="s">
        <v>1122</v>
      </c>
      <c r="J645" t="s">
        <v>1134</v>
      </c>
      <c r="K645" t="s">
        <v>1145</v>
      </c>
    </row>
    <row r="646" spans="1:11" hidden="1" x14ac:dyDescent="0.3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46.544799999999995</v>
      </c>
      <c r="H646" s="1">
        <v>1385.67</v>
      </c>
      <c r="I646" t="s">
        <v>1167</v>
      </c>
      <c r="J646" t="s">
        <v>1138</v>
      </c>
      <c r="K646" t="s">
        <v>1146</v>
      </c>
    </row>
    <row r="647" spans="1:11" hidden="1" x14ac:dyDescent="0.3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9359.99</v>
      </c>
      <c r="H647">
        <v>7754</v>
      </c>
      <c r="I647" t="s">
        <v>1122</v>
      </c>
      <c r="J647" t="s">
        <v>1134</v>
      </c>
      <c r="K647" t="s">
        <v>1143</v>
      </c>
    </row>
    <row r="648" spans="1:11" hidden="1" x14ac:dyDescent="0.3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279.3</v>
      </c>
      <c r="H648" s="1">
        <v>6263.36</v>
      </c>
      <c r="I648" t="s">
        <v>1167</v>
      </c>
      <c r="J648" t="s">
        <v>1138</v>
      </c>
      <c r="K648" t="s">
        <v>1145</v>
      </c>
    </row>
    <row r="649" spans="1:11" hidden="1" x14ac:dyDescent="0.3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9038.08</v>
      </c>
      <c r="H649">
        <v>1263</v>
      </c>
      <c r="I649" t="s">
        <v>1122</v>
      </c>
      <c r="J649" t="s">
        <v>1134</v>
      </c>
      <c r="K649" t="s">
        <v>1145</v>
      </c>
    </row>
    <row r="650" spans="1:11" hidden="1" x14ac:dyDescent="0.3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148.92269999999999</v>
      </c>
      <c r="H650" s="1">
        <v>11011.07</v>
      </c>
      <c r="I650" t="s">
        <v>1122</v>
      </c>
      <c r="J650" t="s">
        <v>1136</v>
      </c>
      <c r="K650" t="s">
        <v>1146</v>
      </c>
    </row>
    <row r="651" spans="1:11" hidden="1" x14ac:dyDescent="0.3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4784.4431999999997</v>
      </c>
      <c r="H651" s="1">
        <v>8690.57</v>
      </c>
      <c r="I651" t="s">
        <v>1122</v>
      </c>
      <c r="J651" t="s">
        <v>1133</v>
      </c>
      <c r="K651" t="s">
        <v>1144</v>
      </c>
    </row>
    <row r="652" spans="1:11" hidden="1" x14ac:dyDescent="0.3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7831.34</v>
      </c>
      <c r="H652">
        <v>3532</v>
      </c>
      <c r="I652" t="s">
        <v>1122</v>
      </c>
      <c r="J652" t="s">
        <v>1136</v>
      </c>
      <c r="K652" t="s">
        <v>1145</v>
      </c>
    </row>
    <row r="653" spans="1:11" hidden="1" x14ac:dyDescent="0.3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8086.25</v>
      </c>
      <c r="H653">
        <v>3261</v>
      </c>
      <c r="I653" t="s">
        <v>1122</v>
      </c>
      <c r="J653" t="s">
        <v>1130</v>
      </c>
      <c r="K653" t="s">
        <v>1145</v>
      </c>
    </row>
    <row r="654" spans="1:11" hidden="1" x14ac:dyDescent="0.3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1908.56</v>
      </c>
      <c r="H654">
        <v>456</v>
      </c>
      <c r="I654" t="s">
        <v>1122</v>
      </c>
      <c r="J654" t="s">
        <v>1137</v>
      </c>
      <c r="K654" t="s">
        <v>1145</v>
      </c>
    </row>
    <row r="655" spans="1:11" hidden="1" x14ac:dyDescent="0.3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3346.1919999999996</v>
      </c>
      <c r="H655" s="1">
        <v>9855.6</v>
      </c>
      <c r="I655" t="s">
        <v>1167</v>
      </c>
      <c r="J655" t="s">
        <v>1140</v>
      </c>
      <c r="K655" t="s">
        <v>1146</v>
      </c>
    </row>
    <row r="656" spans="1:11" hidden="1" x14ac:dyDescent="0.3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6538.51</v>
      </c>
      <c r="H656">
        <v>1230</v>
      </c>
      <c r="I656" t="s">
        <v>1167</v>
      </c>
      <c r="J656" t="s">
        <v>1137</v>
      </c>
      <c r="K656" t="s">
        <v>1145</v>
      </c>
    </row>
    <row r="657" spans="1:11" hidden="1" x14ac:dyDescent="0.3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3701.54</v>
      </c>
      <c r="H657">
        <v>1823</v>
      </c>
      <c r="I657" t="s">
        <v>1122</v>
      </c>
      <c r="J657" t="s">
        <v>1136</v>
      </c>
      <c r="K657" t="s">
        <v>1143</v>
      </c>
    </row>
    <row r="658" spans="1:11" hidden="1" x14ac:dyDescent="0.3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7592.6289999999999</v>
      </c>
      <c r="H658" s="1">
        <v>5923.79</v>
      </c>
      <c r="I658" t="s">
        <v>1122</v>
      </c>
      <c r="J658" t="s">
        <v>1137</v>
      </c>
      <c r="K658" t="s">
        <v>1143</v>
      </c>
    </row>
    <row r="659" spans="1:11" hidden="1" x14ac:dyDescent="0.3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5014.8633498029994</v>
      </c>
      <c r="H659" s="1">
        <v>1765.52</v>
      </c>
      <c r="I659" t="s">
        <v>1167</v>
      </c>
      <c r="J659" t="s">
        <v>1140</v>
      </c>
      <c r="K659" t="s">
        <v>1144</v>
      </c>
    </row>
    <row r="660" spans="1:11" hidden="1" x14ac:dyDescent="0.3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4012.05</v>
      </c>
      <c r="H660">
        <v>5246</v>
      </c>
      <c r="I660" t="s">
        <v>1167</v>
      </c>
      <c r="J660" t="s">
        <v>1140</v>
      </c>
      <c r="K660" t="s">
        <v>1146</v>
      </c>
    </row>
    <row r="661" spans="1:11" hidden="1" x14ac:dyDescent="0.3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320.37</v>
      </c>
      <c r="H661">
        <v>5874</v>
      </c>
      <c r="I661" t="s">
        <v>1122</v>
      </c>
      <c r="J661" t="s">
        <v>1133</v>
      </c>
      <c r="K661" t="s">
        <v>1145</v>
      </c>
    </row>
    <row r="662" spans="1:11" hidden="1" x14ac:dyDescent="0.3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2530.29</v>
      </c>
      <c r="H662">
        <v>6249</v>
      </c>
      <c r="I662" t="s">
        <v>1167</v>
      </c>
      <c r="J662" t="s">
        <v>1134</v>
      </c>
      <c r="K662" t="s">
        <v>1143</v>
      </c>
    </row>
    <row r="663" spans="1:11" hidden="1" x14ac:dyDescent="0.3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1663.3403400000002</v>
      </c>
      <c r="H663" s="1">
        <v>86.548799999999986</v>
      </c>
      <c r="I663" t="s">
        <v>1167</v>
      </c>
      <c r="J663" t="s">
        <v>1133</v>
      </c>
      <c r="K663" t="s">
        <v>1145</v>
      </c>
    </row>
    <row r="664" spans="1:11" hidden="1" x14ac:dyDescent="0.3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2054.3411999999998</v>
      </c>
      <c r="H664" s="1">
        <v>6174.5</v>
      </c>
      <c r="I664" t="s">
        <v>1167</v>
      </c>
      <c r="J664" t="s">
        <v>1136</v>
      </c>
      <c r="K664" t="s">
        <v>1146</v>
      </c>
    </row>
    <row r="665" spans="1:11" hidden="1" x14ac:dyDescent="0.3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889.37360000000001</v>
      </c>
      <c r="H665" s="1">
        <v>4796.55</v>
      </c>
      <c r="I665" t="s">
        <v>1122</v>
      </c>
      <c r="J665" t="s">
        <v>1133</v>
      </c>
      <c r="K665" t="s">
        <v>1144</v>
      </c>
    </row>
    <row r="666" spans="1:11" hidden="1" x14ac:dyDescent="0.3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3530.7926515754998</v>
      </c>
      <c r="H666" s="1">
        <v>6505.1</v>
      </c>
      <c r="I666" t="s">
        <v>1122</v>
      </c>
      <c r="J666" t="s">
        <v>1134</v>
      </c>
      <c r="K666" t="s">
        <v>1145</v>
      </c>
    </row>
    <row r="667" spans="1:11" hidden="1" x14ac:dyDescent="0.3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4490.1625999999997</v>
      </c>
      <c r="H667" s="1">
        <v>5276.24</v>
      </c>
      <c r="I667" t="s">
        <v>1167</v>
      </c>
      <c r="J667" t="s">
        <v>1134</v>
      </c>
      <c r="K667" t="s">
        <v>1145</v>
      </c>
    </row>
    <row r="668" spans="1:11" hidden="1" x14ac:dyDescent="0.3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6306.9426836599996</v>
      </c>
      <c r="H668">
        <v>7432</v>
      </c>
      <c r="I668" t="s">
        <v>1122</v>
      </c>
      <c r="J668" t="s">
        <v>1138</v>
      </c>
      <c r="K668" t="s">
        <v>1145</v>
      </c>
    </row>
    <row r="669" spans="1:11" hidden="1" x14ac:dyDescent="0.3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309.20999999999998</v>
      </c>
      <c r="H669">
        <v>2818</v>
      </c>
      <c r="I669" t="s">
        <v>1122</v>
      </c>
      <c r="J669" t="s">
        <v>1137</v>
      </c>
      <c r="K669" t="s">
        <v>1145</v>
      </c>
    </row>
    <row r="670" spans="1:11" hidden="1" x14ac:dyDescent="0.3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2594.58</v>
      </c>
      <c r="H670">
        <v>3353</v>
      </c>
      <c r="I670" t="s">
        <v>1122</v>
      </c>
      <c r="J670" t="s">
        <v>1132</v>
      </c>
      <c r="K670" t="s">
        <v>1144</v>
      </c>
    </row>
    <row r="671" spans="1:11" hidden="1" x14ac:dyDescent="0.3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9425.43</v>
      </c>
      <c r="H671">
        <v>2217</v>
      </c>
      <c r="I671" t="s">
        <v>1167</v>
      </c>
      <c r="J671" t="s">
        <v>1137</v>
      </c>
      <c r="K671" t="s">
        <v>1145</v>
      </c>
    </row>
    <row r="672" spans="1:11" hidden="1" x14ac:dyDescent="0.3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6980.375</v>
      </c>
      <c r="H672" s="1">
        <v>8261.82</v>
      </c>
      <c r="I672" t="s">
        <v>1122</v>
      </c>
      <c r="J672" t="s">
        <v>1134</v>
      </c>
      <c r="K672" t="s">
        <v>1146</v>
      </c>
    </row>
    <row r="673" spans="1:11" hidden="1" x14ac:dyDescent="0.3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2755.4559999999997</v>
      </c>
      <c r="H673" s="1">
        <v>2868.58</v>
      </c>
      <c r="I673" t="s">
        <v>1122</v>
      </c>
      <c r="J673" t="s">
        <v>1140</v>
      </c>
      <c r="K673" t="s">
        <v>1143</v>
      </c>
    </row>
    <row r="674" spans="1:11" hidden="1" x14ac:dyDescent="0.3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5205.1899999999996</v>
      </c>
      <c r="H674">
        <v>5270</v>
      </c>
      <c r="I674" t="s">
        <v>1167</v>
      </c>
      <c r="J674" t="s">
        <v>1133</v>
      </c>
      <c r="K674" t="s">
        <v>1144</v>
      </c>
    </row>
    <row r="675" spans="1:11" hidden="1" x14ac:dyDescent="0.3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2088.4252218578004</v>
      </c>
      <c r="H675" s="1">
        <v>1982.68</v>
      </c>
      <c r="I675" t="s">
        <v>1122</v>
      </c>
      <c r="J675" t="s">
        <v>1136</v>
      </c>
      <c r="K675" t="s">
        <v>1145</v>
      </c>
    </row>
    <row r="676" spans="1:11" hidden="1" x14ac:dyDescent="0.3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11535.607879635401</v>
      </c>
      <c r="H676" s="1">
        <v>605.92999999999995</v>
      </c>
      <c r="I676" t="s">
        <v>1122</v>
      </c>
      <c r="J676" t="s">
        <v>1138</v>
      </c>
      <c r="K676" t="s">
        <v>1143</v>
      </c>
    </row>
    <row r="677" spans="1:11" hidden="1" x14ac:dyDescent="0.3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9931.86</v>
      </c>
      <c r="H677">
        <v>1933</v>
      </c>
      <c r="I677" t="s">
        <v>1167</v>
      </c>
      <c r="J677" t="s">
        <v>1141</v>
      </c>
      <c r="K677" t="s">
        <v>1143</v>
      </c>
    </row>
    <row r="678" spans="1:11" hidden="1" x14ac:dyDescent="0.3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10303.398046115999</v>
      </c>
      <c r="H678" s="1">
        <v>3040.38</v>
      </c>
      <c r="I678" t="s">
        <v>1167</v>
      </c>
      <c r="J678" t="s">
        <v>1137</v>
      </c>
      <c r="K678" t="s">
        <v>1145</v>
      </c>
    </row>
    <row r="679" spans="1:11" hidden="1" x14ac:dyDescent="0.3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3464.0140462499999</v>
      </c>
      <c r="H679">
        <v>5126</v>
      </c>
      <c r="I679" t="s">
        <v>1122</v>
      </c>
      <c r="J679" t="s">
        <v>1141</v>
      </c>
      <c r="K679" t="s">
        <v>1143</v>
      </c>
    </row>
    <row r="680" spans="1:11" hidden="1" x14ac:dyDescent="0.3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476.73</v>
      </c>
      <c r="H680">
        <v>3418</v>
      </c>
      <c r="I680" t="s">
        <v>1167</v>
      </c>
      <c r="J680" t="s">
        <v>1136</v>
      </c>
      <c r="K680" t="s">
        <v>1143</v>
      </c>
    </row>
    <row r="681" spans="1:11" hidden="1" x14ac:dyDescent="0.3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4191.4560100100007</v>
      </c>
      <c r="H681">
        <v>9611</v>
      </c>
      <c r="I681" t="s">
        <v>1122</v>
      </c>
      <c r="J681" t="s">
        <v>1139</v>
      </c>
      <c r="K681" t="s">
        <v>1143</v>
      </c>
    </row>
    <row r="682" spans="1:11" hidden="1" x14ac:dyDescent="0.3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1761.37</v>
      </c>
      <c r="H682">
        <v>2565</v>
      </c>
      <c r="I682" t="s">
        <v>1122</v>
      </c>
      <c r="J682" t="s">
        <v>1140</v>
      </c>
      <c r="K682" t="s">
        <v>1143</v>
      </c>
    </row>
    <row r="683" spans="1:11" hidden="1" x14ac:dyDescent="0.3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1865.15</v>
      </c>
      <c r="H683">
        <v>6386</v>
      </c>
      <c r="I683" t="s">
        <v>1122</v>
      </c>
      <c r="J683" t="s">
        <v>1134</v>
      </c>
      <c r="K683" t="s">
        <v>1146</v>
      </c>
    </row>
    <row r="684" spans="1:11" hidden="1" x14ac:dyDescent="0.3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3114.5607</v>
      </c>
      <c r="H684" s="1">
        <v>6751.35</v>
      </c>
      <c r="I684" t="s">
        <v>1167</v>
      </c>
      <c r="J684" t="s">
        <v>1132</v>
      </c>
      <c r="K684" t="s">
        <v>1146</v>
      </c>
    </row>
    <row r="685" spans="1:11" hidden="1" x14ac:dyDescent="0.3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5831.38</v>
      </c>
      <c r="H685">
        <v>5224</v>
      </c>
      <c r="I685" t="s">
        <v>1167</v>
      </c>
      <c r="J685" t="s">
        <v>1134</v>
      </c>
      <c r="K685" t="s">
        <v>1143</v>
      </c>
    </row>
    <row r="686" spans="1:11" hidden="1" x14ac:dyDescent="0.3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297.45</v>
      </c>
      <c r="H686">
        <v>3199</v>
      </c>
      <c r="I686" t="s">
        <v>1122</v>
      </c>
      <c r="J686" t="s">
        <v>1134</v>
      </c>
      <c r="K686" t="s">
        <v>1145</v>
      </c>
    </row>
    <row r="687" spans="1:11" hidden="1" x14ac:dyDescent="0.3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114.0044</v>
      </c>
      <c r="H687" s="1">
        <v>9225</v>
      </c>
      <c r="I687" t="s">
        <v>1122</v>
      </c>
      <c r="J687" t="s">
        <v>1135</v>
      </c>
      <c r="K687" t="s">
        <v>1145</v>
      </c>
    </row>
    <row r="688" spans="1:11" hidden="1" x14ac:dyDescent="0.3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5732.2268765390991</v>
      </c>
      <c r="H688" s="1">
        <v>4119.96</v>
      </c>
      <c r="I688" t="s">
        <v>1122</v>
      </c>
      <c r="J688" t="s">
        <v>1141</v>
      </c>
      <c r="K688" t="s">
        <v>1144</v>
      </c>
    </row>
    <row r="689" spans="1:11" hidden="1" x14ac:dyDescent="0.3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124.74640000000001</v>
      </c>
      <c r="H689" s="1">
        <v>6307.86</v>
      </c>
      <c r="I689" t="s">
        <v>1122</v>
      </c>
      <c r="J689" t="s">
        <v>1140</v>
      </c>
      <c r="K689" t="s">
        <v>1145</v>
      </c>
    </row>
    <row r="690" spans="1:11" hidden="1" x14ac:dyDescent="0.3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448.5018</v>
      </c>
      <c r="H690" s="1">
        <v>1557.74</v>
      </c>
      <c r="I690" t="s">
        <v>1122</v>
      </c>
      <c r="J690" t="s">
        <v>1140</v>
      </c>
      <c r="K690" t="s">
        <v>1144</v>
      </c>
    </row>
    <row r="691" spans="1:11" hidden="1" x14ac:dyDescent="0.3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8327.0400000000009</v>
      </c>
      <c r="H691">
        <v>9186</v>
      </c>
      <c r="I691" t="s">
        <v>1122</v>
      </c>
      <c r="J691" t="s">
        <v>1138</v>
      </c>
      <c r="K691" t="s">
        <v>1145</v>
      </c>
    </row>
    <row r="692" spans="1:11" hidden="1" x14ac:dyDescent="0.3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98.898120000000006</v>
      </c>
      <c r="H692" s="1">
        <v>4376.8725000000004</v>
      </c>
      <c r="I692" t="s">
        <v>1122</v>
      </c>
      <c r="J692" t="s">
        <v>1134</v>
      </c>
      <c r="K692" t="s">
        <v>1143</v>
      </c>
    </row>
    <row r="693" spans="1:11" hidden="1" x14ac:dyDescent="0.3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370.63</v>
      </c>
      <c r="H693">
        <v>4749</v>
      </c>
      <c r="I693" t="s">
        <v>1122</v>
      </c>
      <c r="J693" t="s">
        <v>1141</v>
      </c>
      <c r="K693" t="s">
        <v>1143</v>
      </c>
    </row>
    <row r="694" spans="1:11" hidden="1" x14ac:dyDescent="0.3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5092.2858000000006</v>
      </c>
      <c r="H694" s="1">
        <v>2434.7399999999998</v>
      </c>
      <c r="I694" t="s">
        <v>1122</v>
      </c>
      <c r="J694" t="s">
        <v>1136</v>
      </c>
      <c r="K694" t="s">
        <v>1144</v>
      </c>
    </row>
    <row r="695" spans="1:11" hidden="1" x14ac:dyDescent="0.3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77.03</v>
      </c>
      <c r="H695">
        <v>7380</v>
      </c>
      <c r="I695" t="s">
        <v>1122</v>
      </c>
      <c r="J695" t="s">
        <v>1140</v>
      </c>
      <c r="K695" t="s">
        <v>1146</v>
      </c>
    </row>
    <row r="696" spans="1:11" hidden="1" x14ac:dyDescent="0.3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4430.04</v>
      </c>
      <c r="H696">
        <v>7973</v>
      </c>
      <c r="I696" t="s">
        <v>1122</v>
      </c>
      <c r="J696" t="s">
        <v>1134</v>
      </c>
      <c r="K696" t="s">
        <v>1145</v>
      </c>
    </row>
    <row r="697" spans="1:11" hidden="1" x14ac:dyDescent="0.3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4439.8125</v>
      </c>
      <c r="H697" s="1">
        <v>934.26</v>
      </c>
      <c r="I697" t="s">
        <v>1122</v>
      </c>
      <c r="J697" t="s">
        <v>1127</v>
      </c>
      <c r="K697" t="s">
        <v>1143</v>
      </c>
    </row>
    <row r="698" spans="1:11" hidden="1" x14ac:dyDescent="0.3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4034.79</v>
      </c>
      <c r="H698" s="1">
        <v>4708.34</v>
      </c>
      <c r="I698" t="s">
        <v>1122</v>
      </c>
      <c r="J698" t="s">
        <v>1137</v>
      </c>
      <c r="K698" t="s">
        <v>1145</v>
      </c>
    </row>
    <row r="699" spans="1:11" hidden="1" x14ac:dyDescent="0.3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654.51</v>
      </c>
      <c r="H699">
        <v>2257</v>
      </c>
      <c r="I699" t="s">
        <v>1122</v>
      </c>
      <c r="J699" t="s">
        <v>1137</v>
      </c>
      <c r="K699" t="s">
        <v>1144</v>
      </c>
    </row>
    <row r="700" spans="1:11" hidden="1" x14ac:dyDescent="0.3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8872.5779999999995</v>
      </c>
      <c r="H700" s="1">
        <v>562.89</v>
      </c>
      <c r="I700" t="s">
        <v>1122</v>
      </c>
      <c r="J700" t="s">
        <v>1132</v>
      </c>
      <c r="K700" t="s">
        <v>1146</v>
      </c>
    </row>
    <row r="701" spans="1:11" hidden="1" x14ac:dyDescent="0.3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474.41986589999999</v>
      </c>
      <c r="H701">
        <v>8777</v>
      </c>
      <c r="I701" t="s">
        <v>1122</v>
      </c>
      <c r="J701" t="s">
        <v>1133</v>
      </c>
      <c r="K701" t="s">
        <v>1144</v>
      </c>
    </row>
    <row r="702" spans="1:11" hidden="1" x14ac:dyDescent="0.3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171.91440000000003</v>
      </c>
      <c r="H702" s="1">
        <v>2354</v>
      </c>
      <c r="I702" t="s">
        <v>1167</v>
      </c>
      <c r="J702" t="s">
        <v>1134</v>
      </c>
      <c r="K702" t="s">
        <v>1145</v>
      </c>
    </row>
    <row r="703" spans="1:11" hidden="1" x14ac:dyDescent="0.3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6776.37</v>
      </c>
      <c r="H703">
        <v>1606</v>
      </c>
      <c r="I703" t="s">
        <v>1167</v>
      </c>
      <c r="J703" t="s">
        <v>1137</v>
      </c>
      <c r="K703" t="s">
        <v>1146</v>
      </c>
    </row>
    <row r="704" spans="1:11" hidden="1" x14ac:dyDescent="0.3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492.81</v>
      </c>
      <c r="H704">
        <v>704</v>
      </c>
      <c r="I704" t="s">
        <v>1122</v>
      </c>
      <c r="J704" t="s">
        <v>1133</v>
      </c>
      <c r="K704" t="s">
        <v>1143</v>
      </c>
    </row>
    <row r="705" spans="1:11" hidden="1" x14ac:dyDescent="0.3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366.61</v>
      </c>
      <c r="H705">
        <v>3504</v>
      </c>
      <c r="I705" t="s">
        <v>1122</v>
      </c>
      <c r="J705" t="s">
        <v>1136</v>
      </c>
      <c r="K705" t="s">
        <v>1145</v>
      </c>
    </row>
    <row r="706" spans="1:11" hidden="1" x14ac:dyDescent="0.3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506.69053346239997</v>
      </c>
      <c r="H706" s="1">
        <v>7412.57</v>
      </c>
      <c r="I706" t="s">
        <v>1122</v>
      </c>
      <c r="J706" t="s">
        <v>1127</v>
      </c>
      <c r="K706" t="s">
        <v>1143</v>
      </c>
    </row>
    <row r="707" spans="1:11" hidden="1" x14ac:dyDescent="0.3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5507.89</v>
      </c>
      <c r="H707">
        <v>9741</v>
      </c>
      <c r="I707" t="s">
        <v>1122</v>
      </c>
      <c r="J707" t="s">
        <v>1127</v>
      </c>
      <c r="K707" t="s">
        <v>1144</v>
      </c>
    </row>
    <row r="708" spans="1:11" hidden="1" x14ac:dyDescent="0.3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7113.9230000000007</v>
      </c>
      <c r="H708" s="1">
        <v>959</v>
      </c>
      <c r="I708" t="s">
        <v>1122</v>
      </c>
      <c r="J708" t="s">
        <v>1137</v>
      </c>
      <c r="K708" t="s">
        <v>1143</v>
      </c>
    </row>
    <row r="709" spans="1:11" hidden="1" x14ac:dyDescent="0.3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5045.1099999999997</v>
      </c>
      <c r="H709">
        <v>745</v>
      </c>
      <c r="I709" t="s">
        <v>1122</v>
      </c>
      <c r="J709" t="s">
        <v>1134</v>
      </c>
      <c r="K709" t="s">
        <v>1144</v>
      </c>
    </row>
    <row r="710" spans="1:11" hidden="1" x14ac:dyDescent="0.3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7510.2404798749985</v>
      </c>
      <c r="H710" s="1">
        <v>11509.11</v>
      </c>
      <c r="I710" t="s">
        <v>1167</v>
      </c>
      <c r="J710" t="s">
        <v>1132</v>
      </c>
      <c r="K710" t="s">
        <v>1143</v>
      </c>
    </row>
    <row r="711" spans="1:11" hidden="1" x14ac:dyDescent="0.3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6161.2077807413998</v>
      </c>
      <c r="H711" s="1">
        <v>2063.6</v>
      </c>
      <c r="I711" t="s">
        <v>1122</v>
      </c>
      <c r="J711" t="s">
        <v>1140</v>
      </c>
      <c r="K711" t="s">
        <v>1143</v>
      </c>
    </row>
    <row r="712" spans="1:11" hidden="1" x14ac:dyDescent="0.3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1127.81</v>
      </c>
      <c r="H712">
        <v>569</v>
      </c>
      <c r="I712" t="s">
        <v>1122</v>
      </c>
      <c r="J712" t="s">
        <v>1138</v>
      </c>
      <c r="K712" t="s">
        <v>1143</v>
      </c>
    </row>
    <row r="713" spans="1:11" hidden="1" x14ac:dyDescent="0.3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107.20050000000001</v>
      </c>
      <c r="H713" s="1">
        <v>4849</v>
      </c>
      <c r="I713" t="s">
        <v>1122</v>
      </c>
      <c r="J713" t="s">
        <v>1132</v>
      </c>
      <c r="K713" t="s">
        <v>1145</v>
      </c>
    </row>
    <row r="714" spans="1:11" hidden="1" x14ac:dyDescent="0.3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5283.0820000000003</v>
      </c>
      <c r="H714" s="1">
        <v>6151.68</v>
      </c>
      <c r="I714" t="s">
        <v>1122</v>
      </c>
      <c r="J714" t="s">
        <v>1133</v>
      </c>
      <c r="K714" t="s">
        <v>1145</v>
      </c>
    </row>
    <row r="715" spans="1:11" hidden="1" x14ac:dyDescent="0.3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243.328</v>
      </c>
      <c r="H715" s="1">
        <v>5908.14</v>
      </c>
      <c r="I715" t="s">
        <v>1167</v>
      </c>
      <c r="J715" t="s">
        <v>1137</v>
      </c>
      <c r="K715" t="s">
        <v>1143</v>
      </c>
    </row>
    <row r="716" spans="1:11" hidden="1" x14ac:dyDescent="0.3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3697.6471999999999</v>
      </c>
      <c r="H716" s="1">
        <v>3060.64</v>
      </c>
      <c r="I716" t="s">
        <v>1122</v>
      </c>
      <c r="J716" t="s">
        <v>1133</v>
      </c>
      <c r="K716" t="s">
        <v>1145</v>
      </c>
    </row>
    <row r="717" spans="1:11" hidden="1" x14ac:dyDescent="0.3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5910.7776000000003</v>
      </c>
      <c r="H717" s="1">
        <v>6832.5</v>
      </c>
      <c r="I717" t="s">
        <v>1167</v>
      </c>
      <c r="J717" t="s">
        <v>1141</v>
      </c>
      <c r="K717" t="s">
        <v>1145</v>
      </c>
    </row>
    <row r="718" spans="1:11" hidden="1" x14ac:dyDescent="0.3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3490.7487999999994</v>
      </c>
      <c r="H718" s="1">
        <v>4349.8</v>
      </c>
      <c r="I718" t="s">
        <v>1122</v>
      </c>
      <c r="J718" t="s">
        <v>1140</v>
      </c>
      <c r="K718" t="s">
        <v>1143</v>
      </c>
    </row>
    <row r="719" spans="1:11" hidden="1" x14ac:dyDescent="0.3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11438.13</v>
      </c>
      <c r="H719" s="1">
        <v>3496.87</v>
      </c>
      <c r="I719" t="s">
        <v>1167</v>
      </c>
      <c r="J719" t="s">
        <v>1137</v>
      </c>
      <c r="K719" t="s">
        <v>1143</v>
      </c>
    </row>
    <row r="720" spans="1:11" hidden="1" x14ac:dyDescent="0.3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4578.8745722695012</v>
      </c>
      <c r="H720" s="1">
        <v>6011.32</v>
      </c>
      <c r="I720" t="s">
        <v>1122</v>
      </c>
      <c r="J720" t="s">
        <v>1136</v>
      </c>
      <c r="K720" t="s">
        <v>1145</v>
      </c>
    </row>
    <row r="721" spans="1:11" hidden="1" x14ac:dyDescent="0.3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6517.85</v>
      </c>
      <c r="H721">
        <v>7489</v>
      </c>
      <c r="I721" t="s">
        <v>1167</v>
      </c>
      <c r="J721" t="s">
        <v>1137</v>
      </c>
      <c r="K721" t="s">
        <v>1143</v>
      </c>
    </row>
    <row r="722" spans="1:11" hidden="1" x14ac:dyDescent="0.3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5348.0285999999996</v>
      </c>
      <c r="H722" s="1">
        <v>2178.36</v>
      </c>
      <c r="I722" t="s">
        <v>1122</v>
      </c>
      <c r="J722" t="s">
        <v>1136</v>
      </c>
      <c r="K722" t="s">
        <v>1143</v>
      </c>
    </row>
    <row r="723" spans="1:11" hidden="1" x14ac:dyDescent="0.3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10244.8768</v>
      </c>
      <c r="H723" s="1">
        <v>5097.16</v>
      </c>
      <c r="I723" t="s">
        <v>1122</v>
      </c>
      <c r="J723" t="s">
        <v>1138</v>
      </c>
      <c r="K723" t="s">
        <v>1144</v>
      </c>
    </row>
    <row r="724" spans="1:11" hidden="1" x14ac:dyDescent="0.3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95.83</v>
      </c>
      <c r="H724">
        <v>9294</v>
      </c>
      <c r="I724" t="s">
        <v>1122</v>
      </c>
      <c r="J724" t="s">
        <v>1140</v>
      </c>
      <c r="K724" t="s">
        <v>1145</v>
      </c>
    </row>
    <row r="725" spans="1:11" hidden="1" x14ac:dyDescent="0.3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4974.942</v>
      </c>
      <c r="H725" s="1">
        <v>3462.36</v>
      </c>
      <c r="I725" t="s">
        <v>1167</v>
      </c>
      <c r="J725" t="s">
        <v>1137</v>
      </c>
      <c r="K725" t="s">
        <v>1145</v>
      </c>
    </row>
    <row r="726" spans="1:11" hidden="1" x14ac:dyDescent="0.3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1868.8616659450001</v>
      </c>
      <c r="H726" s="1">
        <v>10556.32</v>
      </c>
      <c r="I726" t="s">
        <v>1122</v>
      </c>
      <c r="J726" t="s">
        <v>1141</v>
      </c>
      <c r="K726" t="s">
        <v>1143</v>
      </c>
    </row>
    <row r="727" spans="1:11" hidden="1" x14ac:dyDescent="0.3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5846.5771000000004</v>
      </c>
      <c r="H727" s="1">
        <v>5530.35</v>
      </c>
      <c r="I727" t="s">
        <v>1122</v>
      </c>
      <c r="J727" t="s">
        <v>1136</v>
      </c>
      <c r="K727" t="s">
        <v>1146</v>
      </c>
    </row>
    <row r="728" spans="1:11" hidden="1" x14ac:dyDescent="0.3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4214.3900000000003</v>
      </c>
      <c r="H728" s="1">
        <v>9517</v>
      </c>
      <c r="I728" t="s">
        <v>1122</v>
      </c>
      <c r="J728" t="s">
        <v>1137</v>
      </c>
      <c r="K728" t="s">
        <v>1143</v>
      </c>
    </row>
    <row r="729" spans="1:11" hidden="1" x14ac:dyDescent="0.3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3887.59</v>
      </c>
      <c r="H729">
        <v>2624</v>
      </c>
      <c r="I729" t="s">
        <v>1167</v>
      </c>
      <c r="J729" t="s">
        <v>1133</v>
      </c>
      <c r="K729" t="s">
        <v>1143</v>
      </c>
    </row>
    <row r="730" spans="1:11" hidden="1" x14ac:dyDescent="0.3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5198.7869119936004</v>
      </c>
      <c r="H730" s="1">
        <v>10437.26</v>
      </c>
      <c r="I730" t="s">
        <v>1122</v>
      </c>
      <c r="J730" t="s">
        <v>1127</v>
      </c>
      <c r="K730" t="s">
        <v>1143</v>
      </c>
    </row>
    <row r="731" spans="1:11" hidden="1" x14ac:dyDescent="0.3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1699.74</v>
      </c>
      <c r="H731">
        <v>2647</v>
      </c>
      <c r="I731" t="s">
        <v>1122</v>
      </c>
      <c r="J731" t="s">
        <v>1137</v>
      </c>
      <c r="K731" t="s">
        <v>1145</v>
      </c>
    </row>
    <row r="732" spans="1:11" hidden="1" x14ac:dyDescent="0.3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1686.53</v>
      </c>
      <c r="H732">
        <v>5575</v>
      </c>
      <c r="I732" t="s">
        <v>1122</v>
      </c>
      <c r="J732" t="s">
        <v>1137</v>
      </c>
      <c r="K732" t="s">
        <v>1143</v>
      </c>
    </row>
    <row r="733" spans="1:11" hidden="1" x14ac:dyDescent="0.3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3454.4850000000001</v>
      </c>
      <c r="H733" s="1">
        <v>8271.18</v>
      </c>
      <c r="I733" t="s">
        <v>1122</v>
      </c>
      <c r="J733" t="s">
        <v>1134</v>
      </c>
      <c r="K733" t="s">
        <v>1143</v>
      </c>
    </row>
    <row r="734" spans="1:11" hidden="1" x14ac:dyDescent="0.3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8813.4524674799995</v>
      </c>
      <c r="H734">
        <v>4301</v>
      </c>
      <c r="I734" t="s">
        <v>1122</v>
      </c>
      <c r="J734" t="s">
        <v>1134</v>
      </c>
      <c r="K734" t="s">
        <v>1143</v>
      </c>
    </row>
    <row r="735" spans="1:11" hidden="1" x14ac:dyDescent="0.3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5520.1514804939998</v>
      </c>
      <c r="H735" s="1">
        <v>11069.58</v>
      </c>
      <c r="I735" t="s">
        <v>1122</v>
      </c>
      <c r="J735" t="s">
        <v>1137</v>
      </c>
      <c r="K735" t="s">
        <v>1144</v>
      </c>
    </row>
    <row r="736" spans="1:11" hidden="1" x14ac:dyDescent="0.3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4359.0032735499999</v>
      </c>
      <c r="H736">
        <v>9293</v>
      </c>
      <c r="I736" t="s">
        <v>1122</v>
      </c>
      <c r="J736" t="s">
        <v>1136</v>
      </c>
      <c r="K736" t="s">
        <v>1144</v>
      </c>
    </row>
    <row r="737" spans="1:11" hidden="1" x14ac:dyDescent="0.3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4168.7415000000001</v>
      </c>
      <c r="H737" s="1">
        <v>5680.08</v>
      </c>
      <c r="I737" t="s">
        <v>1122</v>
      </c>
      <c r="J737" t="s">
        <v>1133</v>
      </c>
      <c r="K737" t="s">
        <v>1143</v>
      </c>
    </row>
    <row r="738" spans="1:11" hidden="1" x14ac:dyDescent="0.3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11368.851000000001</v>
      </c>
      <c r="H738" s="1">
        <v>577.85</v>
      </c>
      <c r="I738" t="s">
        <v>1167</v>
      </c>
      <c r="J738" t="s">
        <v>1140</v>
      </c>
      <c r="K738" t="s">
        <v>1145</v>
      </c>
    </row>
    <row r="739" spans="1:11" hidden="1" x14ac:dyDescent="0.3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443.20499999999998</v>
      </c>
      <c r="H739" s="1">
        <v>1353.23</v>
      </c>
      <c r="I739" t="s">
        <v>1122</v>
      </c>
      <c r="J739" t="s">
        <v>1136</v>
      </c>
      <c r="K739" t="s">
        <v>1143</v>
      </c>
    </row>
    <row r="740" spans="1:11" hidden="1" x14ac:dyDescent="0.3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968.28766306739999</v>
      </c>
      <c r="H740" s="1">
        <v>1444.08</v>
      </c>
      <c r="I740" t="s">
        <v>1122</v>
      </c>
      <c r="J740" t="s">
        <v>1138</v>
      </c>
      <c r="K740" t="s">
        <v>1143</v>
      </c>
    </row>
    <row r="741" spans="1:11" hidden="1" x14ac:dyDescent="0.3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3409.3182214499998</v>
      </c>
      <c r="H741">
        <v>1018</v>
      </c>
      <c r="I741" t="s">
        <v>1167</v>
      </c>
      <c r="J741" t="s">
        <v>1132</v>
      </c>
      <c r="K741" t="s">
        <v>1145</v>
      </c>
    </row>
    <row r="742" spans="1:11" hidden="1" x14ac:dyDescent="0.3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41.921400000000006</v>
      </c>
      <c r="H742" s="1">
        <v>4158.38</v>
      </c>
      <c r="I742" t="s">
        <v>1122</v>
      </c>
      <c r="J742" t="s">
        <v>1134</v>
      </c>
      <c r="K742" t="s">
        <v>1143</v>
      </c>
    </row>
    <row r="743" spans="1:11" hidden="1" x14ac:dyDescent="0.3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1091.6661218699999</v>
      </c>
      <c r="H743">
        <v>5865</v>
      </c>
      <c r="I743" t="s">
        <v>1122</v>
      </c>
      <c r="J743" t="s">
        <v>1139</v>
      </c>
      <c r="K743" t="s">
        <v>1146</v>
      </c>
    </row>
    <row r="744" spans="1:11" hidden="1" x14ac:dyDescent="0.3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1668.9421299782</v>
      </c>
      <c r="H744" s="1">
        <v>5215.1099999999997</v>
      </c>
      <c r="I744" t="s">
        <v>1122</v>
      </c>
      <c r="J744" t="s">
        <v>1138</v>
      </c>
      <c r="K744" t="s">
        <v>1145</v>
      </c>
    </row>
    <row r="745" spans="1:11" hidden="1" x14ac:dyDescent="0.3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375.89189999999996</v>
      </c>
      <c r="H745" s="1">
        <v>8965.44</v>
      </c>
      <c r="I745" t="s">
        <v>1167</v>
      </c>
      <c r="J745" t="s">
        <v>1139</v>
      </c>
      <c r="K745" t="s">
        <v>1143</v>
      </c>
    </row>
    <row r="746" spans="1:11" hidden="1" x14ac:dyDescent="0.3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52.166400000000003</v>
      </c>
      <c r="H746" s="1">
        <v>5529.78</v>
      </c>
      <c r="I746" t="s">
        <v>1122</v>
      </c>
      <c r="J746" t="s">
        <v>1134</v>
      </c>
      <c r="K746" t="s">
        <v>1143</v>
      </c>
    </row>
    <row r="747" spans="1:11" hidden="1" x14ac:dyDescent="0.3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5087.2367954300007</v>
      </c>
      <c r="H747">
        <v>813</v>
      </c>
      <c r="I747" t="s">
        <v>1122</v>
      </c>
      <c r="J747" t="s">
        <v>1137</v>
      </c>
      <c r="K747" t="s">
        <v>1145</v>
      </c>
    </row>
    <row r="748" spans="1:11" hidden="1" x14ac:dyDescent="0.3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3375.66</v>
      </c>
      <c r="H748" s="1">
        <v>4050</v>
      </c>
      <c r="I748" t="s">
        <v>1122</v>
      </c>
      <c r="J748" t="s">
        <v>1139</v>
      </c>
      <c r="K748" t="s">
        <v>1145</v>
      </c>
    </row>
    <row r="749" spans="1:11" hidden="1" x14ac:dyDescent="0.3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9731.06</v>
      </c>
      <c r="H749">
        <v>9173</v>
      </c>
      <c r="I749" t="s">
        <v>1122</v>
      </c>
      <c r="J749" t="s">
        <v>1133</v>
      </c>
      <c r="K749" t="s">
        <v>1145</v>
      </c>
    </row>
    <row r="750" spans="1:11" hidden="1" x14ac:dyDescent="0.3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6378.6814000000004</v>
      </c>
      <c r="H750" s="1">
        <v>3215.33</v>
      </c>
      <c r="I750" t="s">
        <v>1122</v>
      </c>
      <c r="J750" t="s">
        <v>1140</v>
      </c>
      <c r="K750" t="s">
        <v>1145</v>
      </c>
    </row>
    <row r="751" spans="1:11" hidden="1" x14ac:dyDescent="0.3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7932.6045800500005</v>
      </c>
      <c r="H751">
        <v>1545</v>
      </c>
      <c r="I751" t="s">
        <v>1122</v>
      </c>
      <c r="J751" t="s">
        <v>1126</v>
      </c>
      <c r="K751" t="s">
        <v>1145</v>
      </c>
    </row>
    <row r="752" spans="1:11" hidden="1" x14ac:dyDescent="0.3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4408.9547064999997</v>
      </c>
      <c r="H752">
        <v>7468</v>
      </c>
      <c r="I752" t="s">
        <v>1122</v>
      </c>
      <c r="J752" t="s">
        <v>1137</v>
      </c>
      <c r="K752" t="s">
        <v>1146</v>
      </c>
    </row>
    <row r="753" spans="1:11" hidden="1" x14ac:dyDescent="0.3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50.660199999999996</v>
      </c>
      <c r="H753" s="1">
        <v>4682.0200000000004</v>
      </c>
      <c r="I753" t="s">
        <v>1167</v>
      </c>
      <c r="J753" t="s">
        <v>1141</v>
      </c>
      <c r="K753" t="s">
        <v>1144</v>
      </c>
    </row>
    <row r="754" spans="1:11" hidden="1" x14ac:dyDescent="0.3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2523.3132000000001</v>
      </c>
      <c r="H754" s="1">
        <v>2278.12</v>
      </c>
      <c r="I754" t="s">
        <v>1167</v>
      </c>
      <c r="J754" t="s">
        <v>1129</v>
      </c>
      <c r="K754" t="s">
        <v>1146</v>
      </c>
    </row>
    <row r="755" spans="1:11" hidden="1" x14ac:dyDescent="0.3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2609.1799999999998</v>
      </c>
      <c r="H755">
        <v>1505</v>
      </c>
      <c r="I755" t="s">
        <v>1167</v>
      </c>
      <c r="J755" t="s">
        <v>1137</v>
      </c>
      <c r="K755" t="s">
        <v>1144</v>
      </c>
    </row>
    <row r="756" spans="1:11" hidden="1" x14ac:dyDescent="0.3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4819.6244459051995</v>
      </c>
      <c r="H756" s="1">
        <v>8885.73</v>
      </c>
      <c r="I756" t="s">
        <v>1167</v>
      </c>
      <c r="J756" t="s">
        <v>1141</v>
      </c>
      <c r="K756" t="s">
        <v>1146</v>
      </c>
    </row>
    <row r="757" spans="1:11" hidden="1" x14ac:dyDescent="0.3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6453.59</v>
      </c>
      <c r="H757">
        <v>8251</v>
      </c>
      <c r="I757" t="s">
        <v>1122</v>
      </c>
      <c r="J757" t="s">
        <v>1134</v>
      </c>
      <c r="K757" t="s">
        <v>1145</v>
      </c>
    </row>
    <row r="758" spans="1:11" hidden="1" x14ac:dyDescent="0.3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2165.5059999999999</v>
      </c>
      <c r="H758" s="1">
        <v>4673.68</v>
      </c>
      <c r="I758" t="s">
        <v>1167</v>
      </c>
      <c r="J758" t="s">
        <v>1126</v>
      </c>
      <c r="K758" t="s">
        <v>1145</v>
      </c>
    </row>
    <row r="759" spans="1:11" hidden="1" x14ac:dyDescent="0.3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2946.2</v>
      </c>
      <c r="H759">
        <v>4433</v>
      </c>
      <c r="I759" t="s">
        <v>1122</v>
      </c>
      <c r="J759" t="s">
        <v>1138</v>
      </c>
      <c r="K759" t="s">
        <v>1143</v>
      </c>
    </row>
    <row r="760" spans="1:11" hidden="1" x14ac:dyDescent="0.3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94.92710000000001</v>
      </c>
      <c r="H760" s="1">
        <v>12225</v>
      </c>
      <c r="I760" t="s">
        <v>1122</v>
      </c>
      <c r="J760" t="s">
        <v>1138</v>
      </c>
      <c r="K760" t="s">
        <v>1143</v>
      </c>
    </row>
    <row r="761" spans="1:11" hidden="1" x14ac:dyDescent="0.3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9488.77</v>
      </c>
      <c r="H761">
        <v>770</v>
      </c>
      <c r="I761" t="s">
        <v>1167</v>
      </c>
      <c r="J761" t="s">
        <v>1140</v>
      </c>
      <c r="K761" t="s">
        <v>1145</v>
      </c>
    </row>
    <row r="762" spans="1:11" hidden="1" x14ac:dyDescent="0.3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8050.930800000001</v>
      </c>
      <c r="H762" s="1">
        <v>2191.88</v>
      </c>
      <c r="I762" t="s">
        <v>1122</v>
      </c>
      <c r="J762" t="s">
        <v>1134</v>
      </c>
      <c r="K762" t="s">
        <v>1144</v>
      </c>
    </row>
    <row r="763" spans="1:11" hidden="1" x14ac:dyDescent="0.3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1236.8049200000003</v>
      </c>
      <c r="H763" s="1">
        <v>1281.0609000000002</v>
      </c>
      <c r="I763" t="s">
        <v>1122</v>
      </c>
      <c r="J763" t="s">
        <v>1140</v>
      </c>
      <c r="K763" t="s">
        <v>1146</v>
      </c>
    </row>
    <row r="764" spans="1:11" hidden="1" x14ac:dyDescent="0.3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37.926000000000002</v>
      </c>
      <c r="H764" s="1">
        <v>5483.34</v>
      </c>
      <c r="I764" t="s">
        <v>1122</v>
      </c>
      <c r="J764" t="s">
        <v>1135</v>
      </c>
      <c r="K764" t="s">
        <v>1145</v>
      </c>
    </row>
    <row r="765" spans="1:11" hidden="1" x14ac:dyDescent="0.3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12362.3388</v>
      </c>
      <c r="H765" s="1">
        <v>5660.8</v>
      </c>
      <c r="I765" t="s">
        <v>1122</v>
      </c>
      <c r="J765" t="s">
        <v>1136</v>
      </c>
      <c r="K765" t="s">
        <v>1145</v>
      </c>
    </row>
    <row r="766" spans="1:11" hidden="1" x14ac:dyDescent="0.3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1001.3</v>
      </c>
      <c r="H766">
        <v>3130</v>
      </c>
      <c r="I766" t="s">
        <v>1122</v>
      </c>
      <c r="J766" t="s">
        <v>1139</v>
      </c>
      <c r="K766" t="s">
        <v>1143</v>
      </c>
    </row>
    <row r="767" spans="1:11" hidden="1" x14ac:dyDescent="0.3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10514.955</v>
      </c>
      <c r="H767" s="1">
        <v>13213</v>
      </c>
      <c r="I767" t="s">
        <v>1167</v>
      </c>
      <c r="J767" t="s">
        <v>1140</v>
      </c>
      <c r="K767" t="s">
        <v>1143</v>
      </c>
    </row>
    <row r="768" spans="1:11" hidden="1" x14ac:dyDescent="0.3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320.22000000000003</v>
      </c>
      <c r="H768">
        <v>6486</v>
      </c>
      <c r="I768" t="s">
        <v>1167</v>
      </c>
      <c r="J768" t="s">
        <v>1137</v>
      </c>
      <c r="K768" t="s">
        <v>1145</v>
      </c>
    </row>
    <row r="769" spans="1:11" hidden="1" x14ac:dyDescent="0.3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9266.3901000000005</v>
      </c>
      <c r="H769" s="1">
        <v>6513.36</v>
      </c>
      <c r="I769" t="s">
        <v>1122</v>
      </c>
      <c r="J769" t="s">
        <v>1132</v>
      </c>
      <c r="K769" t="s">
        <v>1145</v>
      </c>
    </row>
    <row r="770" spans="1:11" hidden="1" x14ac:dyDescent="0.3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166.01009999999999</v>
      </c>
      <c r="H770" s="1">
        <v>11150.4</v>
      </c>
      <c r="I770" t="s">
        <v>1167</v>
      </c>
      <c r="J770" t="s">
        <v>1132</v>
      </c>
      <c r="K770" t="s">
        <v>1143</v>
      </c>
    </row>
    <row r="771" spans="1:11" hidden="1" x14ac:dyDescent="0.3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5836.0092000000004</v>
      </c>
      <c r="H771" s="1">
        <v>12459.96</v>
      </c>
      <c r="I771" t="s">
        <v>1122</v>
      </c>
      <c r="J771" t="s">
        <v>1140</v>
      </c>
      <c r="K771" t="s">
        <v>1143</v>
      </c>
    </row>
    <row r="772" spans="1:11" hidden="1" x14ac:dyDescent="0.3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141.834</v>
      </c>
      <c r="H772" s="1">
        <v>6488.24</v>
      </c>
      <c r="I772" t="s">
        <v>1167</v>
      </c>
      <c r="J772" t="s">
        <v>1132</v>
      </c>
      <c r="K772" t="s">
        <v>1145</v>
      </c>
    </row>
    <row r="773" spans="1:11" hidden="1" x14ac:dyDescent="0.3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135.74</v>
      </c>
      <c r="H773">
        <v>6277</v>
      </c>
      <c r="I773" t="s">
        <v>1122</v>
      </c>
      <c r="J773" t="s">
        <v>1125</v>
      </c>
      <c r="K773" t="s">
        <v>1143</v>
      </c>
    </row>
    <row r="774" spans="1:11" hidden="1" x14ac:dyDescent="0.3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7945.32</v>
      </c>
      <c r="H774">
        <v>644</v>
      </c>
      <c r="I774" t="s">
        <v>1122</v>
      </c>
      <c r="J774" t="s">
        <v>1126</v>
      </c>
      <c r="K774" t="s">
        <v>1146</v>
      </c>
    </row>
    <row r="775" spans="1:11" hidden="1" x14ac:dyDescent="0.3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606.18740000000003</v>
      </c>
      <c r="H775" s="1">
        <v>5821.2</v>
      </c>
      <c r="I775" t="s">
        <v>1167</v>
      </c>
      <c r="J775" t="s">
        <v>1137</v>
      </c>
      <c r="K775" t="s">
        <v>1146</v>
      </c>
    </row>
    <row r="776" spans="1:11" hidden="1" x14ac:dyDescent="0.3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2367.8707919999997</v>
      </c>
      <c r="H776" s="1">
        <v>1345.2736000000002</v>
      </c>
      <c r="I776" t="s">
        <v>1122</v>
      </c>
      <c r="J776" t="s">
        <v>1140</v>
      </c>
      <c r="K776" t="s">
        <v>1145</v>
      </c>
    </row>
    <row r="777" spans="1:11" hidden="1" x14ac:dyDescent="0.3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3100.7685999999999</v>
      </c>
      <c r="H777" s="1">
        <v>323.19</v>
      </c>
      <c r="I777" t="s">
        <v>1167</v>
      </c>
      <c r="J777" t="s">
        <v>1140</v>
      </c>
      <c r="K777" t="s">
        <v>1143</v>
      </c>
    </row>
    <row r="778" spans="1:11" hidden="1" x14ac:dyDescent="0.3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10378.721600000001</v>
      </c>
      <c r="H778" s="1">
        <v>4004</v>
      </c>
      <c r="I778" t="s">
        <v>1122</v>
      </c>
      <c r="J778" t="s">
        <v>1139</v>
      </c>
      <c r="K778" t="s">
        <v>1143</v>
      </c>
    </row>
    <row r="779" spans="1:11" hidden="1" x14ac:dyDescent="0.3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26</v>
      </c>
      <c r="H779">
        <v>1061</v>
      </c>
      <c r="I779" t="s">
        <v>1122</v>
      </c>
      <c r="J779" t="s">
        <v>1140</v>
      </c>
      <c r="K779" t="s">
        <v>1143</v>
      </c>
    </row>
    <row r="780" spans="1:11" hidden="1" x14ac:dyDescent="0.3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2733.45</v>
      </c>
      <c r="H780">
        <v>6876</v>
      </c>
      <c r="I780" t="s">
        <v>1122</v>
      </c>
      <c r="J780" t="s">
        <v>1129</v>
      </c>
      <c r="K780" t="s">
        <v>1145</v>
      </c>
    </row>
    <row r="781" spans="1:11" hidden="1" x14ac:dyDescent="0.3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5196.21</v>
      </c>
      <c r="H781">
        <v>2618</v>
      </c>
      <c r="I781" t="s">
        <v>1167</v>
      </c>
      <c r="J781" t="s">
        <v>1140</v>
      </c>
      <c r="K781" t="s">
        <v>1144</v>
      </c>
    </row>
    <row r="782" spans="1:11" hidden="1" x14ac:dyDescent="0.3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3809.4027999999998</v>
      </c>
      <c r="H782" s="1">
        <v>1640.45</v>
      </c>
      <c r="I782" t="s">
        <v>1122</v>
      </c>
      <c r="J782" t="s">
        <v>1126</v>
      </c>
      <c r="K782" t="s">
        <v>1145</v>
      </c>
    </row>
    <row r="783" spans="1:11" hidden="1" x14ac:dyDescent="0.3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7293.3807999999999</v>
      </c>
      <c r="H783" s="1">
        <v>2654.1</v>
      </c>
      <c r="I783" t="s">
        <v>1167</v>
      </c>
      <c r="J783" t="s">
        <v>1134</v>
      </c>
      <c r="K783" t="s">
        <v>1143</v>
      </c>
    </row>
    <row r="784" spans="1:11" hidden="1" x14ac:dyDescent="0.3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6562.6444645000001</v>
      </c>
      <c r="H784">
        <v>5533</v>
      </c>
      <c r="I784" t="s">
        <v>1122</v>
      </c>
      <c r="J784" t="s">
        <v>1134</v>
      </c>
      <c r="K784" t="s">
        <v>1143</v>
      </c>
    </row>
    <row r="785" spans="1:11" hidden="1" x14ac:dyDescent="0.3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1565.59</v>
      </c>
      <c r="H785">
        <v>7072</v>
      </c>
      <c r="I785" t="s">
        <v>1122</v>
      </c>
      <c r="J785" t="s">
        <v>1130</v>
      </c>
      <c r="K785" t="s">
        <v>1146</v>
      </c>
    </row>
    <row r="786" spans="1:11" hidden="1" x14ac:dyDescent="0.3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367.71</v>
      </c>
      <c r="H786">
        <v>7365</v>
      </c>
      <c r="I786" t="s">
        <v>1122</v>
      </c>
      <c r="J786" t="s">
        <v>1133</v>
      </c>
      <c r="K786" t="s">
        <v>1143</v>
      </c>
    </row>
    <row r="787" spans="1:11" hidden="1" x14ac:dyDescent="0.3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4377.01</v>
      </c>
      <c r="H787" s="1">
        <v>2927.23</v>
      </c>
      <c r="I787" t="s">
        <v>1122</v>
      </c>
      <c r="J787" t="s">
        <v>1139</v>
      </c>
      <c r="K787" t="s">
        <v>1145</v>
      </c>
    </row>
    <row r="788" spans="1:11" hidden="1" x14ac:dyDescent="0.3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8009.4787213400004</v>
      </c>
      <c r="H788">
        <v>4639</v>
      </c>
      <c r="I788" t="s">
        <v>1167</v>
      </c>
      <c r="J788" t="s">
        <v>1136</v>
      </c>
      <c r="K788" t="s">
        <v>1146</v>
      </c>
    </row>
    <row r="789" spans="1:11" hidden="1" x14ac:dyDescent="0.3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4179.97</v>
      </c>
      <c r="H789">
        <v>6303</v>
      </c>
      <c r="I789" t="s">
        <v>1167</v>
      </c>
      <c r="J789" t="s">
        <v>1133</v>
      </c>
      <c r="K789" t="s">
        <v>1143</v>
      </c>
    </row>
    <row r="790" spans="1:11" hidden="1" x14ac:dyDescent="0.3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10123.7155</v>
      </c>
      <c r="H790" s="1">
        <v>2841.6</v>
      </c>
      <c r="I790" t="s">
        <v>1122</v>
      </c>
      <c r="J790" t="s">
        <v>1137</v>
      </c>
      <c r="K790" t="s">
        <v>1144</v>
      </c>
    </row>
    <row r="791" spans="1:11" hidden="1" x14ac:dyDescent="0.3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1817.08</v>
      </c>
      <c r="H791">
        <v>6322</v>
      </c>
      <c r="I791" t="s">
        <v>1122</v>
      </c>
      <c r="J791" t="s">
        <v>1140</v>
      </c>
      <c r="K791" t="s">
        <v>1145</v>
      </c>
    </row>
    <row r="792" spans="1:11" hidden="1" x14ac:dyDescent="0.3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6066.46</v>
      </c>
      <c r="H792">
        <v>5174</v>
      </c>
      <c r="I792" t="s">
        <v>1122</v>
      </c>
      <c r="J792" t="s">
        <v>1133</v>
      </c>
      <c r="K792" t="s">
        <v>1145</v>
      </c>
    </row>
    <row r="793" spans="1:11" hidden="1" x14ac:dyDescent="0.3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39</v>
      </c>
      <c r="H793" s="1">
        <v>541.11</v>
      </c>
      <c r="I793" t="s">
        <v>1122</v>
      </c>
      <c r="J793" t="s">
        <v>1138</v>
      </c>
      <c r="K793" t="s">
        <v>1145</v>
      </c>
    </row>
    <row r="794" spans="1:11" hidden="1" x14ac:dyDescent="0.3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3034.4677823899997</v>
      </c>
      <c r="H794">
        <v>3281</v>
      </c>
      <c r="I794" t="s">
        <v>1167</v>
      </c>
      <c r="J794" t="s">
        <v>1134</v>
      </c>
      <c r="K794" t="s">
        <v>1143</v>
      </c>
    </row>
    <row r="795" spans="1:11" hidden="1" x14ac:dyDescent="0.3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1685.3776817905998</v>
      </c>
      <c r="H795" s="1">
        <v>973.44</v>
      </c>
      <c r="I795" t="s">
        <v>1122</v>
      </c>
      <c r="J795" t="s">
        <v>1133</v>
      </c>
      <c r="K795" t="s">
        <v>1144</v>
      </c>
    </row>
    <row r="796" spans="1:11" hidden="1" x14ac:dyDescent="0.3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7777.8654046299998</v>
      </c>
      <c r="H796">
        <v>3316</v>
      </c>
      <c r="I796" t="s">
        <v>1167</v>
      </c>
      <c r="J796" t="s">
        <v>1136</v>
      </c>
      <c r="K796" t="s">
        <v>1146</v>
      </c>
    </row>
    <row r="797" spans="1:11" hidden="1" x14ac:dyDescent="0.3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4442.7833999999993</v>
      </c>
      <c r="H797" s="1">
        <v>867</v>
      </c>
      <c r="I797" t="s">
        <v>1122</v>
      </c>
      <c r="J797" t="s">
        <v>1137</v>
      </c>
      <c r="K797" t="s">
        <v>1145</v>
      </c>
    </row>
    <row r="798" spans="1:11" hidden="1" x14ac:dyDescent="0.3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182.24610000000001</v>
      </c>
      <c r="H798" s="1">
        <v>4431.12</v>
      </c>
      <c r="I798" t="s">
        <v>1122</v>
      </c>
      <c r="J798" t="s">
        <v>1137</v>
      </c>
      <c r="K798" t="s">
        <v>1145</v>
      </c>
    </row>
    <row r="799" spans="1:11" hidden="1" x14ac:dyDescent="0.3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5934.6615000000002</v>
      </c>
      <c r="H799" s="1">
        <v>380.16</v>
      </c>
      <c r="I799" t="s">
        <v>1167</v>
      </c>
      <c r="J799" t="s">
        <v>1130</v>
      </c>
      <c r="K799" t="s">
        <v>1144</v>
      </c>
    </row>
    <row r="800" spans="1:11" hidden="1" x14ac:dyDescent="0.3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888.65726864319993</v>
      </c>
      <c r="H800" s="1">
        <v>804.16</v>
      </c>
      <c r="I800" t="s">
        <v>1122</v>
      </c>
      <c r="J800" t="s">
        <v>1139</v>
      </c>
      <c r="K800" t="s">
        <v>1145</v>
      </c>
    </row>
    <row r="801" spans="1:11" hidden="1" x14ac:dyDescent="0.3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5145.7856374599996</v>
      </c>
      <c r="H801">
        <v>9241</v>
      </c>
      <c r="I801" t="s">
        <v>1122</v>
      </c>
      <c r="J801" t="s">
        <v>1139</v>
      </c>
      <c r="K801" t="s">
        <v>1145</v>
      </c>
    </row>
    <row r="802" spans="1:11" hidden="1" x14ac:dyDescent="0.3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3298.0428770200001</v>
      </c>
      <c r="H802">
        <v>8394</v>
      </c>
      <c r="I802" t="s">
        <v>1122</v>
      </c>
      <c r="J802" t="s">
        <v>1137</v>
      </c>
      <c r="K802" t="s">
        <v>1145</v>
      </c>
    </row>
    <row r="803" spans="1:11" hidden="1" x14ac:dyDescent="0.3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8559.9599999999991</v>
      </c>
      <c r="H803">
        <v>9396</v>
      </c>
      <c r="I803" t="s">
        <v>1122</v>
      </c>
      <c r="J803" t="s">
        <v>1128</v>
      </c>
      <c r="K803" t="s">
        <v>1143</v>
      </c>
    </row>
    <row r="804" spans="1:11" hidden="1" x14ac:dyDescent="0.3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452.40226201999997</v>
      </c>
      <c r="H804">
        <v>9383</v>
      </c>
      <c r="I804" t="s">
        <v>1122</v>
      </c>
      <c r="J804" t="s">
        <v>1140</v>
      </c>
      <c r="K804" t="s">
        <v>1143</v>
      </c>
    </row>
    <row r="805" spans="1:11" hidden="1" x14ac:dyDescent="0.3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9669.44</v>
      </c>
      <c r="H805">
        <v>1079</v>
      </c>
      <c r="I805" t="s">
        <v>1167</v>
      </c>
      <c r="J805" t="s">
        <v>1139</v>
      </c>
      <c r="K805" t="s">
        <v>1144</v>
      </c>
    </row>
    <row r="806" spans="1:11" hidden="1" x14ac:dyDescent="0.3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7742.8517056329993</v>
      </c>
      <c r="H806" s="1">
        <v>2395.06</v>
      </c>
      <c r="I806" t="s">
        <v>1122</v>
      </c>
      <c r="J806" t="s">
        <v>1130</v>
      </c>
      <c r="K806" t="s">
        <v>1145</v>
      </c>
    </row>
    <row r="807" spans="1:11" hidden="1" x14ac:dyDescent="0.3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4773.0455100299996</v>
      </c>
      <c r="H807" s="1">
        <v>610.79999999999995</v>
      </c>
      <c r="I807" t="s">
        <v>1122</v>
      </c>
      <c r="J807" t="s">
        <v>1134</v>
      </c>
      <c r="K807" t="s">
        <v>1143</v>
      </c>
    </row>
    <row r="808" spans="1:11" hidden="1" x14ac:dyDescent="0.3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2687.0953206483</v>
      </c>
      <c r="H808" s="1">
        <v>9566.8799999999992</v>
      </c>
      <c r="I808" t="s">
        <v>1167</v>
      </c>
      <c r="J808" t="s">
        <v>1130</v>
      </c>
      <c r="K808" t="s">
        <v>1144</v>
      </c>
    </row>
    <row r="809" spans="1:11" hidden="1" x14ac:dyDescent="0.3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9160.7999999999993</v>
      </c>
      <c r="H809">
        <v>3462</v>
      </c>
      <c r="I809" t="s">
        <v>1167</v>
      </c>
      <c r="J809" t="s">
        <v>1140</v>
      </c>
      <c r="K809" t="s">
        <v>1145</v>
      </c>
    </row>
    <row r="810" spans="1:11" hidden="1" x14ac:dyDescent="0.3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8157.8089999999993</v>
      </c>
      <c r="H810" s="1">
        <v>5616.18</v>
      </c>
      <c r="I810" t="s">
        <v>1122</v>
      </c>
      <c r="J810" t="s">
        <v>1136</v>
      </c>
      <c r="K810" t="s">
        <v>1145</v>
      </c>
    </row>
    <row r="811" spans="1:11" hidden="1" x14ac:dyDescent="0.3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8931.6133053400008</v>
      </c>
      <c r="H811">
        <v>342</v>
      </c>
      <c r="I811" t="s">
        <v>1122</v>
      </c>
      <c r="J811" t="s">
        <v>1137</v>
      </c>
      <c r="K811" t="s">
        <v>1144</v>
      </c>
    </row>
    <row r="812" spans="1:11" hidden="1" x14ac:dyDescent="0.3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6753.3269172999999</v>
      </c>
      <c r="H812">
        <v>3743</v>
      </c>
      <c r="I812" t="s">
        <v>1167</v>
      </c>
      <c r="J812" t="s">
        <v>1134</v>
      </c>
      <c r="K812" t="s">
        <v>1145</v>
      </c>
    </row>
    <row r="813" spans="1:11" hidden="1" x14ac:dyDescent="0.3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7575.2921270900006</v>
      </c>
      <c r="H813">
        <v>9207</v>
      </c>
      <c r="I813" t="s">
        <v>1167</v>
      </c>
      <c r="J813" t="s">
        <v>1141</v>
      </c>
      <c r="K813" t="s">
        <v>1144</v>
      </c>
    </row>
    <row r="814" spans="1:11" hidden="1" x14ac:dyDescent="0.3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396.47</v>
      </c>
      <c r="H814">
        <v>8109</v>
      </c>
      <c r="I814" t="s">
        <v>1122</v>
      </c>
      <c r="J814" t="s">
        <v>1137</v>
      </c>
      <c r="K814" t="s">
        <v>1145</v>
      </c>
    </row>
    <row r="815" spans="1:11" hidden="1" x14ac:dyDescent="0.3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1252.4358</v>
      </c>
      <c r="H815" s="1">
        <v>1604.32</v>
      </c>
      <c r="I815" t="s">
        <v>1122</v>
      </c>
      <c r="J815" t="s">
        <v>1129</v>
      </c>
      <c r="K815" t="s">
        <v>1143</v>
      </c>
    </row>
    <row r="816" spans="1:11" hidden="1" x14ac:dyDescent="0.3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4685.6401999999998</v>
      </c>
      <c r="H816" s="1">
        <v>583.02</v>
      </c>
      <c r="I816" t="s">
        <v>1122</v>
      </c>
      <c r="J816" t="s">
        <v>1124</v>
      </c>
      <c r="K816" t="s">
        <v>1143</v>
      </c>
    </row>
    <row r="817" spans="1:11" hidden="1" x14ac:dyDescent="0.3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3307.3568</v>
      </c>
      <c r="H817" s="1">
        <v>8016.8</v>
      </c>
      <c r="I817" t="s">
        <v>1167</v>
      </c>
      <c r="J817" t="s">
        <v>1139</v>
      </c>
      <c r="K817" t="s">
        <v>1143</v>
      </c>
    </row>
    <row r="818" spans="1:11" hidden="1" x14ac:dyDescent="0.3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6270.1840338100001</v>
      </c>
      <c r="H818">
        <v>980</v>
      </c>
      <c r="I818" t="s">
        <v>1122</v>
      </c>
      <c r="J818" t="s">
        <v>1141</v>
      </c>
      <c r="K818" t="s">
        <v>1145</v>
      </c>
    </row>
    <row r="819" spans="1:11" hidden="1" x14ac:dyDescent="0.3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83.5</v>
      </c>
      <c r="H819">
        <v>9225</v>
      </c>
      <c r="I819" t="s">
        <v>1167</v>
      </c>
      <c r="J819" t="s">
        <v>1133</v>
      </c>
      <c r="K819" t="s">
        <v>1144</v>
      </c>
    </row>
    <row r="820" spans="1:11" hidden="1" x14ac:dyDescent="0.3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1249.9905000000001</v>
      </c>
      <c r="H820" s="1">
        <v>7586.42</v>
      </c>
      <c r="I820" t="s">
        <v>1167</v>
      </c>
      <c r="J820" t="s">
        <v>1135</v>
      </c>
      <c r="K820" t="s">
        <v>1144</v>
      </c>
    </row>
    <row r="821" spans="1:11" hidden="1" x14ac:dyDescent="0.3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384.34</v>
      </c>
      <c r="H821">
        <v>3913</v>
      </c>
      <c r="I821" t="s">
        <v>1122</v>
      </c>
      <c r="J821" t="s">
        <v>1139</v>
      </c>
      <c r="K821" t="s">
        <v>1145</v>
      </c>
    </row>
    <row r="822" spans="1:11" hidden="1" x14ac:dyDescent="0.3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2543.7518164668004</v>
      </c>
      <c r="H822" s="1">
        <v>1072.72</v>
      </c>
      <c r="I822" t="s">
        <v>1122</v>
      </c>
      <c r="J822" t="s">
        <v>1134</v>
      </c>
      <c r="K822" t="s">
        <v>1145</v>
      </c>
    </row>
    <row r="823" spans="1:11" hidden="1" x14ac:dyDescent="0.3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8519.0886238799994</v>
      </c>
      <c r="H823">
        <v>1364</v>
      </c>
      <c r="I823" t="s">
        <v>1167</v>
      </c>
      <c r="J823" t="s">
        <v>1137</v>
      </c>
      <c r="K823" t="s">
        <v>1143</v>
      </c>
    </row>
    <row r="824" spans="1:11" hidden="1" x14ac:dyDescent="0.3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8104.71</v>
      </c>
      <c r="H824">
        <v>6486</v>
      </c>
      <c r="I824" t="s">
        <v>1167</v>
      </c>
      <c r="J824" t="s">
        <v>1136</v>
      </c>
      <c r="K824" t="s">
        <v>1145</v>
      </c>
    </row>
    <row r="825" spans="1:11" hidden="1" x14ac:dyDescent="0.3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8078.69</v>
      </c>
      <c r="H825">
        <v>711</v>
      </c>
      <c r="I825" t="s">
        <v>1122</v>
      </c>
      <c r="J825" t="s">
        <v>1137</v>
      </c>
      <c r="K825" t="s">
        <v>1144</v>
      </c>
    </row>
    <row r="826" spans="1:11" hidden="1" x14ac:dyDescent="0.3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8622.6985999999979</v>
      </c>
      <c r="H826" s="1">
        <v>661.92</v>
      </c>
      <c r="I826" t="s">
        <v>1122</v>
      </c>
      <c r="J826" t="s">
        <v>1124</v>
      </c>
      <c r="K826" t="s">
        <v>1144</v>
      </c>
    </row>
    <row r="827" spans="1:11" hidden="1" x14ac:dyDescent="0.3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337.51</v>
      </c>
      <c r="H827">
        <v>5221</v>
      </c>
      <c r="I827" t="s">
        <v>1122</v>
      </c>
      <c r="J827" t="s">
        <v>1139</v>
      </c>
      <c r="K827" t="s">
        <v>1144</v>
      </c>
    </row>
    <row r="828" spans="1:11" hidden="1" x14ac:dyDescent="0.3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586.94219999999996</v>
      </c>
      <c r="H828" s="1">
        <v>2376</v>
      </c>
      <c r="I828" t="s">
        <v>1122</v>
      </c>
      <c r="J828" t="s">
        <v>1137</v>
      </c>
      <c r="K828" t="s">
        <v>1145</v>
      </c>
    </row>
    <row r="829" spans="1:11" hidden="1" x14ac:dyDescent="0.3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7378.9</v>
      </c>
      <c r="H829">
        <v>8095</v>
      </c>
      <c r="I829" t="s">
        <v>1167</v>
      </c>
      <c r="J829" t="s">
        <v>1134</v>
      </c>
      <c r="K829" t="s">
        <v>1144</v>
      </c>
    </row>
    <row r="830" spans="1:11" hidden="1" x14ac:dyDescent="0.3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5664.4665000000005</v>
      </c>
      <c r="H830" s="1">
        <v>7626</v>
      </c>
      <c r="I830" t="s">
        <v>1122</v>
      </c>
      <c r="J830" t="s">
        <v>1129</v>
      </c>
      <c r="K830" t="s">
        <v>1143</v>
      </c>
    </row>
    <row r="831" spans="1:11" hidden="1" x14ac:dyDescent="0.3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1157.91418258</v>
      </c>
      <c r="H831">
        <v>5635</v>
      </c>
      <c r="I831" t="s">
        <v>1167</v>
      </c>
      <c r="J831" t="s">
        <v>1133</v>
      </c>
      <c r="K831" t="s">
        <v>1145</v>
      </c>
    </row>
    <row r="832" spans="1:11" hidden="1" x14ac:dyDescent="0.3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7883.4789338992005</v>
      </c>
      <c r="H832" s="1">
        <v>5690.92</v>
      </c>
      <c r="I832" t="s">
        <v>1122</v>
      </c>
      <c r="J832" t="s">
        <v>1124</v>
      </c>
      <c r="K832" t="s">
        <v>1146</v>
      </c>
    </row>
    <row r="833" spans="1:11" hidden="1" x14ac:dyDescent="0.3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371.82639999999998</v>
      </c>
      <c r="H833" s="1">
        <v>2954.46</v>
      </c>
      <c r="I833" t="s">
        <v>1122</v>
      </c>
      <c r="J833" t="s">
        <v>1134</v>
      </c>
      <c r="K833" t="s">
        <v>1145</v>
      </c>
    </row>
    <row r="834" spans="1:11" hidden="1" x14ac:dyDescent="0.3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2689.86</v>
      </c>
      <c r="H834">
        <v>5174</v>
      </c>
      <c r="I834" t="s">
        <v>1122</v>
      </c>
      <c r="J834" t="s">
        <v>1137</v>
      </c>
      <c r="K834" t="s">
        <v>1144</v>
      </c>
    </row>
    <row r="835" spans="1:11" hidden="1" x14ac:dyDescent="0.3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4925.5223800205003</v>
      </c>
      <c r="H835" s="1">
        <v>6824.48</v>
      </c>
      <c r="I835" t="s">
        <v>1122</v>
      </c>
      <c r="J835" t="s">
        <v>1139</v>
      </c>
      <c r="K835" t="s">
        <v>1144</v>
      </c>
    </row>
    <row r="836" spans="1:11" hidden="1" x14ac:dyDescent="0.3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3836.8078156179004</v>
      </c>
      <c r="H836" s="1">
        <v>4763.7</v>
      </c>
      <c r="I836" t="s">
        <v>1122</v>
      </c>
      <c r="J836" t="s">
        <v>1132</v>
      </c>
      <c r="K836" t="s">
        <v>1145</v>
      </c>
    </row>
    <row r="837" spans="1:11" hidden="1" x14ac:dyDescent="0.3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83.8</v>
      </c>
      <c r="H837" s="1">
        <v>2745.05</v>
      </c>
      <c r="I837" t="s">
        <v>1167</v>
      </c>
      <c r="J837" t="s">
        <v>1136</v>
      </c>
      <c r="K837" t="s">
        <v>1143</v>
      </c>
    </row>
    <row r="838" spans="1:11" hidden="1" x14ac:dyDescent="0.3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1500.0083999999999</v>
      </c>
      <c r="H838" s="1">
        <v>375.1</v>
      </c>
      <c r="I838" t="s">
        <v>1122</v>
      </c>
      <c r="J838" t="s">
        <v>1139</v>
      </c>
      <c r="K838" t="s">
        <v>1145</v>
      </c>
    </row>
    <row r="839" spans="1:11" hidden="1" x14ac:dyDescent="0.3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295.29360000000003</v>
      </c>
      <c r="H839" s="1">
        <v>3969.36</v>
      </c>
      <c r="I839" t="s">
        <v>1122</v>
      </c>
      <c r="J839" t="s">
        <v>1132</v>
      </c>
      <c r="K839" t="s">
        <v>1143</v>
      </c>
    </row>
    <row r="840" spans="1:11" hidden="1" x14ac:dyDescent="0.3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7062.8545574199998</v>
      </c>
      <c r="H840">
        <v>5315</v>
      </c>
      <c r="I840" t="s">
        <v>1167</v>
      </c>
      <c r="J840" t="s">
        <v>1137</v>
      </c>
      <c r="K840" t="s">
        <v>1143</v>
      </c>
    </row>
    <row r="841" spans="1:11" hidden="1" x14ac:dyDescent="0.3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7430.2121466341996</v>
      </c>
      <c r="H841" s="1">
        <v>1369.2</v>
      </c>
      <c r="I841" t="s">
        <v>1122</v>
      </c>
      <c r="J841" t="s">
        <v>1134</v>
      </c>
      <c r="K841" t="s">
        <v>1145</v>
      </c>
    </row>
    <row r="842" spans="1:11" hidden="1" x14ac:dyDescent="0.3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290.99760000000003</v>
      </c>
      <c r="H842" s="1">
        <v>10016.719999999999</v>
      </c>
      <c r="I842" t="s">
        <v>1122</v>
      </c>
      <c r="J842" t="s">
        <v>1137</v>
      </c>
      <c r="K842" t="s">
        <v>1145</v>
      </c>
    </row>
    <row r="843" spans="1:11" hidden="1" x14ac:dyDescent="0.3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1867.6690099079999</v>
      </c>
      <c r="H843" s="1">
        <v>7503.42</v>
      </c>
      <c r="I843" t="s">
        <v>1122</v>
      </c>
      <c r="J843" t="s">
        <v>1140</v>
      </c>
      <c r="K843" t="s">
        <v>1143</v>
      </c>
    </row>
    <row r="844" spans="1:11" hidden="1" x14ac:dyDescent="0.3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3762.0609000000004</v>
      </c>
      <c r="H844" s="1">
        <v>7041.7</v>
      </c>
      <c r="I844" t="s">
        <v>1167</v>
      </c>
      <c r="J844" t="s">
        <v>1124</v>
      </c>
      <c r="K844" t="s">
        <v>1145</v>
      </c>
    </row>
    <row r="845" spans="1:11" hidden="1" x14ac:dyDescent="0.3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1344.8</v>
      </c>
      <c r="H845">
        <v>4977</v>
      </c>
      <c r="I845" t="s">
        <v>1122</v>
      </c>
      <c r="J845" t="s">
        <v>1137</v>
      </c>
      <c r="K845" t="s">
        <v>1145</v>
      </c>
    </row>
    <row r="846" spans="1:11" hidden="1" x14ac:dyDescent="0.3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3423.33</v>
      </c>
      <c r="H846">
        <v>6604</v>
      </c>
      <c r="I846" t="s">
        <v>1167</v>
      </c>
      <c r="J846" t="s">
        <v>1141</v>
      </c>
      <c r="K846" t="s">
        <v>1143</v>
      </c>
    </row>
    <row r="847" spans="1:11" hidden="1" x14ac:dyDescent="0.3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8313.3624072120001</v>
      </c>
      <c r="H847" s="1">
        <v>5497.2</v>
      </c>
      <c r="I847" t="s">
        <v>1122</v>
      </c>
      <c r="J847" t="s">
        <v>1136</v>
      </c>
      <c r="K847" t="s">
        <v>1144</v>
      </c>
    </row>
    <row r="848" spans="1:11" hidden="1" x14ac:dyDescent="0.3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7356.45</v>
      </c>
      <c r="H848">
        <v>5084</v>
      </c>
      <c r="I848" t="s">
        <v>1167</v>
      </c>
      <c r="J848" t="s">
        <v>1140</v>
      </c>
      <c r="K848" t="s">
        <v>1145</v>
      </c>
    </row>
    <row r="849" spans="1:11" hidden="1" x14ac:dyDescent="0.3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2328.5159917740002</v>
      </c>
      <c r="H849" s="1">
        <v>2581.11</v>
      </c>
      <c r="I849" t="s">
        <v>1122</v>
      </c>
      <c r="J849" t="s">
        <v>1134</v>
      </c>
      <c r="K849" t="s">
        <v>1146</v>
      </c>
    </row>
    <row r="850" spans="1:11" hidden="1" x14ac:dyDescent="0.3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7966.9846692199999</v>
      </c>
      <c r="H850">
        <v>1892</v>
      </c>
      <c r="I850" t="s">
        <v>1167</v>
      </c>
      <c r="J850" t="s">
        <v>1132</v>
      </c>
      <c r="K850" t="s">
        <v>1146</v>
      </c>
    </row>
    <row r="851" spans="1:11" hidden="1" x14ac:dyDescent="0.3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1215.3453</v>
      </c>
      <c r="H851" s="1">
        <v>3360.15</v>
      </c>
      <c r="I851" t="s">
        <v>1122</v>
      </c>
      <c r="J851" t="s">
        <v>1141</v>
      </c>
      <c r="K851" t="s">
        <v>1145</v>
      </c>
    </row>
    <row r="852" spans="1:11" hidden="1" x14ac:dyDescent="0.3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4160.2110999999995</v>
      </c>
      <c r="H852" s="1">
        <v>5343.92</v>
      </c>
      <c r="I852" t="s">
        <v>1167</v>
      </c>
      <c r="J852" t="s">
        <v>1133</v>
      </c>
      <c r="K852" t="s">
        <v>1144</v>
      </c>
    </row>
    <row r="853" spans="1:11" hidden="1" x14ac:dyDescent="0.3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394.97</v>
      </c>
      <c r="H853">
        <v>3503</v>
      </c>
      <c r="I853" t="s">
        <v>1122</v>
      </c>
      <c r="J853" t="s">
        <v>1139</v>
      </c>
      <c r="K853" t="s">
        <v>1145</v>
      </c>
    </row>
    <row r="854" spans="1:11" hidden="1" x14ac:dyDescent="0.3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2595.94</v>
      </c>
      <c r="H854">
        <v>8296</v>
      </c>
      <c r="I854" t="s">
        <v>1122</v>
      </c>
      <c r="J854" t="s">
        <v>1134</v>
      </c>
      <c r="K854" t="s">
        <v>1145</v>
      </c>
    </row>
    <row r="855" spans="1:11" hidden="1" x14ac:dyDescent="0.3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4408.8100000000004</v>
      </c>
      <c r="H855">
        <v>1881</v>
      </c>
      <c r="I855" t="s">
        <v>1122</v>
      </c>
      <c r="J855" t="s">
        <v>1136</v>
      </c>
      <c r="K855" t="s">
        <v>1143</v>
      </c>
    </row>
    <row r="856" spans="1:11" hidden="1" x14ac:dyDescent="0.3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5446.4</v>
      </c>
      <c r="H856" s="1">
        <v>10280.16</v>
      </c>
      <c r="I856" t="s">
        <v>1122</v>
      </c>
      <c r="J856" t="s">
        <v>1133</v>
      </c>
      <c r="K856" t="s">
        <v>1146</v>
      </c>
    </row>
    <row r="857" spans="1:11" hidden="1" x14ac:dyDescent="0.3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2208</v>
      </c>
      <c r="H857">
        <v>7227</v>
      </c>
      <c r="I857" t="s">
        <v>1122</v>
      </c>
      <c r="J857" t="s">
        <v>1137</v>
      </c>
      <c r="K857" t="s">
        <v>1146</v>
      </c>
    </row>
    <row r="858" spans="1:11" hidden="1" x14ac:dyDescent="0.3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9527.67</v>
      </c>
      <c r="H858">
        <v>9854</v>
      </c>
      <c r="I858" t="s">
        <v>1122</v>
      </c>
      <c r="J858" t="s">
        <v>1134</v>
      </c>
      <c r="K858" t="s">
        <v>1143</v>
      </c>
    </row>
    <row r="859" spans="1:11" hidden="1" x14ac:dyDescent="0.3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393.59</v>
      </c>
      <c r="H859">
        <v>9942</v>
      </c>
      <c r="I859" t="s">
        <v>1167</v>
      </c>
      <c r="J859" t="s">
        <v>1132</v>
      </c>
      <c r="K859" t="s">
        <v>1145</v>
      </c>
    </row>
    <row r="860" spans="1:11" hidden="1" x14ac:dyDescent="0.3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6017.2118020000007</v>
      </c>
      <c r="H860" s="1">
        <v>1284.7103999999999</v>
      </c>
      <c r="I860" t="s">
        <v>1167</v>
      </c>
      <c r="J860" t="s">
        <v>1137</v>
      </c>
      <c r="K860" t="s">
        <v>1144</v>
      </c>
    </row>
    <row r="861" spans="1:11" hidden="1" x14ac:dyDescent="0.3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10348.472599999999</v>
      </c>
      <c r="H861" s="1">
        <v>4406.22</v>
      </c>
      <c r="I861" t="s">
        <v>1122</v>
      </c>
      <c r="J861" t="s">
        <v>1124</v>
      </c>
      <c r="K861" t="s">
        <v>1143</v>
      </c>
    </row>
    <row r="862" spans="1:11" hidden="1" x14ac:dyDescent="0.3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6165.9685003375007</v>
      </c>
      <c r="H862" s="1">
        <v>8911.35</v>
      </c>
      <c r="I862" t="s">
        <v>1122</v>
      </c>
      <c r="J862" t="s">
        <v>1136</v>
      </c>
      <c r="K862" t="s">
        <v>1143</v>
      </c>
    </row>
    <row r="863" spans="1:11" hidden="1" x14ac:dyDescent="0.3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4785.1204371944996</v>
      </c>
      <c r="H863" s="1">
        <v>8520.9599999999991</v>
      </c>
      <c r="I863" t="s">
        <v>1122</v>
      </c>
      <c r="J863" t="s">
        <v>1139</v>
      </c>
      <c r="K863" t="s">
        <v>1145</v>
      </c>
    </row>
    <row r="864" spans="1:11" hidden="1" x14ac:dyDescent="0.3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2942.0117999999998</v>
      </c>
      <c r="H864" s="1">
        <v>7325.5</v>
      </c>
      <c r="I864" t="s">
        <v>1122</v>
      </c>
      <c r="J864" t="s">
        <v>1124</v>
      </c>
      <c r="K864" t="s">
        <v>1145</v>
      </c>
    </row>
    <row r="865" spans="1:11" hidden="1" x14ac:dyDescent="0.3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431.464</v>
      </c>
      <c r="H865" s="1">
        <v>1952.1</v>
      </c>
      <c r="I865" t="s">
        <v>1122</v>
      </c>
      <c r="J865" t="s">
        <v>1132</v>
      </c>
      <c r="K865" t="s">
        <v>1143</v>
      </c>
    </row>
    <row r="866" spans="1:11" hidden="1" x14ac:dyDescent="0.3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434.59789798000003</v>
      </c>
      <c r="H866">
        <v>2591</v>
      </c>
      <c r="I866" t="s">
        <v>1122</v>
      </c>
      <c r="J866" t="s">
        <v>1136</v>
      </c>
      <c r="K866" t="s">
        <v>1145</v>
      </c>
    </row>
    <row r="867" spans="1:11" hidden="1" x14ac:dyDescent="0.3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7581.02</v>
      </c>
      <c r="H867" s="1">
        <v>11759.02</v>
      </c>
      <c r="I867" t="s">
        <v>1122</v>
      </c>
      <c r="J867" t="s">
        <v>1140</v>
      </c>
      <c r="K867" t="s">
        <v>1145</v>
      </c>
    </row>
    <row r="868" spans="1:11" hidden="1" x14ac:dyDescent="0.3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1988.9360000000001</v>
      </c>
      <c r="H868" s="1">
        <v>8132.96</v>
      </c>
      <c r="I868" t="s">
        <v>1122</v>
      </c>
      <c r="J868" t="s">
        <v>1132</v>
      </c>
      <c r="K868" t="s">
        <v>1144</v>
      </c>
    </row>
    <row r="869" spans="1:11" hidden="1" x14ac:dyDescent="0.3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6128.03</v>
      </c>
      <c r="H869">
        <v>1576</v>
      </c>
      <c r="I869" t="s">
        <v>1122</v>
      </c>
      <c r="J869" t="s">
        <v>1141</v>
      </c>
      <c r="K869" t="s">
        <v>1144</v>
      </c>
    </row>
    <row r="870" spans="1:11" hidden="1" x14ac:dyDescent="0.3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6558.5393999999997</v>
      </c>
      <c r="H870" s="1">
        <v>3636.3</v>
      </c>
      <c r="I870" t="s">
        <v>1122</v>
      </c>
      <c r="J870" t="s">
        <v>1137</v>
      </c>
      <c r="K870" t="s">
        <v>1143</v>
      </c>
    </row>
    <row r="871" spans="1:11" hidden="1" x14ac:dyDescent="0.3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3555.43</v>
      </c>
      <c r="H871">
        <v>4136</v>
      </c>
      <c r="I871" t="s">
        <v>1122</v>
      </c>
      <c r="J871" t="s">
        <v>1138</v>
      </c>
      <c r="K871" t="s">
        <v>1143</v>
      </c>
    </row>
    <row r="872" spans="1:11" hidden="1" x14ac:dyDescent="0.3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283.43</v>
      </c>
      <c r="H872" s="1">
        <v>494</v>
      </c>
      <c r="I872" t="s">
        <v>1122</v>
      </c>
      <c r="J872" t="s">
        <v>1132</v>
      </c>
      <c r="K872" t="s">
        <v>1144</v>
      </c>
    </row>
    <row r="873" spans="1:11" hidden="1" x14ac:dyDescent="0.3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1896.82</v>
      </c>
      <c r="H873">
        <v>4785</v>
      </c>
      <c r="I873" t="s">
        <v>1122</v>
      </c>
      <c r="J873" t="s">
        <v>1137</v>
      </c>
      <c r="K873" t="s">
        <v>1143</v>
      </c>
    </row>
    <row r="874" spans="1:11" hidden="1" x14ac:dyDescent="0.3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2700.37</v>
      </c>
      <c r="H874">
        <v>6072</v>
      </c>
      <c r="I874" t="s">
        <v>1122</v>
      </c>
      <c r="J874" t="s">
        <v>1137</v>
      </c>
      <c r="K874" t="s">
        <v>1144</v>
      </c>
    </row>
    <row r="875" spans="1:11" hidden="1" x14ac:dyDescent="0.3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2957.5124515487005</v>
      </c>
      <c r="H875" s="1">
        <v>5906.16</v>
      </c>
      <c r="I875" t="s">
        <v>1122</v>
      </c>
      <c r="J875" t="s">
        <v>1134</v>
      </c>
      <c r="K875" t="s">
        <v>1143</v>
      </c>
    </row>
    <row r="876" spans="1:11" hidden="1" x14ac:dyDescent="0.3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7038.9560960299996</v>
      </c>
      <c r="H876">
        <v>3863</v>
      </c>
      <c r="I876" t="s">
        <v>1122</v>
      </c>
      <c r="J876" t="s">
        <v>1135</v>
      </c>
      <c r="K876" t="s">
        <v>1145</v>
      </c>
    </row>
    <row r="877" spans="1:11" hidden="1" x14ac:dyDescent="0.3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9498.1673902399998</v>
      </c>
      <c r="H877">
        <v>8369</v>
      </c>
      <c r="I877" t="s">
        <v>1167</v>
      </c>
      <c r="J877" t="s">
        <v>1138</v>
      </c>
      <c r="K877" t="s">
        <v>1146</v>
      </c>
    </row>
    <row r="878" spans="1:11" hidden="1" x14ac:dyDescent="0.3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8123.1045499900001</v>
      </c>
      <c r="H878">
        <v>7789</v>
      </c>
      <c r="I878" t="s">
        <v>1167</v>
      </c>
      <c r="J878" t="s">
        <v>1138</v>
      </c>
      <c r="K878" t="s">
        <v>1143</v>
      </c>
    </row>
    <row r="879" spans="1:11" hidden="1" x14ac:dyDescent="0.3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52.22</v>
      </c>
      <c r="H879">
        <v>4143</v>
      </c>
      <c r="I879" t="s">
        <v>1122</v>
      </c>
      <c r="J879" t="s">
        <v>1140</v>
      </c>
      <c r="K879" t="s">
        <v>1143</v>
      </c>
    </row>
    <row r="880" spans="1:11" hidden="1" x14ac:dyDescent="0.3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1644.6885</v>
      </c>
      <c r="H880" s="1">
        <v>8186.19</v>
      </c>
      <c r="I880" t="s">
        <v>1122</v>
      </c>
      <c r="J880" t="s">
        <v>1140</v>
      </c>
      <c r="K880" t="s">
        <v>1144</v>
      </c>
    </row>
    <row r="881" spans="1:11" hidden="1" x14ac:dyDescent="0.3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3452.4330061000001</v>
      </c>
      <c r="H881">
        <v>1230</v>
      </c>
      <c r="I881" t="s">
        <v>1122</v>
      </c>
      <c r="J881" t="s">
        <v>1133</v>
      </c>
      <c r="K881" t="s">
        <v>1145</v>
      </c>
    </row>
    <row r="882" spans="1:11" hidden="1" x14ac:dyDescent="0.3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2456.7800000000002</v>
      </c>
      <c r="H882">
        <v>5559</v>
      </c>
      <c r="I882" t="s">
        <v>1122</v>
      </c>
      <c r="J882" t="s">
        <v>1134</v>
      </c>
      <c r="K882" t="s">
        <v>1145</v>
      </c>
    </row>
    <row r="883" spans="1:11" hidden="1" x14ac:dyDescent="0.3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765.06</v>
      </c>
      <c r="H883">
        <v>3032</v>
      </c>
      <c r="I883" t="s">
        <v>1122</v>
      </c>
      <c r="J883" t="s">
        <v>1140</v>
      </c>
      <c r="K883" t="s">
        <v>1145</v>
      </c>
    </row>
    <row r="884" spans="1:11" hidden="1" x14ac:dyDescent="0.3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116.33</v>
      </c>
      <c r="H884">
        <v>5461</v>
      </c>
      <c r="I884" t="s">
        <v>1122</v>
      </c>
      <c r="J884" t="s">
        <v>1134</v>
      </c>
      <c r="K884" t="s">
        <v>1145</v>
      </c>
    </row>
    <row r="885" spans="1:11" hidden="1" x14ac:dyDescent="0.3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7186.64</v>
      </c>
      <c r="H885">
        <v>8316</v>
      </c>
      <c r="I885" t="s">
        <v>1167</v>
      </c>
      <c r="J885" t="s">
        <v>1133</v>
      </c>
      <c r="K885" t="s">
        <v>1145</v>
      </c>
    </row>
    <row r="886" spans="1:11" hidden="1" x14ac:dyDescent="0.3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9886.6811999999991</v>
      </c>
      <c r="H886" s="1">
        <v>3699.78</v>
      </c>
      <c r="I886" t="s">
        <v>1122</v>
      </c>
      <c r="J886" t="s">
        <v>1138</v>
      </c>
      <c r="K886" t="s">
        <v>1145</v>
      </c>
    </row>
    <row r="887" spans="1:11" hidden="1" x14ac:dyDescent="0.3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780.36119999999994</v>
      </c>
      <c r="H887" s="1">
        <v>3638.4</v>
      </c>
      <c r="I887" t="s">
        <v>1122</v>
      </c>
      <c r="J887" t="s">
        <v>1138</v>
      </c>
      <c r="K887" t="s">
        <v>1144</v>
      </c>
    </row>
    <row r="888" spans="1:11" hidden="1" x14ac:dyDescent="0.3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384.58</v>
      </c>
      <c r="H888">
        <v>810</v>
      </c>
      <c r="I888" t="s">
        <v>1122</v>
      </c>
      <c r="J888" t="s">
        <v>1136</v>
      </c>
      <c r="K888" t="s">
        <v>1145</v>
      </c>
    </row>
    <row r="889" spans="1:11" hidden="1" x14ac:dyDescent="0.3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12294.4365</v>
      </c>
      <c r="H889" s="1">
        <v>4229.1000000000004</v>
      </c>
      <c r="I889" t="s">
        <v>1122</v>
      </c>
      <c r="J889" t="s">
        <v>1136</v>
      </c>
      <c r="K889" t="s">
        <v>1146</v>
      </c>
    </row>
    <row r="890" spans="1:11" hidden="1" x14ac:dyDescent="0.3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7606.4293589399995</v>
      </c>
      <c r="H890">
        <v>2345</v>
      </c>
      <c r="I890" t="s">
        <v>1167</v>
      </c>
      <c r="J890" t="s">
        <v>1136</v>
      </c>
      <c r="K890" t="s">
        <v>1143</v>
      </c>
    </row>
    <row r="891" spans="1:11" hidden="1" x14ac:dyDescent="0.3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1916.7694000000001</v>
      </c>
      <c r="H891" s="1">
        <v>5220.6000000000004</v>
      </c>
      <c r="I891" t="s">
        <v>1122</v>
      </c>
      <c r="J891" t="s">
        <v>1133</v>
      </c>
      <c r="K891" t="s">
        <v>1145</v>
      </c>
    </row>
    <row r="892" spans="1:11" hidden="1" x14ac:dyDescent="0.3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6821.45</v>
      </c>
      <c r="H892">
        <v>576</v>
      </c>
      <c r="I892" t="s">
        <v>1122</v>
      </c>
      <c r="J892" t="s">
        <v>1133</v>
      </c>
      <c r="K892" t="s">
        <v>1144</v>
      </c>
    </row>
    <row r="893" spans="1:11" hidden="1" x14ac:dyDescent="0.3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4581.0657128299999</v>
      </c>
      <c r="H893">
        <v>8518</v>
      </c>
      <c r="I893" t="s">
        <v>1122</v>
      </c>
      <c r="J893" t="s">
        <v>1129</v>
      </c>
      <c r="K893" t="s">
        <v>1143</v>
      </c>
    </row>
    <row r="894" spans="1:11" hidden="1" x14ac:dyDescent="0.3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345.61760000000004</v>
      </c>
      <c r="H894" s="1">
        <v>5923.89</v>
      </c>
      <c r="I894" t="s">
        <v>1122</v>
      </c>
      <c r="J894" t="s">
        <v>1132</v>
      </c>
      <c r="K894" t="s">
        <v>1145</v>
      </c>
    </row>
    <row r="895" spans="1:11" hidden="1" x14ac:dyDescent="0.3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3000.8546999999999</v>
      </c>
      <c r="H895" s="1">
        <v>4875.2</v>
      </c>
      <c r="I895" t="s">
        <v>1167</v>
      </c>
      <c r="J895" t="s">
        <v>1133</v>
      </c>
      <c r="K895" t="s">
        <v>1143</v>
      </c>
    </row>
    <row r="896" spans="1:11" hidden="1" x14ac:dyDescent="0.3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10472.2912</v>
      </c>
      <c r="H896" s="1">
        <v>7475.34</v>
      </c>
      <c r="I896" t="s">
        <v>1167</v>
      </c>
      <c r="J896" t="s">
        <v>1138</v>
      </c>
      <c r="K896" t="s">
        <v>1143</v>
      </c>
    </row>
    <row r="897" spans="1:11" hidden="1" x14ac:dyDescent="0.3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379.1712</v>
      </c>
      <c r="H897" s="1">
        <v>3117.67</v>
      </c>
      <c r="I897" t="s">
        <v>1167</v>
      </c>
      <c r="J897" t="s">
        <v>1135</v>
      </c>
      <c r="K897" t="s">
        <v>1144</v>
      </c>
    </row>
    <row r="898" spans="1:11" hidden="1" x14ac:dyDescent="0.3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9787.5218724900005</v>
      </c>
      <c r="H898">
        <v>8803</v>
      </c>
      <c r="I898" t="s">
        <v>1122</v>
      </c>
      <c r="J898" t="s">
        <v>1138</v>
      </c>
      <c r="K898" t="s">
        <v>1145</v>
      </c>
    </row>
    <row r="899" spans="1:11" hidden="1" x14ac:dyDescent="0.3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9753.3426174124997</v>
      </c>
      <c r="H899" s="1">
        <v>688.34</v>
      </c>
      <c r="I899" t="s">
        <v>1167</v>
      </c>
      <c r="J899" t="s">
        <v>1138</v>
      </c>
      <c r="K899" t="s">
        <v>1143</v>
      </c>
    </row>
    <row r="900" spans="1:11" hidden="1" x14ac:dyDescent="0.3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3690.1574999999993</v>
      </c>
      <c r="H900" s="1">
        <v>9096.9480000000003</v>
      </c>
      <c r="I900" t="s">
        <v>1122</v>
      </c>
      <c r="J900" t="s">
        <v>1129</v>
      </c>
      <c r="K900" t="s">
        <v>1143</v>
      </c>
    </row>
    <row r="901" spans="1:11" hidden="1" x14ac:dyDescent="0.3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5688.3097921781</v>
      </c>
      <c r="H901" s="1">
        <v>6491.06</v>
      </c>
      <c r="I901" t="s">
        <v>1122</v>
      </c>
      <c r="J901" t="s">
        <v>1134</v>
      </c>
      <c r="K901" t="s">
        <v>1144</v>
      </c>
    </row>
    <row r="902" spans="1:11" hidden="1" x14ac:dyDescent="0.3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1134.29533421</v>
      </c>
      <c r="H902">
        <v>9699</v>
      </c>
      <c r="I902" t="s">
        <v>1167</v>
      </c>
      <c r="J902" t="s">
        <v>1139</v>
      </c>
      <c r="K902" t="s">
        <v>1145</v>
      </c>
    </row>
    <row r="903" spans="1:11" hidden="1" x14ac:dyDescent="0.3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7278.9134199480004</v>
      </c>
      <c r="H903" s="1">
        <v>9212.49</v>
      </c>
      <c r="I903" t="s">
        <v>1167</v>
      </c>
      <c r="J903" t="s">
        <v>1136</v>
      </c>
      <c r="K903" t="s">
        <v>1144</v>
      </c>
    </row>
    <row r="904" spans="1:11" hidden="1" x14ac:dyDescent="0.3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108.64</v>
      </c>
      <c r="H904">
        <v>1076</v>
      </c>
      <c r="I904" t="s">
        <v>1122</v>
      </c>
      <c r="J904" t="s">
        <v>1139</v>
      </c>
      <c r="K904" t="s">
        <v>1143</v>
      </c>
    </row>
    <row r="905" spans="1:11" hidden="1" x14ac:dyDescent="0.3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4466.2700000000004</v>
      </c>
      <c r="H905">
        <v>4445</v>
      </c>
      <c r="I905" t="s">
        <v>1122</v>
      </c>
      <c r="J905" t="s">
        <v>1141</v>
      </c>
      <c r="K905" t="s">
        <v>1146</v>
      </c>
    </row>
    <row r="906" spans="1:11" hidden="1" x14ac:dyDescent="0.3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9277.1200000000008</v>
      </c>
      <c r="H906">
        <v>7323</v>
      </c>
      <c r="I906" t="s">
        <v>1167</v>
      </c>
      <c r="J906" t="s">
        <v>1132</v>
      </c>
      <c r="K906" t="s">
        <v>1143</v>
      </c>
    </row>
    <row r="907" spans="1:11" hidden="1" x14ac:dyDescent="0.3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8379.5337999999992</v>
      </c>
      <c r="H907" s="1">
        <v>3743.92</v>
      </c>
      <c r="I907" t="s">
        <v>1167</v>
      </c>
      <c r="J907" t="s">
        <v>1137</v>
      </c>
      <c r="K907" t="s">
        <v>1143</v>
      </c>
    </row>
    <row r="908" spans="1:11" hidden="1" x14ac:dyDescent="0.3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374.79169406100004</v>
      </c>
      <c r="H908" s="1">
        <v>10532.4</v>
      </c>
      <c r="I908" t="s">
        <v>1122</v>
      </c>
      <c r="J908" t="s">
        <v>1128</v>
      </c>
      <c r="K908" t="s">
        <v>1145</v>
      </c>
    </row>
    <row r="909" spans="1:11" hidden="1" x14ac:dyDescent="0.3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3940.4863478354005</v>
      </c>
      <c r="H909" s="1">
        <v>5916.52</v>
      </c>
      <c r="I909" t="s">
        <v>1122</v>
      </c>
      <c r="J909" t="s">
        <v>1136</v>
      </c>
      <c r="K909" t="s">
        <v>1143</v>
      </c>
    </row>
    <row r="910" spans="1:11" hidden="1" x14ac:dyDescent="0.3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71.474800000000002</v>
      </c>
      <c r="H910" s="1">
        <v>2417.23</v>
      </c>
      <c r="I910" t="s">
        <v>1122</v>
      </c>
      <c r="J910" t="s">
        <v>1127</v>
      </c>
      <c r="K910" t="s">
        <v>1144</v>
      </c>
    </row>
    <row r="911" spans="1:11" hidden="1" x14ac:dyDescent="0.3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88.94</v>
      </c>
      <c r="H911">
        <v>8123</v>
      </c>
      <c r="I911" t="s">
        <v>1122</v>
      </c>
      <c r="J911" t="s">
        <v>1133</v>
      </c>
      <c r="K911" t="s">
        <v>1145</v>
      </c>
    </row>
    <row r="912" spans="1:11" hidden="1" x14ac:dyDescent="0.3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249.29480000000001</v>
      </c>
      <c r="H912" s="1">
        <v>2768.16</v>
      </c>
      <c r="I912" t="s">
        <v>1122</v>
      </c>
      <c r="J912" t="s">
        <v>1134</v>
      </c>
      <c r="K912" t="s">
        <v>1143</v>
      </c>
    </row>
    <row r="913" spans="1:11" hidden="1" x14ac:dyDescent="0.3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3163.9576000000002</v>
      </c>
      <c r="H913" s="1">
        <v>1890.54</v>
      </c>
      <c r="I913" t="s">
        <v>1122</v>
      </c>
      <c r="J913" t="s">
        <v>1126</v>
      </c>
      <c r="K913" t="s">
        <v>1144</v>
      </c>
    </row>
    <row r="914" spans="1:11" hidden="1" x14ac:dyDescent="0.3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165.94</v>
      </c>
      <c r="H914">
        <v>444</v>
      </c>
      <c r="I914" t="s">
        <v>1167</v>
      </c>
      <c r="J914" t="s">
        <v>1136</v>
      </c>
      <c r="K914" t="s">
        <v>1145</v>
      </c>
    </row>
    <row r="915" spans="1:11" hidden="1" x14ac:dyDescent="0.3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85.83</v>
      </c>
      <c r="H915">
        <v>4687</v>
      </c>
      <c r="I915" t="s">
        <v>1122</v>
      </c>
      <c r="J915" t="s">
        <v>1138</v>
      </c>
      <c r="K915" t="s">
        <v>1145</v>
      </c>
    </row>
    <row r="916" spans="1:11" hidden="1" x14ac:dyDescent="0.3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7180.1229780000003</v>
      </c>
      <c r="H916" s="1">
        <v>3286.8989999999994</v>
      </c>
      <c r="I916" t="s">
        <v>1122</v>
      </c>
      <c r="J916" t="s">
        <v>1134</v>
      </c>
      <c r="K916" t="s">
        <v>1144</v>
      </c>
    </row>
    <row r="917" spans="1:11" hidden="1" x14ac:dyDescent="0.3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9655.7060303529997</v>
      </c>
      <c r="H917" s="1">
        <v>5303.32</v>
      </c>
      <c r="I917" t="s">
        <v>1167</v>
      </c>
      <c r="J917" t="s">
        <v>1138</v>
      </c>
      <c r="K917" t="s">
        <v>1143</v>
      </c>
    </row>
    <row r="918" spans="1:11" hidden="1" x14ac:dyDescent="0.3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3112.06</v>
      </c>
      <c r="H918">
        <v>9488</v>
      </c>
      <c r="I918" t="s">
        <v>1122</v>
      </c>
      <c r="J918" t="s">
        <v>1134</v>
      </c>
      <c r="K918" t="s">
        <v>1143</v>
      </c>
    </row>
    <row r="919" spans="1:11" hidden="1" x14ac:dyDescent="0.3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2414.0890382124999</v>
      </c>
      <c r="H919" s="1">
        <v>5324.2</v>
      </c>
      <c r="I919" t="s">
        <v>1167</v>
      </c>
      <c r="J919" t="s">
        <v>1135</v>
      </c>
      <c r="K919" t="s">
        <v>1145</v>
      </c>
    </row>
    <row r="920" spans="1:11" hidden="1" x14ac:dyDescent="0.3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558.62620161999996</v>
      </c>
      <c r="H920">
        <v>1561</v>
      </c>
      <c r="I920" t="s">
        <v>1122</v>
      </c>
      <c r="J920" t="s">
        <v>1136</v>
      </c>
      <c r="K920" t="s">
        <v>1143</v>
      </c>
    </row>
    <row r="921" spans="1:11" hidden="1" x14ac:dyDescent="0.3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1341.4035000000001</v>
      </c>
      <c r="H921" s="1">
        <v>83.22</v>
      </c>
      <c r="I921" t="s">
        <v>1167</v>
      </c>
      <c r="J921" t="s">
        <v>1137</v>
      </c>
      <c r="K921" t="s">
        <v>1145</v>
      </c>
    </row>
    <row r="922" spans="1:11" hidden="1" x14ac:dyDescent="0.3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1641.3320000000001</v>
      </c>
      <c r="H922" s="1">
        <v>8174.08</v>
      </c>
      <c r="I922" t="s">
        <v>1122</v>
      </c>
      <c r="J922" t="s">
        <v>1137</v>
      </c>
      <c r="K922" t="s">
        <v>1145</v>
      </c>
    </row>
    <row r="923" spans="1:11" hidden="1" x14ac:dyDescent="0.3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1618.9236000000001</v>
      </c>
      <c r="H923" s="1">
        <v>5723.67</v>
      </c>
      <c r="I923" t="s">
        <v>1167</v>
      </c>
      <c r="J923" t="s">
        <v>1137</v>
      </c>
      <c r="K923" t="s">
        <v>1143</v>
      </c>
    </row>
    <row r="924" spans="1:11" hidden="1" x14ac:dyDescent="0.3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5369.78</v>
      </c>
      <c r="H924">
        <v>5545</v>
      </c>
      <c r="I924" t="s">
        <v>1122</v>
      </c>
      <c r="J924" t="s">
        <v>1134</v>
      </c>
      <c r="K924" t="s">
        <v>1145</v>
      </c>
    </row>
    <row r="925" spans="1:11" hidden="1" x14ac:dyDescent="0.3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3530.4784000000004</v>
      </c>
      <c r="H925" s="1">
        <v>7466.4</v>
      </c>
      <c r="I925" t="s">
        <v>1122</v>
      </c>
      <c r="J925" t="s">
        <v>1132</v>
      </c>
      <c r="K925" t="s">
        <v>1143</v>
      </c>
    </row>
    <row r="926" spans="1:11" hidden="1" x14ac:dyDescent="0.3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166.465</v>
      </c>
      <c r="H926" s="1">
        <v>8199</v>
      </c>
      <c r="I926" t="s">
        <v>1167</v>
      </c>
      <c r="J926" t="s">
        <v>1134</v>
      </c>
      <c r="K926" t="s">
        <v>1144</v>
      </c>
    </row>
    <row r="927" spans="1:11" hidden="1" x14ac:dyDescent="0.3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293.83999999999997</v>
      </c>
      <c r="H927">
        <v>580</v>
      </c>
      <c r="I927" t="s">
        <v>1122</v>
      </c>
      <c r="J927" t="s">
        <v>1129</v>
      </c>
      <c r="K927" t="s">
        <v>1143</v>
      </c>
    </row>
    <row r="928" spans="1:11" hidden="1" x14ac:dyDescent="0.3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340.8</v>
      </c>
      <c r="H928">
        <v>5330</v>
      </c>
      <c r="I928" t="s">
        <v>1122</v>
      </c>
      <c r="J928" t="s">
        <v>1137</v>
      </c>
      <c r="K928" t="s">
        <v>1145</v>
      </c>
    </row>
    <row r="929" spans="1:11" hidden="1" x14ac:dyDescent="0.3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9521.7199999999993</v>
      </c>
      <c r="H929">
        <v>1522</v>
      </c>
      <c r="I929" t="s">
        <v>1122</v>
      </c>
      <c r="J929" t="s">
        <v>1127</v>
      </c>
      <c r="K929" t="s">
        <v>1143</v>
      </c>
    </row>
    <row r="930" spans="1:11" hidden="1" x14ac:dyDescent="0.3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3591.6711728999999</v>
      </c>
      <c r="H930">
        <v>9498</v>
      </c>
      <c r="I930" t="s">
        <v>1122</v>
      </c>
      <c r="J930" t="s">
        <v>1140</v>
      </c>
      <c r="K930" t="s">
        <v>1145</v>
      </c>
    </row>
    <row r="931" spans="1:11" hidden="1" x14ac:dyDescent="0.3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10.3132</v>
      </c>
      <c r="H931" s="1">
        <v>1139.5999999999999</v>
      </c>
      <c r="I931" t="s">
        <v>1122</v>
      </c>
      <c r="J931" t="s">
        <v>1136</v>
      </c>
      <c r="K931" t="s">
        <v>1144</v>
      </c>
    </row>
    <row r="932" spans="1:11" hidden="1" x14ac:dyDescent="0.3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9979.5400000000009</v>
      </c>
      <c r="H932">
        <v>4004</v>
      </c>
      <c r="I932" t="s">
        <v>1122</v>
      </c>
      <c r="J932" t="s">
        <v>1127</v>
      </c>
      <c r="K932" t="s">
        <v>1144</v>
      </c>
    </row>
    <row r="933" spans="1:11" hidden="1" x14ac:dyDescent="0.3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1195.5338999999999</v>
      </c>
      <c r="H933" s="1">
        <v>373.95</v>
      </c>
      <c r="I933" t="s">
        <v>1167</v>
      </c>
      <c r="J933" t="s">
        <v>1127</v>
      </c>
      <c r="K933" t="s">
        <v>1145</v>
      </c>
    </row>
    <row r="934" spans="1:11" hidden="1" x14ac:dyDescent="0.3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185.19400000000002</v>
      </c>
      <c r="H934" s="1">
        <v>770.28</v>
      </c>
      <c r="I934" t="s">
        <v>1122</v>
      </c>
      <c r="J934" t="s">
        <v>1137</v>
      </c>
      <c r="K934" t="s">
        <v>1143</v>
      </c>
    </row>
    <row r="935" spans="1:11" hidden="1" x14ac:dyDescent="0.3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848.34640000000002</v>
      </c>
      <c r="H935" s="1">
        <v>5542.8</v>
      </c>
      <c r="I935" t="s">
        <v>1122</v>
      </c>
      <c r="J935" t="s">
        <v>1137</v>
      </c>
      <c r="K935" t="s">
        <v>1145</v>
      </c>
    </row>
    <row r="936" spans="1:11" hidden="1" x14ac:dyDescent="0.3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9313.34</v>
      </c>
      <c r="H936">
        <v>189</v>
      </c>
      <c r="I936" t="s">
        <v>1122</v>
      </c>
      <c r="J936" t="s">
        <v>1129</v>
      </c>
      <c r="K936" t="s">
        <v>1143</v>
      </c>
    </row>
    <row r="937" spans="1:11" hidden="1" x14ac:dyDescent="0.3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5609.4776000000002</v>
      </c>
      <c r="H937" s="1">
        <v>2147.5500000000002</v>
      </c>
      <c r="I937" t="s">
        <v>1122</v>
      </c>
      <c r="J937" t="s">
        <v>1136</v>
      </c>
      <c r="K937" t="s">
        <v>1146</v>
      </c>
    </row>
    <row r="938" spans="1:11" hidden="1" x14ac:dyDescent="0.3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7775.5639999999994</v>
      </c>
      <c r="H938" s="1">
        <v>2423.52</v>
      </c>
      <c r="I938" t="s">
        <v>1122</v>
      </c>
      <c r="J938" t="s">
        <v>1137</v>
      </c>
      <c r="K938" t="s">
        <v>1144</v>
      </c>
    </row>
    <row r="939" spans="1:11" hidden="1" x14ac:dyDescent="0.3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120.45</v>
      </c>
      <c r="H939">
        <v>9325</v>
      </c>
      <c r="I939" t="s">
        <v>1122</v>
      </c>
      <c r="J939" t="s">
        <v>1137</v>
      </c>
      <c r="K939" t="s">
        <v>1143</v>
      </c>
    </row>
    <row r="940" spans="1:11" hidden="1" x14ac:dyDescent="0.3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1086.93</v>
      </c>
      <c r="H940">
        <v>1584</v>
      </c>
      <c r="I940" t="s">
        <v>1122</v>
      </c>
      <c r="J940" t="s">
        <v>1130</v>
      </c>
      <c r="K940" t="s">
        <v>1143</v>
      </c>
    </row>
    <row r="941" spans="1:11" hidden="1" x14ac:dyDescent="0.3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33.325500000000005</v>
      </c>
      <c r="H941" s="1">
        <v>5444.63</v>
      </c>
      <c r="I941" t="s">
        <v>1122</v>
      </c>
      <c r="J941" t="s">
        <v>1136</v>
      </c>
      <c r="K941" t="s">
        <v>1143</v>
      </c>
    </row>
    <row r="942" spans="1:11" hidden="1" x14ac:dyDescent="0.3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8065.98</v>
      </c>
      <c r="H942">
        <v>647</v>
      </c>
      <c r="I942" t="s">
        <v>1122</v>
      </c>
      <c r="J942" t="s">
        <v>1130</v>
      </c>
      <c r="K942" t="s">
        <v>1143</v>
      </c>
    </row>
    <row r="943" spans="1:11" hidden="1" x14ac:dyDescent="0.3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3361.51</v>
      </c>
      <c r="H943">
        <v>9098</v>
      </c>
      <c r="I943" t="s">
        <v>1122</v>
      </c>
      <c r="J943" t="s">
        <v>1136</v>
      </c>
      <c r="K943" t="s">
        <v>1143</v>
      </c>
    </row>
    <row r="944" spans="1:11" hidden="1" x14ac:dyDescent="0.3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7361.0773529125008</v>
      </c>
      <c r="H944" s="1">
        <v>2124.1999999999998</v>
      </c>
      <c r="I944" t="s">
        <v>1122</v>
      </c>
      <c r="J944" t="s">
        <v>1136</v>
      </c>
      <c r="K944" t="s">
        <v>1144</v>
      </c>
    </row>
    <row r="945" spans="1:11" hidden="1" x14ac:dyDescent="0.3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6186.02</v>
      </c>
      <c r="H945">
        <v>959</v>
      </c>
      <c r="I945" t="s">
        <v>1167</v>
      </c>
      <c r="J945" t="s">
        <v>1129</v>
      </c>
      <c r="K945" t="s">
        <v>1143</v>
      </c>
    </row>
    <row r="946" spans="1:11" hidden="1" x14ac:dyDescent="0.3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490.3</v>
      </c>
      <c r="H946">
        <v>2410</v>
      </c>
      <c r="I946" t="s">
        <v>1122</v>
      </c>
      <c r="J946" t="s">
        <v>1136</v>
      </c>
      <c r="K946" t="s">
        <v>1143</v>
      </c>
    </row>
    <row r="947" spans="1:11" hidden="1" x14ac:dyDescent="0.3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12331.181013388001</v>
      </c>
      <c r="H947" s="1">
        <v>11850.96</v>
      </c>
      <c r="I947" t="s">
        <v>1122</v>
      </c>
      <c r="J947" t="s">
        <v>1135</v>
      </c>
      <c r="K947" t="s">
        <v>1144</v>
      </c>
    </row>
    <row r="948" spans="1:11" hidden="1" x14ac:dyDescent="0.3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6113.1202000000003</v>
      </c>
      <c r="H948" s="1">
        <v>995.46</v>
      </c>
      <c r="I948" t="s">
        <v>1122</v>
      </c>
      <c r="J948" t="s">
        <v>1132</v>
      </c>
      <c r="K948" t="s">
        <v>1145</v>
      </c>
    </row>
    <row r="949" spans="1:11" hidden="1" x14ac:dyDescent="0.3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7421.6960000000008</v>
      </c>
      <c r="H949" s="1">
        <v>5565.48</v>
      </c>
      <c r="I949" t="s">
        <v>1122</v>
      </c>
      <c r="J949" t="s">
        <v>1136</v>
      </c>
      <c r="K949" t="s">
        <v>1143</v>
      </c>
    </row>
    <row r="950" spans="1:11" hidden="1" x14ac:dyDescent="0.3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5451.7329</v>
      </c>
      <c r="H950" s="1">
        <v>2695.14</v>
      </c>
      <c r="I950" t="s">
        <v>1167</v>
      </c>
      <c r="J950" t="s">
        <v>1139</v>
      </c>
      <c r="K950" t="s">
        <v>1145</v>
      </c>
    </row>
    <row r="951" spans="1:11" hidden="1" x14ac:dyDescent="0.3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211.07674421000002</v>
      </c>
      <c r="H951">
        <v>2360</v>
      </c>
      <c r="I951" t="s">
        <v>1122</v>
      </c>
      <c r="J951" t="s">
        <v>1137</v>
      </c>
      <c r="K951" t="s">
        <v>1146</v>
      </c>
    </row>
    <row r="952" spans="1:11" hidden="1" x14ac:dyDescent="0.3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837.93930243</v>
      </c>
      <c r="H952" s="1">
        <v>1342.46</v>
      </c>
      <c r="I952" t="s">
        <v>1167</v>
      </c>
      <c r="J952" t="s">
        <v>1137</v>
      </c>
      <c r="K952" t="s">
        <v>1143</v>
      </c>
    </row>
    <row r="953" spans="1:11" hidden="1" x14ac:dyDescent="0.3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6610.26</v>
      </c>
      <c r="H953">
        <v>1261</v>
      </c>
      <c r="I953" t="s">
        <v>1122</v>
      </c>
      <c r="J953" t="s">
        <v>1139</v>
      </c>
      <c r="K953" t="s">
        <v>1143</v>
      </c>
    </row>
    <row r="954" spans="1:11" hidden="1" x14ac:dyDescent="0.3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178.2586</v>
      </c>
      <c r="H954" s="1">
        <v>7673.94</v>
      </c>
      <c r="I954" t="s">
        <v>1122</v>
      </c>
      <c r="J954" t="s">
        <v>1138</v>
      </c>
      <c r="K954" t="s">
        <v>1145</v>
      </c>
    </row>
    <row r="955" spans="1:11" hidden="1" x14ac:dyDescent="0.3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6628.8036000000002</v>
      </c>
      <c r="H955" s="1">
        <v>3598.02</v>
      </c>
      <c r="I955" t="s">
        <v>1122</v>
      </c>
      <c r="J955" t="s">
        <v>1137</v>
      </c>
      <c r="K955" t="s">
        <v>1145</v>
      </c>
    </row>
    <row r="956" spans="1:11" hidden="1" x14ac:dyDescent="0.3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4181.5377554099996</v>
      </c>
      <c r="H956">
        <v>5534</v>
      </c>
      <c r="I956" t="s">
        <v>1122</v>
      </c>
      <c r="J956" t="s">
        <v>1136</v>
      </c>
      <c r="K956" t="s">
        <v>1144</v>
      </c>
    </row>
    <row r="957" spans="1:11" hidden="1" x14ac:dyDescent="0.3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951.38840000000016</v>
      </c>
      <c r="H957" s="1">
        <v>871.47</v>
      </c>
      <c r="I957" t="s">
        <v>1122</v>
      </c>
      <c r="J957" t="s">
        <v>1137</v>
      </c>
      <c r="K957" t="s">
        <v>1144</v>
      </c>
    </row>
    <row r="958" spans="1:11" hidden="1" x14ac:dyDescent="0.3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8670.6773978968013</v>
      </c>
      <c r="H958" s="1">
        <v>1692</v>
      </c>
      <c r="I958" t="s">
        <v>1167</v>
      </c>
      <c r="J958" t="s">
        <v>1138</v>
      </c>
      <c r="K958" t="s">
        <v>1143</v>
      </c>
    </row>
    <row r="959" spans="1:11" hidden="1" x14ac:dyDescent="0.3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3339.3952100300003</v>
      </c>
      <c r="H959">
        <v>5428</v>
      </c>
      <c r="I959" t="s">
        <v>1122</v>
      </c>
      <c r="J959" t="s">
        <v>1138</v>
      </c>
      <c r="K959" t="s">
        <v>1143</v>
      </c>
    </row>
    <row r="960" spans="1:11" hidden="1" x14ac:dyDescent="0.3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7976.19747379</v>
      </c>
      <c r="H960">
        <v>4914</v>
      </c>
      <c r="I960" t="s">
        <v>1122</v>
      </c>
      <c r="J960" t="s">
        <v>1139</v>
      </c>
      <c r="K960" t="s">
        <v>1143</v>
      </c>
    </row>
    <row r="961" spans="1:11" hidden="1" x14ac:dyDescent="0.3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6496.4804677399998</v>
      </c>
      <c r="H961">
        <v>7427</v>
      </c>
      <c r="I961" t="s">
        <v>1122</v>
      </c>
      <c r="J961" t="s">
        <v>1135</v>
      </c>
      <c r="K961" t="s">
        <v>1143</v>
      </c>
    </row>
    <row r="962" spans="1:11" hidden="1" x14ac:dyDescent="0.3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6239.93</v>
      </c>
      <c r="H962">
        <v>2743</v>
      </c>
      <c r="I962" t="s">
        <v>1167</v>
      </c>
      <c r="J962" t="s">
        <v>1138</v>
      </c>
      <c r="K962" t="s">
        <v>1145</v>
      </c>
    </row>
    <row r="963" spans="1:11" hidden="1" x14ac:dyDescent="0.3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2627.77</v>
      </c>
      <c r="H963">
        <v>243</v>
      </c>
      <c r="I963" t="s">
        <v>1122</v>
      </c>
      <c r="J963" t="s">
        <v>1139</v>
      </c>
      <c r="K963" t="s">
        <v>1144</v>
      </c>
    </row>
    <row r="964" spans="1:11" hidden="1" x14ac:dyDescent="0.3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6298.31</v>
      </c>
      <c r="H964">
        <v>4070</v>
      </c>
      <c r="I964" t="s">
        <v>1122</v>
      </c>
      <c r="J964" t="s">
        <v>1139</v>
      </c>
      <c r="K964" t="s">
        <v>1145</v>
      </c>
    </row>
    <row r="965" spans="1:11" hidden="1" x14ac:dyDescent="0.3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313.39999999999998</v>
      </c>
      <c r="H965">
        <v>687</v>
      </c>
      <c r="I965" t="s">
        <v>1122</v>
      </c>
      <c r="J965" t="s">
        <v>1135</v>
      </c>
      <c r="K965" t="s">
        <v>1143</v>
      </c>
    </row>
    <row r="966" spans="1:11" hidden="1" x14ac:dyDescent="0.3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7612.7197820500005</v>
      </c>
      <c r="H966">
        <v>963</v>
      </c>
      <c r="I966" t="s">
        <v>1122</v>
      </c>
      <c r="J966" t="s">
        <v>1140</v>
      </c>
      <c r="K966" t="s">
        <v>1146</v>
      </c>
    </row>
    <row r="967" spans="1:11" hidden="1" x14ac:dyDescent="0.3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5370.3410866099994</v>
      </c>
      <c r="H967">
        <v>3904</v>
      </c>
      <c r="I967" t="s">
        <v>1122</v>
      </c>
      <c r="J967" t="s">
        <v>1136</v>
      </c>
      <c r="K967" t="s">
        <v>1143</v>
      </c>
    </row>
    <row r="968" spans="1:11" hidden="1" x14ac:dyDescent="0.3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302.14</v>
      </c>
      <c r="H968">
        <v>1583</v>
      </c>
      <c r="I968" t="s">
        <v>1167</v>
      </c>
      <c r="J968" t="s">
        <v>1135</v>
      </c>
      <c r="K968" t="s">
        <v>1145</v>
      </c>
    </row>
    <row r="969" spans="1:11" hidden="1" x14ac:dyDescent="0.3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715.03</v>
      </c>
      <c r="H969">
        <v>4600</v>
      </c>
      <c r="I969" t="s">
        <v>1122</v>
      </c>
      <c r="J969" t="s">
        <v>1136</v>
      </c>
      <c r="K969" t="s">
        <v>1143</v>
      </c>
    </row>
    <row r="970" spans="1:11" hidden="1" x14ac:dyDescent="0.3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3549.0048992500001</v>
      </c>
      <c r="H970">
        <v>2172</v>
      </c>
      <c r="I970" t="s">
        <v>1122</v>
      </c>
      <c r="J970" t="s">
        <v>1126</v>
      </c>
      <c r="K970" t="s">
        <v>1143</v>
      </c>
    </row>
    <row r="971" spans="1:11" hidden="1" x14ac:dyDescent="0.3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7603.2228306687994</v>
      </c>
      <c r="H971" s="1">
        <v>440.63</v>
      </c>
      <c r="I971" t="s">
        <v>1122</v>
      </c>
      <c r="J971" t="s">
        <v>1132</v>
      </c>
      <c r="K971" t="s">
        <v>1143</v>
      </c>
    </row>
    <row r="972" spans="1:11" hidden="1" x14ac:dyDescent="0.3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8618.44</v>
      </c>
      <c r="H972" s="1">
        <v>4816</v>
      </c>
      <c r="I972" t="s">
        <v>1122</v>
      </c>
      <c r="J972" t="s">
        <v>1139</v>
      </c>
      <c r="K972" t="s">
        <v>1143</v>
      </c>
    </row>
    <row r="973" spans="1:11" hidden="1" x14ac:dyDescent="0.3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4237.4731000000002</v>
      </c>
      <c r="H973" s="1">
        <v>1889.28</v>
      </c>
      <c r="I973" t="s">
        <v>1122</v>
      </c>
      <c r="J973" t="s">
        <v>1137</v>
      </c>
      <c r="K973" t="s">
        <v>1143</v>
      </c>
    </row>
    <row r="974" spans="1:11" hidden="1" x14ac:dyDescent="0.3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1363.7854409399999</v>
      </c>
      <c r="H974">
        <v>1094</v>
      </c>
      <c r="I974" t="s">
        <v>1122</v>
      </c>
      <c r="J974" t="s">
        <v>1138</v>
      </c>
      <c r="K974" t="s">
        <v>1146</v>
      </c>
    </row>
    <row r="975" spans="1:11" hidden="1" x14ac:dyDescent="0.3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1652.32</v>
      </c>
      <c r="H975">
        <v>6940</v>
      </c>
      <c r="I975" t="s">
        <v>1167</v>
      </c>
      <c r="J975" t="s">
        <v>1137</v>
      </c>
      <c r="K975" t="s">
        <v>1145</v>
      </c>
    </row>
    <row r="976" spans="1:11" hidden="1" x14ac:dyDescent="0.3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13420.357999999998</v>
      </c>
      <c r="H976" s="1">
        <v>6384.4</v>
      </c>
      <c r="I976" t="s">
        <v>1122</v>
      </c>
      <c r="J976" t="s">
        <v>1134</v>
      </c>
      <c r="K976" t="s">
        <v>1144</v>
      </c>
    </row>
    <row r="977" spans="1:11" hidden="1" x14ac:dyDescent="0.3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6356.2559999999994</v>
      </c>
      <c r="H977" s="1">
        <v>431.48</v>
      </c>
      <c r="I977" t="s">
        <v>1167</v>
      </c>
      <c r="J977" t="s">
        <v>1129</v>
      </c>
      <c r="K977" t="s">
        <v>1145</v>
      </c>
    </row>
    <row r="978" spans="1:11" hidden="1" x14ac:dyDescent="0.3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301.23899999999998</v>
      </c>
      <c r="H978" s="1">
        <v>7103.91</v>
      </c>
      <c r="I978" t="s">
        <v>1122</v>
      </c>
      <c r="J978" t="s">
        <v>1139</v>
      </c>
      <c r="K978" t="s">
        <v>1145</v>
      </c>
    </row>
    <row r="979" spans="1:11" hidden="1" x14ac:dyDescent="0.3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8.74</v>
      </c>
      <c r="H979">
        <v>1540</v>
      </c>
      <c r="I979" t="s">
        <v>1167</v>
      </c>
      <c r="J979" t="s">
        <v>1134</v>
      </c>
      <c r="K979" t="s">
        <v>1145</v>
      </c>
    </row>
    <row r="980" spans="1:11" hidden="1" x14ac:dyDescent="0.3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314.27999999999997</v>
      </c>
      <c r="H980">
        <v>2755</v>
      </c>
      <c r="I980" t="s">
        <v>1122</v>
      </c>
      <c r="J980" t="s">
        <v>1134</v>
      </c>
      <c r="K980" t="s">
        <v>1145</v>
      </c>
    </row>
    <row r="981" spans="1:11" hidden="1" x14ac:dyDescent="0.3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319.73</v>
      </c>
      <c r="H981">
        <v>2994</v>
      </c>
      <c r="I981" t="s">
        <v>1122</v>
      </c>
      <c r="J981" t="s">
        <v>1139</v>
      </c>
      <c r="K981" t="s">
        <v>1144</v>
      </c>
    </row>
    <row r="982" spans="1:11" hidden="1" x14ac:dyDescent="0.3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360.73</v>
      </c>
      <c r="H982">
        <v>5005</v>
      </c>
      <c r="I982" t="s">
        <v>1167</v>
      </c>
      <c r="J982" t="s">
        <v>1134</v>
      </c>
      <c r="K982" t="s">
        <v>1144</v>
      </c>
    </row>
    <row r="983" spans="1:11" hidden="1" x14ac:dyDescent="0.3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1676.41</v>
      </c>
      <c r="H983">
        <v>5559</v>
      </c>
      <c r="I983" t="s">
        <v>1122</v>
      </c>
      <c r="J983" t="s">
        <v>1126</v>
      </c>
      <c r="K983" t="s">
        <v>1143</v>
      </c>
    </row>
    <row r="984" spans="1:11" hidden="1" x14ac:dyDescent="0.3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1925.24044202</v>
      </c>
      <c r="H984">
        <v>6641</v>
      </c>
      <c r="I984" t="s">
        <v>1122</v>
      </c>
      <c r="J984" t="s">
        <v>1132</v>
      </c>
      <c r="K984" t="s">
        <v>1144</v>
      </c>
    </row>
    <row r="985" spans="1:11" hidden="1" x14ac:dyDescent="0.3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2406.4164000000001</v>
      </c>
      <c r="H985" s="1">
        <v>1041.2</v>
      </c>
      <c r="I985" t="s">
        <v>1122</v>
      </c>
      <c r="J985" t="s">
        <v>1136</v>
      </c>
      <c r="K985" t="s">
        <v>1146</v>
      </c>
    </row>
    <row r="986" spans="1:11" hidden="1" x14ac:dyDescent="0.3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7384.6415595737999</v>
      </c>
      <c r="H986" s="1">
        <v>1385.04</v>
      </c>
      <c r="I986" t="s">
        <v>1122</v>
      </c>
      <c r="J986" t="s">
        <v>1134</v>
      </c>
      <c r="K986" t="s">
        <v>1146</v>
      </c>
    </row>
    <row r="987" spans="1:11" hidden="1" x14ac:dyDescent="0.3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991.21862600000009</v>
      </c>
      <c r="H987" s="1">
        <v>7034.6879999999992</v>
      </c>
      <c r="I987" t="s">
        <v>1122</v>
      </c>
      <c r="J987" t="s">
        <v>1128</v>
      </c>
      <c r="K987" t="s">
        <v>1144</v>
      </c>
    </row>
    <row r="988" spans="1:11" hidden="1" x14ac:dyDescent="0.3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14.462368230000001</v>
      </c>
      <c r="H988">
        <v>1877</v>
      </c>
      <c r="I988" t="s">
        <v>1122</v>
      </c>
      <c r="J988" t="s">
        <v>1136</v>
      </c>
      <c r="K988" t="s">
        <v>1144</v>
      </c>
    </row>
    <row r="989" spans="1:11" hidden="1" x14ac:dyDescent="0.3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7505.2647945799999</v>
      </c>
      <c r="H989">
        <v>1956</v>
      </c>
      <c r="I989" t="s">
        <v>1122</v>
      </c>
      <c r="J989" t="s">
        <v>1137</v>
      </c>
      <c r="K989" t="s">
        <v>1145</v>
      </c>
    </row>
    <row r="990" spans="1:11" hidden="1" x14ac:dyDescent="0.3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444.75599999999997</v>
      </c>
      <c r="H990" s="1">
        <v>3704.22</v>
      </c>
      <c r="I990" t="s">
        <v>1122</v>
      </c>
      <c r="J990" t="s">
        <v>1138</v>
      </c>
      <c r="K990" t="s">
        <v>1143</v>
      </c>
    </row>
    <row r="991" spans="1:11" hidden="1" x14ac:dyDescent="0.3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9407.922241620101</v>
      </c>
      <c r="H991" s="1">
        <v>2426.25</v>
      </c>
      <c r="I991" t="s">
        <v>1122</v>
      </c>
      <c r="J991" t="s">
        <v>1136</v>
      </c>
      <c r="K991" t="s">
        <v>1144</v>
      </c>
    </row>
    <row r="992" spans="1:11" hidden="1" x14ac:dyDescent="0.3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399</v>
      </c>
      <c r="H992">
        <v>8464</v>
      </c>
      <c r="I992" t="s">
        <v>1122</v>
      </c>
      <c r="J992" t="s">
        <v>1138</v>
      </c>
      <c r="K992" t="s">
        <v>1145</v>
      </c>
    </row>
    <row r="993" spans="1:11" hidden="1" x14ac:dyDescent="0.3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130.69999999999999</v>
      </c>
      <c r="H993">
        <v>324</v>
      </c>
      <c r="I993" t="s">
        <v>1167</v>
      </c>
      <c r="J993" t="s">
        <v>1139</v>
      </c>
      <c r="K993" t="s">
        <v>1143</v>
      </c>
    </row>
    <row r="994" spans="1:11" hidden="1" x14ac:dyDescent="0.3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9998.4699999999993</v>
      </c>
      <c r="H994">
        <v>279</v>
      </c>
      <c r="I994" t="s">
        <v>1122</v>
      </c>
      <c r="J994" t="s">
        <v>1138</v>
      </c>
      <c r="K994" t="s">
        <v>1144</v>
      </c>
    </row>
    <row r="995" spans="1:11" hidden="1" x14ac:dyDescent="0.3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409.98</v>
      </c>
      <c r="H995">
        <v>2197</v>
      </c>
      <c r="I995" t="s">
        <v>1122</v>
      </c>
      <c r="J995" t="s">
        <v>1139</v>
      </c>
      <c r="K995" t="s">
        <v>1145</v>
      </c>
    </row>
    <row r="996" spans="1:11" hidden="1" x14ac:dyDescent="0.3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8307.5751833899994</v>
      </c>
      <c r="H996">
        <v>7228</v>
      </c>
      <c r="I996" t="s">
        <v>1122</v>
      </c>
      <c r="J996" t="s">
        <v>1136</v>
      </c>
      <c r="K996" t="s">
        <v>1145</v>
      </c>
    </row>
    <row r="997" spans="1:11" hidden="1" x14ac:dyDescent="0.3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2001.9466</v>
      </c>
      <c r="H997" s="1">
        <v>1972.24</v>
      </c>
      <c r="I997" t="s">
        <v>1122</v>
      </c>
      <c r="J997" t="s">
        <v>1139</v>
      </c>
      <c r="K997" t="s">
        <v>1143</v>
      </c>
    </row>
    <row r="998" spans="1:11" hidden="1" x14ac:dyDescent="0.3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455.78</v>
      </c>
      <c r="H998">
        <v>3960</v>
      </c>
      <c r="I998" t="s">
        <v>1122</v>
      </c>
      <c r="J998" t="s">
        <v>1137</v>
      </c>
      <c r="K998" t="s">
        <v>1145</v>
      </c>
    </row>
    <row r="999" spans="1:11" hidden="1" x14ac:dyDescent="0.3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4311.43</v>
      </c>
      <c r="H999">
        <v>4370</v>
      </c>
      <c r="I999" t="s">
        <v>1167</v>
      </c>
      <c r="J999" t="s">
        <v>1140</v>
      </c>
      <c r="K999" t="s">
        <v>1143</v>
      </c>
    </row>
    <row r="1000" spans="1:11" hidden="1" x14ac:dyDescent="0.3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6749.34</v>
      </c>
      <c r="H1000">
        <v>8316</v>
      </c>
      <c r="I1000" t="s">
        <v>1167</v>
      </c>
      <c r="J1000" t="s">
        <v>1136</v>
      </c>
      <c r="K1000" t="s">
        <v>1143</v>
      </c>
    </row>
    <row r="1001" spans="1:11" hidden="1" x14ac:dyDescent="0.3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5924.6254199999994</v>
      </c>
      <c r="H1001" s="1">
        <v>5430.9456000000009</v>
      </c>
      <c r="I1001" t="s">
        <v>1122</v>
      </c>
      <c r="J1001" t="s">
        <v>1129</v>
      </c>
      <c r="K1001" t="s">
        <v>1145</v>
      </c>
    </row>
    <row r="1002" spans="1:11" hidden="1" x14ac:dyDescent="0.3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1751.0439986199999</v>
      </c>
      <c r="H1002">
        <v>6039</v>
      </c>
      <c r="I1002" t="s">
        <v>1122</v>
      </c>
      <c r="J1002" t="s">
        <v>1136</v>
      </c>
      <c r="K1002" t="s">
        <v>1145</v>
      </c>
    </row>
    <row r="1003" spans="1:11" hidden="1" x14ac:dyDescent="0.3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9676.9948000000004</v>
      </c>
      <c r="H1003" s="1">
        <v>1131.5999999999999</v>
      </c>
      <c r="I1003" t="s">
        <v>1122</v>
      </c>
      <c r="J1003" t="s">
        <v>1140</v>
      </c>
      <c r="K1003" t="s">
        <v>1143</v>
      </c>
    </row>
    <row r="1004" spans="1:11" hidden="1" x14ac:dyDescent="0.3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1886.21933147</v>
      </c>
      <c r="H1004">
        <v>6799</v>
      </c>
      <c r="I1004" t="s">
        <v>1122</v>
      </c>
      <c r="J1004" t="s">
        <v>1135</v>
      </c>
      <c r="K1004" t="s">
        <v>1143</v>
      </c>
    </row>
    <row r="1005" spans="1:11" hidden="1" x14ac:dyDescent="0.3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283.43</v>
      </c>
      <c r="H1005">
        <v>520</v>
      </c>
      <c r="I1005" t="s">
        <v>1167</v>
      </c>
      <c r="J1005" t="s">
        <v>1136</v>
      </c>
      <c r="K1005" t="s">
        <v>1145</v>
      </c>
    </row>
    <row r="1006" spans="1:11" hidden="1" x14ac:dyDescent="0.3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4690.0249999999996</v>
      </c>
      <c r="H1006" s="1">
        <v>3717.54</v>
      </c>
      <c r="I1006" t="s">
        <v>1122</v>
      </c>
      <c r="J1006" t="s">
        <v>1138</v>
      </c>
      <c r="K1006" t="s">
        <v>1143</v>
      </c>
    </row>
    <row r="1007" spans="1:11" hidden="1" x14ac:dyDescent="0.3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8618.44</v>
      </c>
      <c r="H1007">
        <v>4816</v>
      </c>
      <c r="I1007" t="s">
        <v>1167</v>
      </c>
      <c r="J1007" t="s">
        <v>1137</v>
      </c>
      <c r="K1007" t="s">
        <v>1145</v>
      </c>
    </row>
    <row r="1008" spans="1:11" hidden="1" x14ac:dyDescent="0.3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3272.8388675100005</v>
      </c>
      <c r="H1008">
        <v>3416</v>
      </c>
      <c r="I1008" t="s">
        <v>1122</v>
      </c>
      <c r="J1008" t="s">
        <v>1134</v>
      </c>
      <c r="K1008" t="s">
        <v>1144</v>
      </c>
    </row>
    <row r="1009" spans="1:11" hidden="1" x14ac:dyDescent="0.3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9881.2387137309979</v>
      </c>
      <c r="H1009" s="1">
        <v>5093.2700000000004</v>
      </c>
      <c r="I1009" t="s">
        <v>1122</v>
      </c>
      <c r="J1009" t="s">
        <v>1140</v>
      </c>
      <c r="K1009" t="s">
        <v>1144</v>
      </c>
    </row>
    <row r="1010" spans="1:11" hidden="1" x14ac:dyDescent="0.3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5006.5882000000001</v>
      </c>
      <c r="H1010" s="1">
        <v>6618.26</v>
      </c>
      <c r="I1010" t="s">
        <v>1122</v>
      </c>
      <c r="J1010" t="s">
        <v>1137</v>
      </c>
      <c r="K1010" t="s">
        <v>1143</v>
      </c>
    </row>
    <row r="1011" spans="1:11" hidden="1" x14ac:dyDescent="0.3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20.94</v>
      </c>
      <c r="H1011">
        <v>5107</v>
      </c>
      <c r="I1011" t="s">
        <v>1122</v>
      </c>
      <c r="J1011" t="s">
        <v>1137</v>
      </c>
      <c r="K1011" t="s">
        <v>1146</v>
      </c>
    </row>
    <row r="1012" spans="1:11" hidden="1" x14ac:dyDescent="0.3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3922.11</v>
      </c>
      <c r="H1012">
        <v>1953</v>
      </c>
      <c r="I1012" t="s">
        <v>1167</v>
      </c>
      <c r="J1012" t="s">
        <v>1139</v>
      </c>
      <c r="K1012" t="s">
        <v>1146</v>
      </c>
    </row>
    <row r="1013" spans="1:11" hidden="1" x14ac:dyDescent="0.3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4503.7610999999997</v>
      </c>
      <c r="H1013" s="1">
        <v>8101.03</v>
      </c>
      <c r="I1013" t="s">
        <v>1122</v>
      </c>
      <c r="J1013" t="s">
        <v>1134</v>
      </c>
      <c r="K1013" t="s">
        <v>1145</v>
      </c>
    </row>
    <row r="1014" spans="1:11" hidden="1" x14ac:dyDescent="0.3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6530.4489839999997</v>
      </c>
      <c r="H1014" s="1">
        <v>296.29599999999999</v>
      </c>
      <c r="I1014" t="s">
        <v>1167</v>
      </c>
      <c r="J1014" t="s">
        <v>1136</v>
      </c>
      <c r="K1014" t="s">
        <v>1144</v>
      </c>
    </row>
    <row r="1015" spans="1:11" hidden="1" x14ac:dyDescent="0.3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25.472800000000003</v>
      </c>
      <c r="H1015" s="1">
        <v>5838.25</v>
      </c>
      <c r="I1015" t="s">
        <v>1122</v>
      </c>
      <c r="J1015" t="s">
        <v>1132</v>
      </c>
      <c r="K1015" t="s">
        <v>1145</v>
      </c>
    </row>
    <row r="1016" spans="1:11" hidden="1" x14ac:dyDescent="0.3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3446.75</v>
      </c>
      <c r="H1016">
        <v>5369</v>
      </c>
      <c r="I1016" t="s">
        <v>1122</v>
      </c>
      <c r="J1016" t="s">
        <v>1133</v>
      </c>
      <c r="K1016" t="s">
        <v>1144</v>
      </c>
    </row>
    <row r="1017" spans="1:11" hidden="1" x14ac:dyDescent="0.3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12155.764324618201</v>
      </c>
      <c r="H1017" s="1">
        <v>794.3</v>
      </c>
      <c r="I1017" t="s">
        <v>1122</v>
      </c>
      <c r="J1017" t="s">
        <v>1139</v>
      </c>
      <c r="K1017" t="s">
        <v>1143</v>
      </c>
    </row>
    <row r="1018" spans="1:11" hidden="1" x14ac:dyDescent="0.3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233.68860000000001</v>
      </c>
      <c r="H1018" s="1">
        <v>1296.23</v>
      </c>
      <c r="I1018" t="s">
        <v>1122</v>
      </c>
      <c r="J1018" t="s">
        <v>1137</v>
      </c>
      <c r="K1018" t="s">
        <v>1145</v>
      </c>
    </row>
    <row r="1019" spans="1:11" hidden="1" x14ac:dyDescent="0.3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4222.5018746865999</v>
      </c>
      <c r="H1019" s="1">
        <v>2251.48</v>
      </c>
      <c r="I1019" t="s">
        <v>1122</v>
      </c>
      <c r="J1019" t="s">
        <v>1137</v>
      </c>
      <c r="K1019" t="s">
        <v>1144</v>
      </c>
    </row>
    <row r="1020" spans="1:11" hidden="1" x14ac:dyDescent="0.3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214.64790000000002</v>
      </c>
      <c r="H1020" s="1">
        <v>8576.0400000000009</v>
      </c>
      <c r="I1020" t="s">
        <v>1122</v>
      </c>
      <c r="J1020" t="s">
        <v>1137</v>
      </c>
      <c r="K1020" t="s">
        <v>1144</v>
      </c>
    </row>
    <row r="1021" spans="1:11" hidden="1" x14ac:dyDescent="0.3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67.471400000000003</v>
      </c>
      <c r="H1021" s="1">
        <v>7918.45</v>
      </c>
      <c r="I1021" t="s">
        <v>1122</v>
      </c>
      <c r="J1021" t="s">
        <v>1137</v>
      </c>
      <c r="K1021" t="s">
        <v>1143</v>
      </c>
    </row>
    <row r="1022" spans="1:11" hidden="1" x14ac:dyDescent="0.3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4049.6040000000003</v>
      </c>
      <c r="H1022" s="1">
        <v>9147.6</v>
      </c>
      <c r="I1022" t="s">
        <v>1122</v>
      </c>
      <c r="J1022" t="s">
        <v>1132</v>
      </c>
      <c r="K1022" t="s">
        <v>1144</v>
      </c>
    </row>
    <row r="1023" spans="1:11" hidden="1" x14ac:dyDescent="0.3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1197.3</v>
      </c>
      <c r="H1023">
        <v>8020</v>
      </c>
      <c r="I1023" t="s">
        <v>1122</v>
      </c>
      <c r="J1023" t="s">
        <v>1140</v>
      </c>
      <c r="K1023" t="s">
        <v>1143</v>
      </c>
    </row>
    <row r="1024" spans="1:11" hidden="1" x14ac:dyDescent="0.3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5383.8789403299998</v>
      </c>
      <c r="H1024">
        <v>5337</v>
      </c>
      <c r="I1024" t="s">
        <v>1167</v>
      </c>
      <c r="J1024" t="s">
        <v>1136</v>
      </c>
      <c r="K1024" t="s">
        <v>1143</v>
      </c>
    </row>
    <row r="1025" spans="1:11" hidden="1" x14ac:dyDescent="0.3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358.09559999999999</v>
      </c>
      <c r="H1025" s="1">
        <v>1292.5</v>
      </c>
      <c r="I1025" t="s">
        <v>1122</v>
      </c>
      <c r="J1025" t="s">
        <v>1139</v>
      </c>
      <c r="K1025" t="s">
        <v>1145</v>
      </c>
    </row>
    <row r="1026" spans="1:11" hidden="1" x14ac:dyDescent="0.3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7520.12</v>
      </c>
      <c r="H1026">
        <v>8122</v>
      </c>
      <c r="I1026" t="s">
        <v>1122</v>
      </c>
      <c r="J1026" t="s">
        <v>1134</v>
      </c>
      <c r="K1026" t="s">
        <v>1145</v>
      </c>
    </row>
    <row r="1027" spans="1:11" hidden="1" x14ac:dyDescent="0.3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1626.54</v>
      </c>
      <c r="H1027">
        <v>2168</v>
      </c>
      <c r="I1027" t="s">
        <v>1122</v>
      </c>
      <c r="J1027" t="s">
        <v>1133</v>
      </c>
      <c r="K1027" t="s">
        <v>1145</v>
      </c>
    </row>
    <row r="1028" spans="1:11" hidden="1" x14ac:dyDescent="0.3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1497.99</v>
      </c>
      <c r="H1028">
        <v>2305</v>
      </c>
      <c r="I1028" t="s">
        <v>1122</v>
      </c>
      <c r="J1028" t="s">
        <v>1134</v>
      </c>
      <c r="K1028" t="s">
        <v>1144</v>
      </c>
    </row>
    <row r="1029" spans="1:11" hidden="1" x14ac:dyDescent="0.3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284.15260000000001</v>
      </c>
      <c r="H1029" s="1">
        <v>7249.6</v>
      </c>
      <c r="I1029" t="s">
        <v>1122</v>
      </c>
      <c r="J1029" t="s">
        <v>1134</v>
      </c>
      <c r="K1029" t="s">
        <v>1145</v>
      </c>
    </row>
    <row r="1030" spans="1:11" hidden="1" x14ac:dyDescent="0.3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9520.42</v>
      </c>
      <c r="H1030">
        <v>4799</v>
      </c>
      <c r="I1030" t="s">
        <v>1122</v>
      </c>
      <c r="J1030" t="s">
        <v>1137</v>
      </c>
      <c r="K1030" t="s">
        <v>1145</v>
      </c>
    </row>
    <row r="1031" spans="1:11" hidden="1" x14ac:dyDescent="0.3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8003.81</v>
      </c>
      <c r="H1031">
        <v>4178</v>
      </c>
      <c r="I1031" t="s">
        <v>1122</v>
      </c>
      <c r="J1031" t="s">
        <v>1136</v>
      </c>
      <c r="K1031" t="s">
        <v>1145</v>
      </c>
    </row>
    <row r="1032" spans="1:11" hidden="1" x14ac:dyDescent="0.3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9130.0044159400004</v>
      </c>
      <c r="H1032">
        <v>1923</v>
      </c>
      <c r="I1032" t="s">
        <v>1167</v>
      </c>
      <c r="J1032" t="s">
        <v>1136</v>
      </c>
      <c r="K1032" t="s">
        <v>1143</v>
      </c>
    </row>
    <row r="1033" spans="1:11" hidden="1" x14ac:dyDescent="0.3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4913.1099999999997</v>
      </c>
      <c r="H1033">
        <v>3996</v>
      </c>
      <c r="I1033" t="s">
        <v>1122</v>
      </c>
      <c r="J1033" t="s">
        <v>1136</v>
      </c>
      <c r="K1033" t="s">
        <v>1145</v>
      </c>
    </row>
    <row r="1034" spans="1:11" hidden="1" x14ac:dyDescent="0.3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3868.7566000000002</v>
      </c>
      <c r="H1034" s="1">
        <v>2523.56</v>
      </c>
      <c r="I1034" t="s">
        <v>1122</v>
      </c>
      <c r="J1034" t="s">
        <v>1133</v>
      </c>
      <c r="K1034" t="s">
        <v>1143</v>
      </c>
    </row>
    <row r="1035" spans="1:11" hidden="1" x14ac:dyDescent="0.3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3593.4954760700002</v>
      </c>
      <c r="H1035">
        <v>8413</v>
      </c>
      <c r="I1035" t="s">
        <v>1167</v>
      </c>
      <c r="J1035" t="s">
        <v>1133</v>
      </c>
      <c r="K1035" t="s">
        <v>1145</v>
      </c>
    </row>
    <row r="1036" spans="1:11" hidden="1" x14ac:dyDescent="0.3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160.78919999999999</v>
      </c>
      <c r="H1036" s="1">
        <v>1859.88</v>
      </c>
      <c r="I1036" t="s">
        <v>1122</v>
      </c>
      <c r="J1036" t="s">
        <v>1138</v>
      </c>
      <c r="K1036" t="s">
        <v>1145</v>
      </c>
    </row>
    <row r="1037" spans="1:11" hidden="1" x14ac:dyDescent="0.3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284.99580000000003</v>
      </c>
      <c r="H1037" s="1">
        <v>5383.38</v>
      </c>
      <c r="I1037" t="s">
        <v>1167</v>
      </c>
      <c r="J1037" t="s">
        <v>1138</v>
      </c>
      <c r="K1037" t="s">
        <v>1143</v>
      </c>
    </row>
    <row r="1038" spans="1:11" hidden="1" x14ac:dyDescent="0.3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7009.97</v>
      </c>
      <c r="H1038">
        <v>9050</v>
      </c>
      <c r="I1038" t="s">
        <v>1122</v>
      </c>
      <c r="J1038" t="s">
        <v>1132</v>
      </c>
      <c r="K1038" t="s">
        <v>1145</v>
      </c>
    </row>
    <row r="1039" spans="1:11" hidden="1" x14ac:dyDescent="0.3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8745.27</v>
      </c>
      <c r="H1039">
        <v>635</v>
      </c>
      <c r="I1039" t="s">
        <v>1167</v>
      </c>
      <c r="J1039" t="s">
        <v>1137</v>
      </c>
      <c r="K1039" t="s">
        <v>1143</v>
      </c>
    </row>
    <row r="1040" spans="1:11" hidden="1" x14ac:dyDescent="0.3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6667.848096443</v>
      </c>
      <c r="H1040" s="1">
        <v>692.5</v>
      </c>
      <c r="I1040" t="s">
        <v>1167</v>
      </c>
      <c r="J1040" t="s">
        <v>1137</v>
      </c>
      <c r="K1040" t="s">
        <v>1145</v>
      </c>
    </row>
    <row r="1041" spans="1:11" hidden="1" x14ac:dyDescent="0.3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954.49324025999999</v>
      </c>
      <c r="H1041">
        <v>4716</v>
      </c>
      <c r="I1041" t="s">
        <v>1122</v>
      </c>
      <c r="J1041" t="s">
        <v>1127</v>
      </c>
      <c r="K1041" t="s">
        <v>1145</v>
      </c>
    </row>
    <row r="1042" spans="1:11" hidden="1" x14ac:dyDescent="0.3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4929.5951999999997</v>
      </c>
      <c r="H1042" s="1">
        <v>6405.88</v>
      </c>
      <c r="I1042" t="s">
        <v>1122</v>
      </c>
      <c r="J1042" t="s">
        <v>1127</v>
      </c>
      <c r="K1042" t="s">
        <v>1145</v>
      </c>
    </row>
    <row r="1043" spans="1:11" hidden="1" x14ac:dyDescent="0.3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1259.7714000000001</v>
      </c>
      <c r="H1043" s="1">
        <v>1919.84</v>
      </c>
      <c r="I1043" t="s">
        <v>1122</v>
      </c>
      <c r="J1043" t="s">
        <v>1138</v>
      </c>
      <c r="K1043" t="s">
        <v>1144</v>
      </c>
    </row>
    <row r="1044" spans="1:11" hidden="1" x14ac:dyDescent="0.3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2460.1049999999996</v>
      </c>
      <c r="H1044" s="1">
        <v>9282.6</v>
      </c>
      <c r="I1044" t="s">
        <v>1122</v>
      </c>
      <c r="J1044" t="s">
        <v>1136</v>
      </c>
      <c r="K1044" t="s">
        <v>1145</v>
      </c>
    </row>
    <row r="1045" spans="1:11" hidden="1" x14ac:dyDescent="0.3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7625.42</v>
      </c>
      <c r="H1045" s="1">
        <v>4725.5</v>
      </c>
      <c r="I1045" t="s">
        <v>1122</v>
      </c>
      <c r="J1045" t="s">
        <v>1136</v>
      </c>
      <c r="K1045" t="s">
        <v>1143</v>
      </c>
    </row>
    <row r="1046" spans="1:11" hidden="1" x14ac:dyDescent="0.3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2689.462370965</v>
      </c>
      <c r="H1046" s="1">
        <v>3734</v>
      </c>
      <c r="I1046" t="s">
        <v>1122</v>
      </c>
      <c r="J1046" t="s">
        <v>1140</v>
      </c>
      <c r="K1046" t="s">
        <v>1143</v>
      </c>
    </row>
    <row r="1047" spans="1:11" hidden="1" x14ac:dyDescent="0.3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128.94</v>
      </c>
      <c r="H1047">
        <v>4444</v>
      </c>
      <c r="I1047" t="s">
        <v>1122</v>
      </c>
      <c r="J1047" t="s">
        <v>1140</v>
      </c>
      <c r="K1047" t="s">
        <v>1143</v>
      </c>
    </row>
    <row r="1048" spans="1:11" hidden="1" x14ac:dyDescent="0.3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5605.5792000000001</v>
      </c>
      <c r="H1048" s="1">
        <v>11725.56</v>
      </c>
      <c r="I1048" t="s">
        <v>1122</v>
      </c>
      <c r="J1048" t="s">
        <v>1138</v>
      </c>
      <c r="K1048" t="s">
        <v>1144</v>
      </c>
    </row>
    <row r="1049" spans="1:11" hidden="1" x14ac:dyDescent="0.3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9426.2565999999988</v>
      </c>
      <c r="H1049" s="1">
        <v>309.42</v>
      </c>
      <c r="I1049" t="s">
        <v>1122</v>
      </c>
      <c r="J1049" t="s">
        <v>1134</v>
      </c>
      <c r="K1049" t="s">
        <v>1145</v>
      </c>
    </row>
    <row r="1050" spans="1:11" hidden="1" x14ac:dyDescent="0.3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3743.6866475300003</v>
      </c>
      <c r="H1050">
        <v>7572</v>
      </c>
      <c r="I1050" t="s">
        <v>1122</v>
      </c>
      <c r="J1050" t="s">
        <v>1137</v>
      </c>
      <c r="K1050" t="s">
        <v>1145</v>
      </c>
    </row>
    <row r="1051" spans="1:11" hidden="1" x14ac:dyDescent="0.3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4358.8693628500005</v>
      </c>
      <c r="H1051">
        <v>6562</v>
      </c>
      <c r="I1051" t="s">
        <v>1122</v>
      </c>
      <c r="J1051" t="s">
        <v>1127</v>
      </c>
      <c r="K1051" t="s">
        <v>1144</v>
      </c>
    </row>
    <row r="1052" spans="1:11" hidden="1" x14ac:dyDescent="0.3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5265.2071757924996</v>
      </c>
      <c r="H1052" s="1">
        <v>1486.25</v>
      </c>
      <c r="I1052" t="s">
        <v>1122</v>
      </c>
      <c r="J1052" t="s">
        <v>1133</v>
      </c>
      <c r="K1052" t="s">
        <v>1145</v>
      </c>
    </row>
    <row r="1053" spans="1:11" hidden="1" x14ac:dyDescent="0.3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498.19</v>
      </c>
      <c r="H1053">
        <v>4813</v>
      </c>
      <c r="I1053" t="s">
        <v>1122</v>
      </c>
      <c r="J1053" t="s">
        <v>1140</v>
      </c>
      <c r="K1053" t="s">
        <v>1145</v>
      </c>
    </row>
    <row r="1054" spans="1:11" hidden="1" x14ac:dyDescent="0.3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215.08</v>
      </c>
      <c r="H1054">
        <v>8087</v>
      </c>
      <c r="I1054" t="s">
        <v>1122</v>
      </c>
      <c r="J1054" t="s">
        <v>1141</v>
      </c>
      <c r="K1054" t="s">
        <v>1146</v>
      </c>
    </row>
    <row r="1055" spans="1:11" hidden="1" x14ac:dyDescent="0.3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1102.5827830886999</v>
      </c>
      <c r="H1055" s="1">
        <v>4926.6000000000004</v>
      </c>
      <c r="I1055" t="s">
        <v>1122</v>
      </c>
      <c r="J1055" t="s">
        <v>1134</v>
      </c>
      <c r="K1055" t="s">
        <v>1143</v>
      </c>
    </row>
    <row r="1056" spans="1:11" hidden="1" x14ac:dyDescent="0.3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114.37</v>
      </c>
      <c r="H1056">
        <v>8150</v>
      </c>
      <c r="I1056" t="s">
        <v>1122</v>
      </c>
      <c r="J1056" t="s">
        <v>1136</v>
      </c>
      <c r="K1056" t="s">
        <v>1144</v>
      </c>
    </row>
    <row r="1057" spans="1:11" hidden="1" x14ac:dyDescent="0.3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9223.225704370001</v>
      </c>
      <c r="H1057">
        <v>5932</v>
      </c>
      <c r="I1057" t="s">
        <v>1167</v>
      </c>
      <c r="J1057" t="s">
        <v>1134</v>
      </c>
      <c r="K1057" t="s">
        <v>1145</v>
      </c>
    </row>
    <row r="1058" spans="1:11" hidden="1" x14ac:dyDescent="0.3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4862.0889716116008</v>
      </c>
      <c r="H1058" s="1">
        <v>5670.49</v>
      </c>
      <c r="I1058" t="s">
        <v>1122</v>
      </c>
      <c r="J1058" t="s">
        <v>1129</v>
      </c>
      <c r="K1058" t="s">
        <v>1143</v>
      </c>
    </row>
    <row r="1059" spans="1:11" hidden="1" x14ac:dyDescent="0.3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5724.39</v>
      </c>
      <c r="H1059">
        <v>9336</v>
      </c>
      <c r="I1059" t="s">
        <v>1167</v>
      </c>
      <c r="J1059" t="s">
        <v>1135</v>
      </c>
      <c r="K1059" t="s">
        <v>1145</v>
      </c>
    </row>
    <row r="1060" spans="1:11" hidden="1" x14ac:dyDescent="0.3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2272.7399999999998</v>
      </c>
      <c r="H1060">
        <v>605</v>
      </c>
      <c r="I1060" t="s">
        <v>1122</v>
      </c>
      <c r="J1060" t="s">
        <v>1132</v>
      </c>
      <c r="K1060" t="s">
        <v>1146</v>
      </c>
    </row>
    <row r="1061" spans="1:11" hidden="1" x14ac:dyDescent="0.3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4350.54</v>
      </c>
      <c r="H1061">
        <v>4381</v>
      </c>
      <c r="I1061" t="s">
        <v>1122</v>
      </c>
      <c r="J1061" t="s">
        <v>1134</v>
      </c>
      <c r="K1061" t="s">
        <v>1145</v>
      </c>
    </row>
    <row r="1062" spans="1:11" hidden="1" x14ac:dyDescent="0.3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9487.65</v>
      </c>
      <c r="H1062">
        <v>618</v>
      </c>
      <c r="I1062" t="s">
        <v>1122</v>
      </c>
      <c r="J1062" t="s">
        <v>1130</v>
      </c>
      <c r="K1062" t="s">
        <v>1145</v>
      </c>
    </row>
    <row r="1063" spans="1:11" hidden="1" x14ac:dyDescent="0.3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3535.36</v>
      </c>
      <c r="H1063">
        <v>7238</v>
      </c>
      <c r="I1063" t="s">
        <v>1167</v>
      </c>
      <c r="J1063" t="s">
        <v>1127</v>
      </c>
      <c r="K1063" t="s">
        <v>1146</v>
      </c>
    </row>
    <row r="1064" spans="1:11" hidden="1" x14ac:dyDescent="0.3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2111.1407999999997</v>
      </c>
      <c r="H1064" s="1">
        <v>3433.5</v>
      </c>
      <c r="I1064" t="s">
        <v>1122</v>
      </c>
      <c r="J1064" t="s">
        <v>1127</v>
      </c>
      <c r="K1064" t="s">
        <v>1146</v>
      </c>
    </row>
    <row r="1065" spans="1:11" hidden="1" x14ac:dyDescent="0.3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3759.5430000000006</v>
      </c>
      <c r="H1065" s="1">
        <v>2453.75</v>
      </c>
      <c r="I1065" t="s">
        <v>1122</v>
      </c>
      <c r="J1065" t="s">
        <v>1130</v>
      </c>
      <c r="K1065" t="s">
        <v>1144</v>
      </c>
    </row>
    <row r="1066" spans="1:11" hidden="1" x14ac:dyDescent="0.3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496.10820000000001</v>
      </c>
      <c r="H1066" s="1">
        <v>1028.7</v>
      </c>
      <c r="I1066" t="s">
        <v>1122</v>
      </c>
      <c r="J1066" t="s">
        <v>1136</v>
      </c>
      <c r="K1066" t="s">
        <v>1145</v>
      </c>
    </row>
    <row r="1067" spans="1:11" hidden="1" x14ac:dyDescent="0.3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2939.37</v>
      </c>
      <c r="H1067">
        <v>5538</v>
      </c>
      <c r="I1067" t="s">
        <v>1122</v>
      </c>
      <c r="J1067" t="s">
        <v>1137</v>
      </c>
      <c r="K1067" t="s">
        <v>1145</v>
      </c>
    </row>
    <row r="1068" spans="1:11" hidden="1" x14ac:dyDescent="0.3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260.29402317</v>
      </c>
      <c r="H1068">
        <v>9235</v>
      </c>
      <c r="I1068" t="s">
        <v>1122</v>
      </c>
      <c r="J1068" t="s">
        <v>1137</v>
      </c>
      <c r="K1068" t="s">
        <v>1144</v>
      </c>
    </row>
    <row r="1069" spans="1:11" hidden="1" x14ac:dyDescent="0.3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5398.17</v>
      </c>
      <c r="H1069">
        <v>6427</v>
      </c>
      <c r="I1069" t="s">
        <v>1122</v>
      </c>
      <c r="J1069" t="s">
        <v>1134</v>
      </c>
      <c r="K1069" t="s">
        <v>1144</v>
      </c>
    </row>
    <row r="1070" spans="1:11" hidden="1" x14ac:dyDescent="0.3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6348.12</v>
      </c>
      <c r="H1070">
        <v>5805</v>
      </c>
      <c r="I1070" t="s">
        <v>1122</v>
      </c>
      <c r="J1070" t="s">
        <v>1137</v>
      </c>
      <c r="K1070" t="s">
        <v>1146</v>
      </c>
    </row>
    <row r="1071" spans="1:11" hidden="1" x14ac:dyDescent="0.3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327.30445229000003</v>
      </c>
      <c r="H1071">
        <v>756</v>
      </c>
      <c r="I1071" t="s">
        <v>1122</v>
      </c>
      <c r="J1071" t="s">
        <v>1132</v>
      </c>
      <c r="K1071" t="s">
        <v>1145</v>
      </c>
    </row>
    <row r="1072" spans="1:11" hidden="1" x14ac:dyDescent="0.3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111.81</v>
      </c>
      <c r="H1072">
        <v>1892</v>
      </c>
      <c r="I1072" t="s">
        <v>1167</v>
      </c>
      <c r="J1072" t="s">
        <v>1127</v>
      </c>
      <c r="K1072" t="s">
        <v>1143</v>
      </c>
    </row>
    <row r="1073" spans="1:11" hidden="1" x14ac:dyDescent="0.3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127.72</v>
      </c>
      <c r="H1073">
        <v>917</v>
      </c>
      <c r="I1073" t="s">
        <v>1167</v>
      </c>
      <c r="J1073" t="s">
        <v>1135</v>
      </c>
      <c r="K1073" t="s">
        <v>1145</v>
      </c>
    </row>
    <row r="1074" spans="1:11" hidden="1" x14ac:dyDescent="0.3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4500.88</v>
      </c>
      <c r="H1074">
        <v>5400</v>
      </c>
      <c r="I1074" t="s">
        <v>1122</v>
      </c>
      <c r="J1074" t="s">
        <v>1137</v>
      </c>
      <c r="K1074" t="s">
        <v>1145</v>
      </c>
    </row>
    <row r="1075" spans="1:11" hidden="1" x14ac:dyDescent="0.3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9762.7099999999991</v>
      </c>
      <c r="H1075">
        <v>3766</v>
      </c>
      <c r="I1075" t="s">
        <v>1122</v>
      </c>
      <c r="J1075" t="s">
        <v>1125</v>
      </c>
      <c r="K1075" t="s">
        <v>1143</v>
      </c>
    </row>
    <row r="1076" spans="1:11" hidden="1" x14ac:dyDescent="0.3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5507.5002000000004</v>
      </c>
      <c r="H1076" s="1">
        <v>5726.7</v>
      </c>
      <c r="I1076" t="s">
        <v>1122</v>
      </c>
      <c r="J1076" t="s">
        <v>1135</v>
      </c>
      <c r="K1076" t="s">
        <v>1145</v>
      </c>
    </row>
    <row r="1077" spans="1:11" hidden="1" x14ac:dyDescent="0.3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5155.1494977299999</v>
      </c>
      <c r="H1077">
        <v>1429</v>
      </c>
      <c r="I1077" t="s">
        <v>1167</v>
      </c>
      <c r="J1077" t="s">
        <v>1141</v>
      </c>
      <c r="K1077" t="s">
        <v>1143</v>
      </c>
    </row>
    <row r="1078" spans="1:11" hidden="1" x14ac:dyDescent="0.3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3909.52</v>
      </c>
      <c r="H1078">
        <v>2289</v>
      </c>
      <c r="I1078" t="s">
        <v>1167</v>
      </c>
      <c r="J1078" t="s">
        <v>1132</v>
      </c>
      <c r="K1078" t="s">
        <v>1145</v>
      </c>
    </row>
    <row r="1079" spans="1:11" hidden="1" x14ac:dyDescent="0.3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2167.45731166</v>
      </c>
      <c r="H1079">
        <v>3981</v>
      </c>
      <c r="I1079" t="s">
        <v>1122</v>
      </c>
      <c r="J1079" t="s">
        <v>1139</v>
      </c>
      <c r="K1079" t="s">
        <v>1143</v>
      </c>
    </row>
    <row r="1080" spans="1:11" hidden="1" x14ac:dyDescent="0.3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4447.6563999999998</v>
      </c>
      <c r="H1080" s="1">
        <v>271.14999999999998</v>
      </c>
      <c r="I1080" t="s">
        <v>1122</v>
      </c>
      <c r="J1080" t="s">
        <v>1136</v>
      </c>
      <c r="K1080" t="s">
        <v>1145</v>
      </c>
    </row>
    <row r="1081" spans="1:11" hidden="1" x14ac:dyDescent="0.3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813.55</v>
      </c>
      <c r="H1081">
        <v>3414</v>
      </c>
      <c r="I1081" t="s">
        <v>1122</v>
      </c>
      <c r="J1081" t="s">
        <v>1140</v>
      </c>
      <c r="K1081" t="s">
        <v>1143</v>
      </c>
    </row>
    <row r="1082" spans="1:11" hidden="1" x14ac:dyDescent="0.3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131.79</v>
      </c>
      <c r="H1082">
        <v>8279</v>
      </c>
      <c r="I1082" t="s">
        <v>1167</v>
      </c>
      <c r="J1082" t="s">
        <v>1138</v>
      </c>
      <c r="K1082" t="s">
        <v>1143</v>
      </c>
    </row>
    <row r="1083" spans="1:11" hidden="1" x14ac:dyDescent="0.3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8399.3152601700003</v>
      </c>
      <c r="H1083">
        <v>4749</v>
      </c>
      <c r="I1083" t="s">
        <v>1167</v>
      </c>
      <c r="J1083" t="s">
        <v>1140</v>
      </c>
      <c r="K1083" t="s">
        <v>1144</v>
      </c>
    </row>
    <row r="1084" spans="1:11" hidden="1" x14ac:dyDescent="0.3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3187.1988000000001</v>
      </c>
      <c r="H1084" s="1">
        <v>519.48</v>
      </c>
      <c r="I1084" t="s">
        <v>1122</v>
      </c>
      <c r="J1084" t="s">
        <v>1133</v>
      </c>
      <c r="K1084" t="s">
        <v>1145</v>
      </c>
    </row>
    <row r="1085" spans="1:11" hidden="1" x14ac:dyDescent="0.3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4680.5249999999996</v>
      </c>
      <c r="H1085" s="1">
        <v>1596</v>
      </c>
      <c r="I1085" t="s">
        <v>1122</v>
      </c>
      <c r="J1085" t="s">
        <v>1140</v>
      </c>
      <c r="K1085" t="s">
        <v>1145</v>
      </c>
    </row>
    <row r="1086" spans="1:11" hidden="1" x14ac:dyDescent="0.3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10523.573609999998</v>
      </c>
      <c r="H1086" s="1">
        <v>4492.9440000000004</v>
      </c>
      <c r="I1086" t="s">
        <v>1122</v>
      </c>
      <c r="J1086" t="s">
        <v>1134</v>
      </c>
      <c r="K1086" t="s">
        <v>1145</v>
      </c>
    </row>
    <row r="1087" spans="1:11" hidden="1" x14ac:dyDescent="0.3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5376.0254508377993</v>
      </c>
      <c r="H1087" s="1">
        <v>6876.48</v>
      </c>
      <c r="I1087" t="s">
        <v>1122</v>
      </c>
      <c r="J1087" t="s">
        <v>1133</v>
      </c>
      <c r="K1087" t="s">
        <v>1146</v>
      </c>
    </row>
    <row r="1088" spans="1:11" hidden="1" x14ac:dyDescent="0.3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310.87056000000007</v>
      </c>
      <c r="H1088" s="1">
        <v>6798.3625000000002</v>
      </c>
      <c r="I1088" t="s">
        <v>1167</v>
      </c>
      <c r="J1088" t="s">
        <v>1139</v>
      </c>
      <c r="K1088" t="s">
        <v>1143</v>
      </c>
    </row>
    <row r="1089" spans="1:11" hidden="1" x14ac:dyDescent="0.3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250.4</v>
      </c>
      <c r="H1089">
        <v>7931</v>
      </c>
      <c r="I1089" t="s">
        <v>1167</v>
      </c>
      <c r="J1089" t="s">
        <v>1128</v>
      </c>
      <c r="K1089" t="s">
        <v>1145</v>
      </c>
    </row>
    <row r="1090" spans="1:11" hidden="1" x14ac:dyDescent="0.3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7753.3117400500005</v>
      </c>
      <c r="H1090">
        <v>554</v>
      </c>
      <c r="I1090" t="s">
        <v>1122</v>
      </c>
      <c r="J1090" t="s">
        <v>1136</v>
      </c>
      <c r="K1090" t="s">
        <v>1144</v>
      </c>
    </row>
    <row r="1091" spans="1:11" hidden="1" x14ac:dyDescent="0.3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4661.24</v>
      </c>
      <c r="H1091">
        <v>2886</v>
      </c>
      <c r="I1091" t="s">
        <v>1122</v>
      </c>
      <c r="J1091" t="s">
        <v>1139</v>
      </c>
      <c r="K1091" t="s">
        <v>1144</v>
      </c>
    </row>
    <row r="1092" spans="1:11" hidden="1" x14ac:dyDescent="0.3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518.11760000000004</v>
      </c>
      <c r="H1092" s="1">
        <v>5438.69</v>
      </c>
      <c r="I1092" t="s">
        <v>1122</v>
      </c>
      <c r="J1092" t="s">
        <v>1136</v>
      </c>
      <c r="K1092" t="s">
        <v>1143</v>
      </c>
    </row>
    <row r="1093" spans="1:11" hidden="1" x14ac:dyDescent="0.3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739.94</v>
      </c>
      <c r="H1093">
        <v>8623</v>
      </c>
      <c r="I1093" t="s">
        <v>1122</v>
      </c>
      <c r="J1093" t="s">
        <v>1139</v>
      </c>
      <c r="K1093" t="s">
        <v>1143</v>
      </c>
    </row>
    <row r="1094" spans="1:11" hidden="1" x14ac:dyDescent="0.3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8925.1964717200008</v>
      </c>
      <c r="H1094" s="1">
        <v>3817.77</v>
      </c>
      <c r="I1094" t="s">
        <v>1122</v>
      </c>
      <c r="J1094" t="s">
        <v>1134</v>
      </c>
      <c r="K1094" t="s">
        <v>1143</v>
      </c>
    </row>
    <row r="1095" spans="1:11" hidden="1" x14ac:dyDescent="0.3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1809.605</v>
      </c>
      <c r="H1095" s="1">
        <v>3817.52</v>
      </c>
      <c r="I1095" t="s">
        <v>1122</v>
      </c>
      <c r="J1095" t="s">
        <v>1139</v>
      </c>
      <c r="K1095" t="s">
        <v>1144</v>
      </c>
    </row>
    <row r="1096" spans="1:11" hidden="1" x14ac:dyDescent="0.3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95.414000000000001</v>
      </c>
      <c r="H1096" s="1">
        <v>6332.73</v>
      </c>
      <c r="I1096" t="s">
        <v>1167</v>
      </c>
      <c r="J1096" t="s">
        <v>1137</v>
      </c>
      <c r="K1096" t="s">
        <v>1144</v>
      </c>
    </row>
    <row r="1097" spans="1:11" hidden="1" x14ac:dyDescent="0.3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8904.3976000000021</v>
      </c>
      <c r="H1097" s="1">
        <v>10695.94</v>
      </c>
      <c r="I1097" t="s">
        <v>1167</v>
      </c>
      <c r="J1097" t="s">
        <v>1139</v>
      </c>
      <c r="K1097" t="s">
        <v>1145</v>
      </c>
    </row>
    <row r="1098" spans="1:11" hidden="1" x14ac:dyDescent="0.3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1930.33</v>
      </c>
      <c r="H1098">
        <v>8302</v>
      </c>
      <c r="I1098" t="s">
        <v>1122</v>
      </c>
      <c r="J1098" t="s">
        <v>1136</v>
      </c>
      <c r="K1098" t="s">
        <v>1144</v>
      </c>
    </row>
    <row r="1099" spans="1:11" hidden="1" x14ac:dyDescent="0.3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2826.6401769699996</v>
      </c>
      <c r="H1099">
        <v>3770</v>
      </c>
      <c r="I1099" t="s">
        <v>1122</v>
      </c>
      <c r="J1099" t="s">
        <v>1134</v>
      </c>
      <c r="K1099" t="s">
        <v>1146</v>
      </c>
    </row>
    <row r="1100" spans="1:11" hidden="1" x14ac:dyDescent="0.3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9363.6453319214997</v>
      </c>
      <c r="H1100" s="1">
        <v>751.14</v>
      </c>
      <c r="I1100" t="s">
        <v>1122</v>
      </c>
      <c r="J1100" t="s">
        <v>1137</v>
      </c>
      <c r="K1100" t="s">
        <v>1144</v>
      </c>
    </row>
    <row r="1101" spans="1:11" hidden="1" x14ac:dyDescent="0.3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951.35</v>
      </c>
      <c r="H1101">
        <v>146</v>
      </c>
      <c r="I1101" t="s">
        <v>1122</v>
      </c>
      <c r="J1101" t="s">
        <v>1141</v>
      </c>
      <c r="K1101" t="s">
        <v>1145</v>
      </c>
    </row>
    <row r="1102" spans="1:11" hidden="1" x14ac:dyDescent="0.3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9840.4</v>
      </c>
      <c r="H1102">
        <v>9361</v>
      </c>
      <c r="I1102" t="s">
        <v>1167</v>
      </c>
      <c r="J1102" t="s">
        <v>1140</v>
      </c>
      <c r="K1102" t="s">
        <v>1143</v>
      </c>
    </row>
    <row r="1103" spans="1:11" hidden="1" x14ac:dyDescent="0.3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4053.22</v>
      </c>
      <c r="H1103">
        <v>6081</v>
      </c>
      <c r="I1103" t="s">
        <v>1167</v>
      </c>
      <c r="J1103" t="s">
        <v>1138</v>
      </c>
      <c r="K1103" t="s">
        <v>1145</v>
      </c>
    </row>
    <row r="1104" spans="1:11" hidden="1" x14ac:dyDescent="0.3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706.87080000000003</v>
      </c>
      <c r="H1104" s="1">
        <v>1670.18</v>
      </c>
      <c r="I1104" t="s">
        <v>1167</v>
      </c>
      <c r="J1104" t="s">
        <v>1137</v>
      </c>
      <c r="K1104" t="s">
        <v>1144</v>
      </c>
    </row>
  </sheetData>
  <autoFilter ref="A1:K1104" xr:uid="{FA5A080A-0ADE-433F-85A4-524BD2092782}">
    <filterColumn colId="1">
      <filters>
        <filter val="2018"/>
      </filters>
    </filterColumn>
  </autoFilter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L1116"/>
  <sheetViews>
    <sheetView topLeftCell="AS1" zoomScaleNormal="100" workbookViewId="0">
      <selection activeCell="BG15" sqref="BG15"/>
    </sheetView>
  </sheetViews>
  <sheetFormatPr defaultColWidth="10.25" defaultRowHeight="16.899999999999999" customHeight="1" outlineLevelRow="1" x14ac:dyDescent="0.3"/>
  <cols>
    <col min="1" max="4" width="13" style="5" customWidth="1"/>
    <col min="5" max="5" width="7.375" style="5" bestFit="1" customWidth="1"/>
    <col min="6" max="12" width="10.25" style="5"/>
    <col min="13" max="13" width="4.125" style="5" customWidth="1"/>
    <col min="14" max="14" width="15.875" style="5" customWidth="1"/>
    <col min="15" max="27" width="10.25" style="5"/>
    <col min="28" max="28" width="2.875" style="5" customWidth="1"/>
    <col min="29" max="29" width="15.125" style="5" customWidth="1"/>
    <col min="30" max="40" width="10.25" style="5"/>
    <col min="41" max="41" width="4.5" style="5" customWidth="1"/>
    <col min="42" max="49" width="10.25" style="5"/>
    <col min="50" max="50" width="6.25" style="5" customWidth="1"/>
    <col min="51" max="51" width="5.5" style="5" bestFit="1" customWidth="1"/>
    <col min="52" max="59" width="8.125" style="5" customWidth="1"/>
    <col min="60" max="16384" width="10.25" style="5"/>
  </cols>
  <sheetData>
    <row r="1" spans="1:64" ht="16.899999999999999" customHeight="1" x14ac:dyDescent="0.3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64" ht="16.899999999999999" customHeight="1" outlineLevel="1" x14ac:dyDescent="0.3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64" ht="16.899999999999999" customHeight="1" outlineLevel="1" thickBot="1" x14ac:dyDescent="0.35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64" ht="16.899999999999999" customHeight="1" outlineLevel="1" x14ac:dyDescent="0.3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64" ht="16.899999999999999" customHeight="1" outlineLevel="1" x14ac:dyDescent="0.3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64" ht="7.9" customHeight="1" x14ac:dyDescent="0.3"/>
    <row r="7" spans="1:64" ht="16.899999999999999" customHeight="1" x14ac:dyDescent="0.3">
      <c r="A7" s="14" t="s">
        <v>1182</v>
      </c>
      <c r="B7" s="15" t="str">
        <f>"2022년의 기업 M&amp;A 건수는 총 " &amp; D8 &amp; "건으로, 2018년부터 2021년까지의 연평균 대비 " &amp; TEXT(B9,"0.0%") &amp; " " &amp; D9</f>
        <v>2022년의 기업 M&amp;A 건수는 총 182건으로, 2018년부터 2021년까지의 연평균 대비 24.9% 증가</v>
      </c>
      <c r="N7" s="14" t="s">
        <v>1182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1182</v>
      </c>
      <c r="AD7" s="15" t="str">
        <f>"2021년 대비, 2022년 기업의 M&amp;A 활동이 " &amp; TEXT(AH8,"0.0%") &amp; " 증가/감소"</f>
        <v>2021년 대비, 2022년 기업의 M&amp;A 활동이 9.0% 증가/감소</v>
      </c>
      <c r="AP7" s="14" t="s">
        <v>1182</v>
      </c>
      <c r="AQ7" s="15" t="str">
        <f>"2020년 3분기 이후, 기업 M&amp;A 활동이 " &amp;  TEXT(AQ9,"#.#%") &amp;  AS9</f>
        <v>2020년 3분기 이후, 기업 M&amp;A 활동이 27.7%증가</v>
      </c>
      <c r="AU7" s="15" t="str">
        <f>"'20 2분기 이전 대비 " &amp;  IF(AS9="증가","+","-") &amp; TEXT($AQ$9,"#.#% ")</f>
        <v xml:space="preserve">'20 2분기 이전 대비 +27.7% </v>
      </c>
    </row>
    <row r="8" spans="1:64" ht="16.899999999999999" customHeight="1" x14ac:dyDescent="0.3">
      <c r="A8" s="14" t="s">
        <v>1187</v>
      </c>
      <c r="B8" s="16">
        <f>AVERAGE(E15:E27)</f>
        <v>145.75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SUM(AG15:AG23)</f>
        <v>167</v>
      </c>
      <c r="AE8" s="14" t="s">
        <v>1185</v>
      </c>
      <c r="AF8" s="17">
        <f>SUM(AH15:AH23)</f>
        <v>182</v>
      </c>
      <c r="AG8" s="14" t="s">
        <v>1202</v>
      </c>
      <c r="AH8" s="24">
        <f>(AF8-AD8)/AD8</f>
        <v>8.9820359281437126E-2</v>
      </c>
      <c r="AP8" s="20" t="s">
        <v>1195</v>
      </c>
      <c r="AQ8" s="15">
        <f>SUM($AR$15:$AV$24)</f>
        <v>336</v>
      </c>
      <c r="AR8" s="20" t="s">
        <v>1196</v>
      </c>
      <c r="AS8" s="15">
        <f>SUM($AR$25:$AV$34)</f>
        <v>429</v>
      </c>
      <c r="AX8" s="26"/>
    </row>
    <row r="9" spans="1:64" ht="16.899999999999999" customHeight="1" x14ac:dyDescent="0.3">
      <c r="A9" s="14" t="s">
        <v>1198</v>
      </c>
      <c r="B9" s="22">
        <f>(D8-B8)/B8</f>
        <v>0.24871355060034306</v>
      </c>
      <c r="C9" s="14" t="s">
        <v>1183</v>
      </c>
      <c r="D9" s="16" t="str">
        <f>IF(B9&gt;=0,"증가","감소")</f>
        <v>증가</v>
      </c>
      <c r="N9" s="14" t="s">
        <v>1199</v>
      </c>
      <c r="O9" s="22">
        <f>R14/SUM(R14:R23)</f>
        <v>0.18676337262012693</v>
      </c>
      <c r="P9" s="14" t="s">
        <v>1200</v>
      </c>
      <c r="Q9" s="22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IF(AH8&gt;=0,"증가","감소")</f>
        <v>증가</v>
      </c>
      <c r="AE9" s="14" t="s">
        <v>1203</v>
      </c>
      <c r="AF9" s="15" t="str">
        <f>VLOOKUP(AC15,표1[#All],2,0)</f>
        <v>중국</v>
      </c>
      <c r="AG9" s="14" t="s">
        <v>1204</v>
      </c>
      <c r="AH9" s="23">
        <f>AI15/SUM(AI16:AI22)</f>
        <v>0.30546075085324231</v>
      </c>
      <c r="AP9" s="20" t="s">
        <v>1205</v>
      </c>
      <c r="AQ9" s="23">
        <f>(AS8-AQ8)/AQ8</f>
        <v>0.2767857142857143</v>
      </c>
      <c r="AR9" s="20" t="s">
        <v>1183</v>
      </c>
      <c r="AS9" s="25" t="str">
        <f>IF(AQ9&gt;=0,"증가","감소")</f>
        <v>증가</v>
      </c>
      <c r="AX9" s="26"/>
    </row>
    <row r="10" spans="1:64" ht="16.899999999999999" customHeight="1" x14ac:dyDescent="0.3">
      <c r="AC10" s="14" t="s">
        <v>1186</v>
      </c>
      <c r="AD10" s="15" t="str">
        <f>"기업 M&amp;A 활동이 가장 활발한 " &amp; AF9 &amp; "이 전체의 " &amp; TEXT(AH9,"0.0%") &amp; "를 차지"</f>
        <v>기업 M&amp;A 활동이 가장 활발한 중국이 전체의 30.5%를 차지</v>
      </c>
      <c r="AX10" s="26"/>
    </row>
    <row r="11" spans="1:64" ht="17.25" thickBot="1" x14ac:dyDescent="0.35">
      <c r="AC11" s="21" t="s">
        <v>1208</v>
      </c>
      <c r="AD11" t="s">
        <v>1206</v>
      </c>
      <c r="AP11" s="21" t="s">
        <v>1208</v>
      </c>
      <c r="AQ11" t="s">
        <v>1206</v>
      </c>
      <c r="AX11" s="26"/>
    </row>
    <row r="12" spans="1:64" ht="9" customHeight="1" x14ac:dyDescent="0.3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  <c r="AX12" s="26"/>
      <c r="BD12"/>
      <c r="BE12"/>
      <c r="BF12"/>
      <c r="BG12"/>
      <c r="BH12"/>
      <c r="BI12"/>
      <c r="BJ12"/>
    </row>
    <row r="13" spans="1:64" ht="16.5" x14ac:dyDescent="0.3">
      <c r="A13" s="21" t="s">
        <v>1207</v>
      </c>
      <c r="B13"/>
      <c r="C13" s="21" t="s">
        <v>1208</v>
      </c>
      <c r="D13"/>
      <c r="E13"/>
      <c r="N13" s="21" t="s">
        <v>1211</v>
      </c>
      <c r="O13" t="s">
        <v>1207</v>
      </c>
      <c r="P13"/>
      <c r="Q13" t="s">
        <v>1212</v>
      </c>
      <c r="R13" s="5" t="s">
        <v>1213</v>
      </c>
      <c r="S13" s="5" t="s">
        <v>1215</v>
      </c>
      <c r="T13" s="5" t="s">
        <v>1214</v>
      </c>
      <c r="U13" s="5" t="s">
        <v>1216</v>
      </c>
      <c r="V13" s="5">
        <f>R14+R14*10%</f>
        <v>226.6</v>
      </c>
      <c r="AC13" s="21" t="s">
        <v>1207</v>
      </c>
      <c r="AD13" s="21" t="s">
        <v>1209</v>
      </c>
      <c r="AE13"/>
      <c r="AF13"/>
      <c r="AG13"/>
      <c r="AH13"/>
      <c r="AI13"/>
      <c r="AP13" s="21" t="s">
        <v>1207</v>
      </c>
      <c r="AQ13"/>
      <c r="AR13" s="21" t="s">
        <v>0</v>
      </c>
      <c r="AS13"/>
      <c r="AT13"/>
      <c r="AU13"/>
      <c r="AV13"/>
      <c r="AW13"/>
      <c r="AX13" s="26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4" ht="16.5" x14ac:dyDescent="0.3">
      <c r="A14" s="21" t="s">
        <v>1209</v>
      </c>
      <c r="B14" s="21" t="s">
        <v>1210</v>
      </c>
      <c r="C14" t="s">
        <v>1167</v>
      </c>
      <c r="D14" t="s">
        <v>1206</v>
      </c>
      <c r="E14"/>
      <c r="N14" t="s">
        <v>1137</v>
      </c>
      <c r="O14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1217</v>
      </c>
      <c r="V14" s="5">
        <f>R23+R14*5%</f>
        <v>60.3</v>
      </c>
      <c r="AC14" s="21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1218</v>
      </c>
      <c r="AP14" s="21" t="s">
        <v>1209</v>
      </c>
      <c r="AQ14" s="21" t="s">
        <v>1210</v>
      </c>
      <c r="AR14" t="s">
        <v>5</v>
      </c>
      <c r="AS14" t="s">
        <v>54</v>
      </c>
      <c r="AT14" t="s">
        <v>27</v>
      </c>
      <c r="AU14" t="s">
        <v>1158</v>
      </c>
      <c r="AV14" t="s">
        <v>21</v>
      </c>
      <c r="AW14" t="s">
        <v>1218</v>
      </c>
      <c r="AX14" s="26"/>
      <c r="AY14" s="27" t="str">
        <f t="shared" ref="AY14:BF15" si="0">AP14</f>
        <v>Year</v>
      </c>
      <c r="AZ14" s="27" t="str">
        <f t="shared" si="0"/>
        <v>Quarter</v>
      </c>
      <c r="BA14" s="27" t="str">
        <f t="shared" si="0"/>
        <v>China</v>
      </c>
      <c r="BB14" s="27" t="str">
        <f t="shared" si="0"/>
        <v>Germany</v>
      </c>
      <c r="BC14" s="27" t="str">
        <f t="shared" si="0"/>
        <v>India</v>
      </c>
      <c r="BD14" s="27" t="str">
        <f t="shared" si="0"/>
        <v>Korea</v>
      </c>
      <c r="BE14" s="27" t="str">
        <f t="shared" si="0"/>
        <v>USA</v>
      </c>
      <c r="BF14" s="27" t="str">
        <f t="shared" si="0"/>
        <v>총합계</v>
      </c>
      <c r="BG14" s="27" t="s">
        <v>1215</v>
      </c>
      <c r="BK14"/>
      <c r="BL14"/>
    </row>
    <row r="15" spans="1:64" ht="16.5" x14ac:dyDescent="0.3">
      <c r="A15">
        <v>2018</v>
      </c>
      <c r="B15" t="s">
        <v>1149</v>
      </c>
      <c r="C15">
        <v>16</v>
      </c>
      <c r="D15">
        <v>35</v>
      </c>
      <c r="E15">
        <f>SUM(D15:D18)</f>
        <v>151</v>
      </c>
      <c r="N15" t="s">
        <v>1134</v>
      </c>
      <c r="O15">
        <v>169</v>
      </c>
      <c r="P15"/>
      <c r="Q15" t="str">
        <f t="shared" ref="Q15:Q23" si="1">N15</f>
        <v>시장 확장</v>
      </c>
      <c r="R15">
        <f t="shared" ref="R15:R23" si="2">O15</f>
        <v>169</v>
      </c>
      <c r="S15" s="5">
        <f>S14-($V$13-$V$14)/9</f>
        <v>208.12222222222221</v>
      </c>
      <c r="T15" s="5">
        <f t="shared" ref="T15:T23" si="3">S15-R15</f>
        <v>39.122222222222206</v>
      </c>
      <c r="AC15" t="s">
        <v>5</v>
      </c>
      <c r="AD15">
        <v>39</v>
      </c>
      <c r="AE15">
        <v>30</v>
      </c>
      <c r="AF15">
        <v>27</v>
      </c>
      <c r="AG15">
        <v>40</v>
      </c>
      <c r="AH15">
        <v>43</v>
      </c>
      <c r="AI15">
        <v>179</v>
      </c>
      <c r="AP15">
        <v>2018</v>
      </c>
      <c r="AQ15" t="s">
        <v>1149</v>
      </c>
      <c r="AR15">
        <v>6</v>
      </c>
      <c r="AS15">
        <v>3</v>
      </c>
      <c r="AT15">
        <v>5</v>
      </c>
      <c r="AU15">
        <v>9</v>
      </c>
      <c r="AV15">
        <v>12</v>
      </c>
      <c r="AW15">
        <v>35</v>
      </c>
      <c r="AX15" s="26"/>
      <c r="AY15" s="27">
        <f t="shared" si="0"/>
        <v>2018</v>
      </c>
      <c r="AZ15" s="27" t="str">
        <f t="shared" si="0"/>
        <v>Q1</v>
      </c>
      <c r="BA15" s="27">
        <f t="shared" si="0"/>
        <v>6</v>
      </c>
      <c r="BB15" s="27">
        <f t="shared" si="0"/>
        <v>3</v>
      </c>
      <c r="BC15" s="27">
        <f t="shared" si="0"/>
        <v>5</v>
      </c>
      <c r="BD15" s="27">
        <f t="shared" si="0"/>
        <v>9</v>
      </c>
      <c r="BE15" s="27">
        <f t="shared" si="0"/>
        <v>12</v>
      </c>
      <c r="BF15" s="27">
        <f t="shared" si="0"/>
        <v>35</v>
      </c>
      <c r="BG15" s="27">
        <f>BF15+3</f>
        <v>38</v>
      </c>
      <c r="BK15"/>
      <c r="BL15"/>
    </row>
    <row r="16" spans="1:64" ht="16.5" x14ac:dyDescent="0.3">
      <c r="A16"/>
      <c r="B16" t="s">
        <v>1150</v>
      </c>
      <c r="C16">
        <v>12</v>
      </c>
      <c r="D16">
        <v>32</v>
      </c>
      <c r="E16"/>
      <c r="N16" t="s">
        <v>1136</v>
      </c>
      <c r="O16">
        <v>150</v>
      </c>
      <c r="P16"/>
      <c r="Q16" t="str">
        <f t="shared" si="1"/>
        <v>인재 및 전문성 획득</v>
      </c>
      <c r="R16">
        <f t="shared" si="2"/>
        <v>150</v>
      </c>
      <c r="S16" s="5">
        <f t="shared" ref="S16:S23" si="4">S15-($V$13-$V$14)/9</f>
        <v>189.64444444444442</v>
      </c>
      <c r="T16" s="5">
        <f t="shared" si="3"/>
        <v>39.644444444444417</v>
      </c>
      <c r="AC16" t="s">
        <v>54</v>
      </c>
      <c r="AD16">
        <v>18</v>
      </c>
      <c r="AE16">
        <v>16</v>
      </c>
      <c r="AF16">
        <v>12</v>
      </c>
      <c r="AG16">
        <v>24</v>
      </c>
      <c r="AH16">
        <v>13</v>
      </c>
      <c r="AI16">
        <v>83</v>
      </c>
      <c r="AP16"/>
      <c r="AQ16" t="s">
        <v>1150</v>
      </c>
      <c r="AR16">
        <v>9</v>
      </c>
      <c r="AS16">
        <v>4</v>
      </c>
      <c r="AT16">
        <v>6</v>
      </c>
      <c r="AU16">
        <v>4</v>
      </c>
      <c r="AV16">
        <v>9</v>
      </c>
      <c r="AW16">
        <v>32</v>
      </c>
      <c r="AX16" s="26"/>
      <c r="AY16" s="27"/>
      <c r="AZ16" s="27" t="str">
        <f t="shared" ref="AZ16:AZ34" si="5">AQ16</f>
        <v>Q2</v>
      </c>
      <c r="BA16" s="27">
        <f t="shared" ref="BA16:BA34" si="6">AR16</f>
        <v>9</v>
      </c>
      <c r="BB16" s="27">
        <f t="shared" ref="BB16:BB34" si="7">AS16</f>
        <v>4</v>
      </c>
      <c r="BC16" s="27">
        <f t="shared" ref="BC16:BC34" si="8">AT16</f>
        <v>6</v>
      </c>
      <c r="BD16" s="27">
        <f t="shared" ref="BD16:BD34" si="9">AU16</f>
        <v>4</v>
      </c>
      <c r="BE16" s="27">
        <f t="shared" ref="BE16:BE34" si="10">AV16</f>
        <v>9</v>
      </c>
      <c r="BF16" s="27">
        <f t="shared" ref="BF16:BF34" si="11">AW16</f>
        <v>32</v>
      </c>
      <c r="BG16" s="27">
        <f t="shared" ref="BG16:BG34" si="12">BF16+3</f>
        <v>35</v>
      </c>
      <c r="BK16"/>
      <c r="BL16"/>
    </row>
    <row r="17" spans="1:64" ht="16.5" x14ac:dyDescent="0.3">
      <c r="A17"/>
      <c r="B17" t="s">
        <v>1151</v>
      </c>
      <c r="C17">
        <v>23</v>
      </c>
      <c r="D17">
        <v>38</v>
      </c>
      <c r="E17"/>
      <c r="N17" t="s">
        <v>1140</v>
      </c>
      <c r="O17">
        <v>127</v>
      </c>
      <c r="P17"/>
      <c r="Q17" t="str">
        <f t="shared" si="1"/>
        <v>수직 통합</v>
      </c>
      <c r="R17">
        <f t="shared" si="2"/>
        <v>127</v>
      </c>
      <c r="S17" s="5">
        <f t="shared" si="4"/>
        <v>171.16666666666663</v>
      </c>
      <c r="T17" s="5">
        <f t="shared" si="3"/>
        <v>44.166666666666629</v>
      </c>
      <c r="AC17" t="s">
        <v>27</v>
      </c>
      <c r="AD17">
        <v>25</v>
      </c>
      <c r="AE17">
        <v>13</v>
      </c>
      <c r="AF17">
        <v>19</v>
      </c>
      <c r="AG17">
        <v>25</v>
      </c>
      <c r="AH17">
        <v>13</v>
      </c>
      <c r="AI17">
        <v>95</v>
      </c>
      <c r="AP17"/>
      <c r="AQ17" t="s">
        <v>1151</v>
      </c>
      <c r="AR17">
        <v>9</v>
      </c>
      <c r="AS17">
        <v>7</v>
      </c>
      <c r="AT17">
        <v>6</v>
      </c>
      <c r="AU17">
        <v>7</v>
      </c>
      <c r="AV17">
        <v>9</v>
      </c>
      <c r="AW17">
        <v>38</v>
      </c>
      <c r="AX17" s="26"/>
      <c r="AY17" s="27"/>
      <c r="AZ17" s="27" t="str">
        <f t="shared" si="5"/>
        <v>Q3</v>
      </c>
      <c r="BA17" s="27">
        <f t="shared" si="6"/>
        <v>9</v>
      </c>
      <c r="BB17" s="27">
        <f t="shared" si="7"/>
        <v>7</v>
      </c>
      <c r="BC17" s="27">
        <f t="shared" si="8"/>
        <v>6</v>
      </c>
      <c r="BD17" s="27">
        <f t="shared" si="9"/>
        <v>7</v>
      </c>
      <c r="BE17" s="27">
        <f t="shared" si="10"/>
        <v>9</v>
      </c>
      <c r="BF17" s="27">
        <f t="shared" si="11"/>
        <v>38</v>
      </c>
      <c r="BG17" s="27">
        <f t="shared" si="12"/>
        <v>41</v>
      </c>
      <c r="BK17"/>
      <c r="BL17"/>
    </row>
    <row r="18" spans="1:64" ht="16.5" x14ac:dyDescent="0.3">
      <c r="A18"/>
      <c r="B18" t="s">
        <v>1152</v>
      </c>
      <c r="C18">
        <v>12</v>
      </c>
      <c r="D18">
        <v>46</v>
      </c>
      <c r="E18"/>
      <c r="N18" t="s">
        <v>1133</v>
      </c>
      <c r="O18">
        <v>116</v>
      </c>
      <c r="P18"/>
      <c r="Q18" t="str">
        <f t="shared" si="1"/>
        <v>기술 획득</v>
      </c>
      <c r="R18">
        <f t="shared" si="2"/>
        <v>116</v>
      </c>
      <c r="S18" s="5">
        <f t="shared" si="4"/>
        <v>152.68888888888884</v>
      </c>
      <c r="T18" s="5">
        <f t="shared" si="3"/>
        <v>36.68888888888884</v>
      </c>
      <c r="AC18" t="s">
        <v>1158</v>
      </c>
      <c r="AD18">
        <v>29</v>
      </c>
      <c r="AE18">
        <v>33</v>
      </c>
      <c r="AF18">
        <v>21</v>
      </c>
      <c r="AG18">
        <v>54</v>
      </c>
      <c r="AH18">
        <v>66</v>
      </c>
      <c r="AI18">
        <v>203</v>
      </c>
      <c r="AP18"/>
      <c r="AQ18" t="s">
        <v>1152</v>
      </c>
      <c r="AR18">
        <v>15</v>
      </c>
      <c r="AS18">
        <v>4</v>
      </c>
      <c r="AT18">
        <v>8</v>
      </c>
      <c r="AU18">
        <v>9</v>
      </c>
      <c r="AV18">
        <v>10</v>
      </c>
      <c r="AW18">
        <v>46</v>
      </c>
      <c r="AX18" s="26"/>
      <c r="AY18" s="27"/>
      <c r="AZ18" s="27" t="str">
        <f t="shared" si="5"/>
        <v>Q4</v>
      </c>
      <c r="BA18" s="27">
        <f t="shared" si="6"/>
        <v>15</v>
      </c>
      <c r="BB18" s="27">
        <f t="shared" si="7"/>
        <v>4</v>
      </c>
      <c r="BC18" s="27">
        <f t="shared" si="8"/>
        <v>8</v>
      </c>
      <c r="BD18" s="27">
        <f t="shared" si="9"/>
        <v>9</v>
      </c>
      <c r="BE18" s="27">
        <f t="shared" si="10"/>
        <v>10</v>
      </c>
      <c r="BF18" s="27">
        <f t="shared" si="11"/>
        <v>46</v>
      </c>
      <c r="BG18" s="27">
        <f t="shared" si="12"/>
        <v>49</v>
      </c>
      <c r="BK18"/>
      <c r="BL18"/>
    </row>
    <row r="19" spans="1:64" ht="16.5" x14ac:dyDescent="0.3">
      <c r="A19">
        <v>2019</v>
      </c>
      <c r="B19" t="s">
        <v>1149</v>
      </c>
      <c r="C19">
        <v>9</v>
      </c>
      <c r="D19">
        <v>32</v>
      </c>
      <c r="E19">
        <f>SUM(D19:D22)</f>
        <v>144</v>
      </c>
      <c r="N19" t="s">
        <v>1138</v>
      </c>
      <c r="O19">
        <v>90</v>
      </c>
      <c r="P19"/>
      <c r="Q19" t="str">
        <f t="shared" si="1"/>
        <v>수익 시너지</v>
      </c>
      <c r="R19">
        <f t="shared" si="2"/>
        <v>90</v>
      </c>
      <c r="S19" s="5">
        <f t="shared" si="4"/>
        <v>134.21111111111105</v>
      </c>
      <c r="T19" s="5">
        <f t="shared" si="3"/>
        <v>44.211111111111052</v>
      </c>
      <c r="AC19" t="s">
        <v>21</v>
      </c>
      <c r="AD19">
        <v>40</v>
      </c>
      <c r="AE19">
        <v>52</v>
      </c>
      <c r="AF19">
        <v>42</v>
      </c>
      <c r="AG19">
        <v>24</v>
      </c>
      <c r="AH19">
        <v>47</v>
      </c>
      <c r="AI19">
        <v>205</v>
      </c>
      <c r="AP19">
        <v>2019</v>
      </c>
      <c r="AQ19" t="s">
        <v>1149</v>
      </c>
      <c r="AR19">
        <v>4</v>
      </c>
      <c r="AS19">
        <v>6</v>
      </c>
      <c r="AT19">
        <v>1</v>
      </c>
      <c r="AU19">
        <v>8</v>
      </c>
      <c r="AV19">
        <v>13</v>
      </c>
      <c r="AW19">
        <v>32</v>
      </c>
      <c r="AX19" s="26"/>
      <c r="AY19" s="27">
        <f>AP19</f>
        <v>2019</v>
      </c>
      <c r="AZ19" s="27" t="str">
        <f t="shared" si="5"/>
        <v>Q1</v>
      </c>
      <c r="BA19" s="27">
        <f t="shared" si="6"/>
        <v>4</v>
      </c>
      <c r="BB19" s="27">
        <f t="shared" si="7"/>
        <v>6</v>
      </c>
      <c r="BC19" s="27">
        <f t="shared" si="8"/>
        <v>1</v>
      </c>
      <c r="BD19" s="27">
        <f t="shared" si="9"/>
        <v>8</v>
      </c>
      <c r="BE19" s="27">
        <f t="shared" si="10"/>
        <v>13</v>
      </c>
      <c r="BF19" s="27">
        <f t="shared" si="11"/>
        <v>32</v>
      </c>
      <c r="BG19" s="27">
        <f t="shared" si="12"/>
        <v>35</v>
      </c>
      <c r="BI19"/>
      <c r="BJ19"/>
      <c r="BK19"/>
      <c r="BL19"/>
    </row>
    <row r="20" spans="1:64" ht="16.5" x14ac:dyDescent="0.3">
      <c r="A20"/>
      <c r="B20" t="s">
        <v>1150</v>
      </c>
      <c r="C20">
        <v>12</v>
      </c>
      <c r="D20">
        <v>36</v>
      </c>
      <c r="E20"/>
      <c r="N20" t="s">
        <v>1139</v>
      </c>
      <c r="O20">
        <v>72</v>
      </c>
      <c r="P20"/>
      <c r="Q20" t="str">
        <f t="shared" si="1"/>
        <v>경쟁 업체 제거</v>
      </c>
      <c r="R20">
        <f t="shared" si="2"/>
        <v>72</v>
      </c>
      <c r="S20" s="5">
        <f t="shared" si="4"/>
        <v>115.73333333333328</v>
      </c>
      <c r="T20" s="5">
        <f t="shared" si="3"/>
        <v>43.733333333333277</v>
      </c>
      <c r="AC20"/>
      <c r="AD20"/>
      <c r="AE20"/>
      <c r="AP20"/>
      <c r="AQ20" t="s">
        <v>1150</v>
      </c>
      <c r="AR20">
        <v>7</v>
      </c>
      <c r="AS20">
        <v>3</v>
      </c>
      <c r="AT20">
        <v>6</v>
      </c>
      <c r="AU20">
        <v>5</v>
      </c>
      <c r="AV20">
        <v>15</v>
      </c>
      <c r="AW20">
        <v>36</v>
      </c>
      <c r="AX20" s="26"/>
      <c r="AY20" s="27"/>
      <c r="AZ20" s="27" t="str">
        <f t="shared" si="5"/>
        <v>Q2</v>
      </c>
      <c r="BA20" s="27">
        <f t="shared" si="6"/>
        <v>7</v>
      </c>
      <c r="BB20" s="27">
        <f t="shared" si="7"/>
        <v>3</v>
      </c>
      <c r="BC20" s="27">
        <f t="shared" si="8"/>
        <v>6</v>
      </c>
      <c r="BD20" s="27">
        <f t="shared" si="9"/>
        <v>5</v>
      </c>
      <c r="BE20" s="27">
        <f t="shared" si="10"/>
        <v>15</v>
      </c>
      <c r="BF20" s="27">
        <f t="shared" si="11"/>
        <v>36</v>
      </c>
      <c r="BG20" s="27">
        <f t="shared" si="12"/>
        <v>39</v>
      </c>
      <c r="BI20"/>
      <c r="BJ20"/>
      <c r="BK20"/>
      <c r="BL20"/>
    </row>
    <row r="21" spans="1:64" ht="16.5" x14ac:dyDescent="0.3">
      <c r="A21"/>
      <c r="B21" t="s">
        <v>1151</v>
      </c>
      <c r="C21">
        <v>9</v>
      </c>
      <c r="D21">
        <v>36</v>
      </c>
      <c r="E21"/>
      <c r="N21" t="s">
        <v>1132</v>
      </c>
      <c r="O21">
        <v>69</v>
      </c>
      <c r="P21"/>
      <c r="Q21" t="str">
        <f t="shared" si="1"/>
        <v>제품 다양화</v>
      </c>
      <c r="R21">
        <f t="shared" si="2"/>
        <v>69</v>
      </c>
      <c r="S21" s="5">
        <f t="shared" si="4"/>
        <v>97.255555555555503</v>
      </c>
      <c r="T21" s="5">
        <f t="shared" si="3"/>
        <v>28.255555555555503</v>
      </c>
      <c r="AC21"/>
      <c r="AD21"/>
      <c r="AE21"/>
      <c r="AP21"/>
      <c r="AQ21" t="s">
        <v>1151</v>
      </c>
      <c r="AR21">
        <v>10</v>
      </c>
      <c r="AS21">
        <v>3</v>
      </c>
      <c r="AT21">
        <v>3</v>
      </c>
      <c r="AU21">
        <v>7</v>
      </c>
      <c r="AV21">
        <v>13</v>
      </c>
      <c r="AW21">
        <v>36</v>
      </c>
      <c r="AX21" s="26"/>
      <c r="AY21" s="27"/>
      <c r="AZ21" s="27" t="str">
        <f t="shared" si="5"/>
        <v>Q3</v>
      </c>
      <c r="BA21" s="27">
        <f t="shared" si="6"/>
        <v>10</v>
      </c>
      <c r="BB21" s="27">
        <f t="shared" si="7"/>
        <v>3</v>
      </c>
      <c r="BC21" s="27">
        <f t="shared" si="8"/>
        <v>3</v>
      </c>
      <c r="BD21" s="27">
        <f t="shared" si="9"/>
        <v>7</v>
      </c>
      <c r="BE21" s="27">
        <f t="shared" si="10"/>
        <v>13</v>
      </c>
      <c r="BF21" s="27">
        <f t="shared" si="11"/>
        <v>36</v>
      </c>
      <c r="BG21" s="27">
        <f t="shared" si="12"/>
        <v>39</v>
      </c>
      <c r="BI21"/>
      <c r="BJ21"/>
      <c r="BK21"/>
      <c r="BL21"/>
    </row>
    <row r="22" spans="1:64" ht="16.5" x14ac:dyDescent="0.3">
      <c r="A22"/>
      <c r="B22" t="s">
        <v>1152</v>
      </c>
      <c r="C22">
        <v>20</v>
      </c>
      <c r="D22">
        <v>40</v>
      </c>
      <c r="E22"/>
      <c r="N22" t="s">
        <v>1135</v>
      </c>
      <c r="O22">
        <v>54</v>
      </c>
      <c r="P22"/>
      <c r="Q22" t="str">
        <f t="shared" si="1"/>
        <v>재무지표 개선</v>
      </c>
      <c r="R22">
        <f t="shared" si="2"/>
        <v>54</v>
      </c>
      <c r="S22" s="5">
        <f t="shared" si="4"/>
        <v>78.777777777777729</v>
      </c>
      <c r="T22" s="5">
        <f t="shared" si="3"/>
        <v>24.777777777777729</v>
      </c>
      <c r="AC22"/>
      <c r="AD22"/>
      <c r="AE22"/>
      <c r="AP22"/>
      <c r="AQ22" t="s">
        <v>1152</v>
      </c>
      <c r="AR22">
        <v>9</v>
      </c>
      <c r="AS22">
        <v>4</v>
      </c>
      <c r="AT22">
        <v>3</v>
      </c>
      <c r="AU22">
        <v>13</v>
      </c>
      <c r="AV22">
        <v>11</v>
      </c>
      <c r="AW22">
        <v>40</v>
      </c>
      <c r="AX22" s="26"/>
      <c r="AY22" s="27"/>
      <c r="AZ22" s="27" t="str">
        <f t="shared" si="5"/>
        <v>Q4</v>
      </c>
      <c r="BA22" s="27">
        <f t="shared" si="6"/>
        <v>9</v>
      </c>
      <c r="BB22" s="27">
        <f t="shared" si="7"/>
        <v>4</v>
      </c>
      <c r="BC22" s="27">
        <f t="shared" si="8"/>
        <v>3</v>
      </c>
      <c r="BD22" s="27">
        <f t="shared" si="9"/>
        <v>13</v>
      </c>
      <c r="BE22" s="27">
        <f t="shared" si="10"/>
        <v>11</v>
      </c>
      <c r="BF22" s="27">
        <f t="shared" si="11"/>
        <v>40</v>
      </c>
      <c r="BG22" s="27">
        <f t="shared" si="12"/>
        <v>43</v>
      </c>
      <c r="BI22"/>
      <c r="BJ22"/>
      <c r="BK22"/>
      <c r="BL22"/>
    </row>
    <row r="23" spans="1:64" ht="16.5" x14ac:dyDescent="0.3">
      <c r="A23">
        <v>2020</v>
      </c>
      <c r="B23" t="s">
        <v>1149</v>
      </c>
      <c r="C23">
        <v>15</v>
      </c>
      <c r="D23">
        <v>29</v>
      </c>
      <c r="E23">
        <f>SUM(D23:D26)</f>
        <v>121</v>
      </c>
      <c r="N23" t="s">
        <v>1141</v>
      </c>
      <c r="O23">
        <v>50</v>
      </c>
      <c r="P23"/>
      <c r="Q23" t="str">
        <f t="shared" si="1"/>
        <v>전략적 개편</v>
      </c>
      <c r="R23">
        <f t="shared" si="2"/>
        <v>50</v>
      </c>
      <c r="S23" s="5">
        <f t="shared" si="4"/>
        <v>60.299999999999955</v>
      </c>
      <c r="T23" s="5">
        <f t="shared" si="3"/>
        <v>10.299999999999955</v>
      </c>
      <c r="AC23"/>
      <c r="AD23"/>
      <c r="AE23"/>
      <c r="AP23">
        <v>2020</v>
      </c>
      <c r="AQ23" t="s">
        <v>1149</v>
      </c>
      <c r="AR23">
        <v>8</v>
      </c>
      <c r="AS23">
        <v>3</v>
      </c>
      <c r="AT23">
        <v>3</v>
      </c>
      <c r="AU23">
        <v>5</v>
      </c>
      <c r="AV23">
        <v>10</v>
      </c>
      <c r="AW23">
        <v>29</v>
      </c>
      <c r="AX23" s="26"/>
      <c r="AY23" s="27">
        <f>AP23</f>
        <v>2020</v>
      </c>
      <c r="AZ23" s="27" t="str">
        <f t="shared" si="5"/>
        <v>Q1</v>
      </c>
      <c r="BA23" s="27">
        <f t="shared" si="6"/>
        <v>8</v>
      </c>
      <c r="BB23" s="27">
        <f t="shared" si="7"/>
        <v>3</v>
      </c>
      <c r="BC23" s="27">
        <f t="shared" si="8"/>
        <v>3</v>
      </c>
      <c r="BD23" s="27">
        <f t="shared" si="9"/>
        <v>5</v>
      </c>
      <c r="BE23" s="27">
        <f t="shared" si="10"/>
        <v>10</v>
      </c>
      <c r="BF23" s="27">
        <f t="shared" si="11"/>
        <v>29</v>
      </c>
      <c r="BG23" s="27">
        <f t="shared" si="12"/>
        <v>32</v>
      </c>
      <c r="BI23"/>
      <c r="BJ23"/>
      <c r="BK23"/>
      <c r="BL23"/>
    </row>
    <row r="24" spans="1:64" ht="16.5" x14ac:dyDescent="0.3">
      <c r="A24"/>
      <c r="B24" t="s">
        <v>1150</v>
      </c>
      <c r="C24">
        <v>5</v>
      </c>
      <c r="D24">
        <v>12</v>
      </c>
      <c r="E24"/>
      <c r="N24"/>
      <c r="O24"/>
      <c r="P24"/>
      <c r="Q24"/>
      <c r="AC24"/>
      <c r="AD24"/>
      <c r="AE24"/>
      <c r="AP24"/>
      <c r="AQ24" t="s">
        <v>1150</v>
      </c>
      <c r="AR24"/>
      <c r="AS24">
        <v>4</v>
      </c>
      <c r="AT24">
        <v>1</v>
      </c>
      <c r="AU24">
        <v>2</v>
      </c>
      <c r="AV24">
        <v>5</v>
      </c>
      <c r="AW24">
        <v>12</v>
      </c>
      <c r="AX24" s="26"/>
      <c r="AY24" s="27"/>
      <c r="AZ24" s="27" t="str">
        <f t="shared" si="5"/>
        <v>Q2</v>
      </c>
      <c r="BA24" s="27">
        <f t="shared" si="6"/>
        <v>0</v>
      </c>
      <c r="BB24" s="27">
        <f t="shared" si="7"/>
        <v>4</v>
      </c>
      <c r="BC24" s="27">
        <f t="shared" si="8"/>
        <v>1</v>
      </c>
      <c r="BD24" s="27">
        <f t="shared" si="9"/>
        <v>2</v>
      </c>
      <c r="BE24" s="27">
        <f t="shared" si="10"/>
        <v>5</v>
      </c>
      <c r="BF24" s="27">
        <f t="shared" si="11"/>
        <v>12</v>
      </c>
      <c r="BG24" s="27">
        <f t="shared" si="12"/>
        <v>15</v>
      </c>
      <c r="BI24"/>
      <c r="BJ24"/>
      <c r="BK24"/>
      <c r="BL24"/>
    </row>
    <row r="25" spans="1:64" ht="16.5" x14ac:dyDescent="0.3">
      <c r="A25"/>
      <c r="B25" t="s">
        <v>1151</v>
      </c>
      <c r="C25">
        <v>14</v>
      </c>
      <c r="D25">
        <v>39</v>
      </c>
      <c r="E25"/>
      <c r="N25"/>
      <c r="O25"/>
      <c r="P25"/>
      <c r="Q25"/>
      <c r="AC25"/>
      <c r="AD25"/>
      <c r="AE25"/>
      <c r="AP25"/>
      <c r="AQ25" t="s">
        <v>1151</v>
      </c>
      <c r="AR25">
        <v>5</v>
      </c>
      <c r="AS25">
        <v>1</v>
      </c>
      <c r="AT25">
        <v>9</v>
      </c>
      <c r="AU25">
        <v>8</v>
      </c>
      <c r="AV25">
        <v>16</v>
      </c>
      <c r="AW25">
        <v>39</v>
      </c>
      <c r="AX25" s="26"/>
      <c r="AY25" s="27"/>
      <c r="AZ25" s="27" t="str">
        <f t="shared" si="5"/>
        <v>Q3</v>
      </c>
      <c r="BA25" s="27">
        <f t="shared" si="6"/>
        <v>5</v>
      </c>
      <c r="BB25" s="27">
        <f t="shared" si="7"/>
        <v>1</v>
      </c>
      <c r="BC25" s="27">
        <f t="shared" si="8"/>
        <v>9</v>
      </c>
      <c r="BD25" s="27">
        <f t="shared" si="9"/>
        <v>8</v>
      </c>
      <c r="BE25" s="27">
        <f t="shared" si="10"/>
        <v>16</v>
      </c>
      <c r="BF25" s="27">
        <f t="shared" si="11"/>
        <v>39</v>
      </c>
      <c r="BG25" s="27">
        <f t="shared" si="12"/>
        <v>42</v>
      </c>
      <c r="BI25"/>
      <c r="BJ25"/>
      <c r="BK25"/>
      <c r="BL25"/>
    </row>
    <row r="26" spans="1:64" ht="16.5" x14ac:dyDescent="0.3">
      <c r="A26"/>
      <c r="B26" t="s">
        <v>1152</v>
      </c>
      <c r="C26">
        <v>15</v>
      </c>
      <c r="D26">
        <v>41</v>
      </c>
      <c r="E26"/>
      <c r="N26"/>
      <c r="O26"/>
      <c r="P26"/>
      <c r="Q26"/>
      <c r="AC26"/>
      <c r="AD26"/>
      <c r="AE26"/>
      <c r="AP26"/>
      <c r="AQ26" t="s">
        <v>1152</v>
      </c>
      <c r="AR26">
        <v>14</v>
      </c>
      <c r="AS26">
        <v>4</v>
      </c>
      <c r="AT26">
        <v>6</v>
      </c>
      <c r="AU26">
        <v>6</v>
      </c>
      <c r="AV26">
        <v>11</v>
      </c>
      <c r="AW26">
        <v>41</v>
      </c>
      <c r="AX26" s="26"/>
      <c r="AY26" s="27"/>
      <c r="AZ26" s="27" t="str">
        <f t="shared" si="5"/>
        <v>Q4</v>
      </c>
      <c r="BA26" s="27">
        <f t="shared" si="6"/>
        <v>14</v>
      </c>
      <c r="BB26" s="27">
        <f t="shared" si="7"/>
        <v>4</v>
      </c>
      <c r="BC26" s="27">
        <f t="shared" si="8"/>
        <v>6</v>
      </c>
      <c r="BD26" s="27">
        <f t="shared" si="9"/>
        <v>6</v>
      </c>
      <c r="BE26" s="27">
        <f t="shared" si="10"/>
        <v>11</v>
      </c>
      <c r="BF26" s="27">
        <f t="shared" si="11"/>
        <v>41</v>
      </c>
      <c r="BG26" s="27">
        <f t="shared" si="12"/>
        <v>44</v>
      </c>
      <c r="BI26"/>
      <c r="BJ26"/>
      <c r="BK26"/>
      <c r="BL26"/>
    </row>
    <row r="27" spans="1:64" ht="16.5" x14ac:dyDescent="0.3">
      <c r="A27">
        <v>2021</v>
      </c>
      <c r="B27" t="s">
        <v>1149</v>
      </c>
      <c r="C27">
        <v>13</v>
      </c>
      <c r="D27">
        <v>33</v>
      </c>
      <c r="E27">
        <f>SUM(D27:D30)</f>
        <v>167</v>
      </c>
      <c r="N27"/>
      <c r="O27"/>
      <c r="P27"/>
      <c r="Q27"/>
      <c r="AC27"/>
      <c r="AD27"/>
      <c r="AE27"/>
      <c r="AP27">
        <v>2021</v>
      </c>
      <c r="AQ27" t="s">
        <v>1149</v>
      </c>
      <c r="AR27">
        <v>9</v>
      </c>
      <c r="AS27">
        <v>7</v>
      </c>
      <c r="AT27">
        <v>6</v>
      </c>
      <c r="AU27">
        <v>3</v>
      </c>
      <c r="AV27">
        <v>8</v>
      </c>
      <c r="AW27">
        <v>33</v>
      </c>
      <c r="AX27" s="26"/>
      <c r="AY27" s="27">
        <f>AP27</f>
        <v>2021</v>
      </c>
      <c r="AZ27" s="27" t="str">
        <f t="shared" si="5"/>
        <v>Q1</v>
      </c>
      <c r="BA27" s="27">
        <f t="shared" si="6"/>
        <v>9</v>
      </c>
      <c r="BB27" s="27">
        <f t="shared" si="7"/>
        <v>7</v>
      </c>
      <c r="BC27" s="27">
        <f t="shared" si="8"/>
        <v>6</v>
      </c>
      <c r="BD27" s="27">
        <f t="shared" si="9"/>
        <v>3</v>
      </c>
      <c r="BE27" s="27">
        <f t="shared" si="10"/>
        <v>8</v>
      </c>
      <c r="BF27" s="27">
        <f t="shared" si="11"/>
        <v>33</v>
      </c>
      <c r="BG27" s="27">
        <f t="shared" si="12"/>
        <v>36</v>
      </c>
      <c r="BI27"/>
      <c r="BJ27"/>
      <c r="BK27"/>
      <c r="BL27"/>
    </row>
    <row r="28" spans="1:64" ht="16.5" x14ac:dyDescent="0.3">
      <c r="A28"/>
      <c r="B28" t="s">
        <v>1150</v>
      </c>
      <c r="C28">
        <v>20</v>
      </c>
      <c r="D28">
        <v>36</v>
      </c>
      <c r="E28"/>
      <c r="N28"/>
      <c r="O28"/>
      <c r="P28"/>
      <c r="Q28"/>
      <c r="AC28"/>
      <c r="AD28"/>
      <c r="AE28"/>
      <c r="AP28"/>
      <c r="AQ28" t="s">
        <v>1150</v>
      </c>
      <c r="AR28">
        <v>7</v>
      </c>
      <c r="AS28">
        <v>7</v>
      </c>
      <c r="AT28">
        <v>10</v>
      </c>
      <c r="AU28">
        <v>10</v>
      </c>
      <c r="AV28">
        <v>2</v>
      </c>
      <c r="AW28">
        <v>36</v>
      </c>
      <c r="AX28" s="26"/>
      <c r="AY28" s="27"/>
      <c r="AZ28" s="27" t="str">
        <f t="shared" si="5"/>
        <v>Q2</v>
      </c>
      <c r="BA28" s="27">
        <f t="shared" si="6"/>
        <v>7</v>
      </c>
      <c r="BB28" s="27">
        <f t="shared" si="7"/>
        <v>7</v>
      </c>
      <c r="BC28" s="27">
        <f t="shared" si="8"/>
        <v>10</v>
      </c>
      <c r="BD28" s="27">
        <f t="shared" si="9"/>
        <v>10</v>
      </c>
      <c r="BE28" s="27">
        <f t="shared" si="10"/>
        <v>2</v>
      </c>
      <c r="BF28" s="27">
        <f t="shared" si="11"/>
        <v>36</v>
      </c>
      <c r="BG28" s="27">
        <f t="shared" si="12"/>
        <v>39</v>
      </c>
      <c r="BI28"/>
      <c r="BJ28"/>
      <c r="BK28"/>
      <c r="BL28"/>
    </row>
    <row r="29" spans="1:64" ht="16.5" x14ac:dyDescent="0.3">
      <c r="A29"/>
      <c r="B29" t="s">
        <v>1151</v>
      </c>
      <c r="C29">
        <v>19</v>
      </c>
      <c r="D29">
        <v>58</v>
      </c>
      <c r="E29"/>
      <c r="N29"/>
      <c r="O29"/>
      <c r="P29"/>
      <c r="Q29"/>
      <c r="AC29"/>
      <c r="AD29"/>
      <c r="AE29"/>
      <c r="AP29"/>
      <c r="AQ29" t="s">
        <v>1151</v>
      </c>
      <c r="AR29">
        <v>14</v>
      </c>
      <c r="AS29">
        <v>4</v>
      </c>
      <c r="AT29">
        <v>6</v>
      </c>
      <c r="AU29">
        <v>25</v>
      </c>
      <c r="AV29">
        <v>9</v>
      </c>
      <c r="AW29">
        <v>58</v>
      </c>
      <c r="AX29" s="26"/>
      <c r="AY29" s="27"/>
      <c r="AZ29" s="27" t="str">
        <f t="shared" si="5"/>
        <v>Q3</v>
      </c>
      <c r="BA29" s="27">
        <f t="shared" si="6"/>
        <v>14</v>
      </c>
      <c r="BB29" s="27">
        <f t="shared" si="7"/>
        <v>4</v>
      </c>
      <c r="BC29" s="27">
        <f t="shared" si="8"/>
        <v>6</v>
      </c>
      <c r="BD29" s="27">
        <f t="shared" si="9"/>
        <v>25</v>
      </c>
      <c r="BE29" s="27">
        <f t="shared" si="10"/>
        <v>9</v>
      </c>
      <c r="BF29" s="27">
        <f t="shared" si="11"/>
        <v>58</v>
      </c>
      <c r="BG29" s="27">
        <f t="shared" si="12"/>
        <v>61</v>
      </c>
      <c r="BI29"/>
      <c r="BJ29"/>
      <c r="BK29"/>
      <c r="BL29"/>
    </row>
    <row r="30" spans="1:64" ht="16.5" x14ac:dyDescent="0.3">
      <c r="A30"/>
      <c r="B30" t="s">
        <v>1152</v>
      </c>
      <c r="C30">
        <v>21</v>
      </c>
      <c r="D30">
        <v>40</v>
      </c>
      <c r="E30"/>
      <c r="N30"/>
      <c r="O30"/>
      <c r="P30"/>
      <c r="Q30"/>
      <c r="AC30"/>
      <c r="AD30"/>
      <c r="AE30"/>
      <c r="AP30"/>
      <c r="AQ30" t="s">
        <v>1152</v>
      </c>
      <c r="AR30">
        <v>10</v>
      </c>
      <c r="AS30">
        <v>6</v>
      </c>
      <c r="AT30">
        <v>3</v>
      </c>
      <c r="AU30">
        <v>16</v>
      </c>
      <c r="AV30">
        <v>5</v>
      </c>
      <c r="AW30">
        <v>40</v>
      </c>
      <c r="AX30" s="26"/>
      <c r="AY30" s="27"/>
      <c r="AZ30" s="27" t="str">
        <f t="shared" si="5"/>
        <v>Q4</v>
      </c>
      <c r="BA30" s="27">
        <f t="shared" si="6"/>
        <v>10</v>
      </c>
      <c r="BB30" s="27">
        <f t="shared" si="7"/>
        <v>6</v>
      </c>
      <c r="BC30" s="27">
        <f t="shared" si="8"/>
        <v>3</v>
      </c>
      <c r="BD30" s="27">
        <f t="shared" si="9"/>
        <v>16</v>
      </c>
      <c r="BE30" s="27">
        <f t="shared" si="10"/>
        <v>5</v>
      </c>
      <c r="BF30" s="27">
        <f t="shared" si="11"/>
        <v>40</v>
      </c>
      <c r="BG30" s="27">
        <f t="shared" si="12"/>
        <v>43</v>
      </c>
      <c r="BI30"/>
      <c r="BJ30"/>
      <c r="BK30"/>
      <c r="BL30"/>
    </row>
    <row r="31" spans="1:64" ht="16.5" x14ac:dyDescent="0.3">
      <c r="A31">
        <v>2022</v>
      </c>
      <c r="B31" t="s">
        <v>1149</v>
      </c>
      <c r="C31">
        <v>12</v>
      </c>
      <c r="D31">
        <v>25</v>
      </c>
      <c r="E31">
        <f>SUM(D31:D34)</f>
        <v>182</v>
      </c>
      <c r="N31"/>
      <c r="O31"/>
      <c r="P31"/>
      <c r="Q31"/>
      <c r="AP31">
        <v>2022</v>
      </c>
      <c r="AQ31" t="s">
        <v>1149</v>
      </c>
      <c r="AR31">
        <v>7</v>
      </c>
      <c r="AS31">
        <v>1</v>
      </c>
      <c r="AT31"/>
      <c r="AU31">
        <v>8</v>
      </c>
      <c r="AV31">
        <v>9</v>
      </c>
      <c r="AW31">
        <v>25</v>
      </c>
      <c r="AX31" s="26"/>
      <c r="AY31" s="27">
        <f>AP31</f>
        <v>2022</v>
      </c>
      <c r="AZ31" s="27" t="str">
        <f t="shared" si="5"/>
        <v>Q1</v>
      </c>
      <c r="BA31" s="27">
        <f t="shared" si="6"/>
        <v>7</v>
      </c>
      <c r="BB31" s="27">
        <f t="shared" si="7"/>
        <v>1</v>
      </c>
      <c r="BC31" s="27">
        <f t="shared" si="8"/>
        <v>0</v>
      </c>
      <c r="BD31" s="27">
        <f t="shared" si="9"/>
        <v>8</v>
      </c>
      <c r="BE31" s="27">
        <f t="shared" si="10"/>
        <v>9</v>
      </c>
      <c r="BF31" s="27">
        <f t="shared" si="11"/>
        <v>25</v>
      </c>
      <c r="BG31" s="27">
        <f t="shared" si="12"/>
        <v>28</v>
      </c>
      <c r="BI31"/>
      <c r="BJ31"/>
      <c r="BK31"/>
      <c r="BL31"/>
    </row>
    <row r="32" spans="1:64" ht="16.5" x14ac:dyDescent="0.3">
      <c r="A32"/>
      <c r="B32" t="s">
        <v>1150</v>
      </c>
      <c r="C32">
        <v>18</v>
      </c>
      <c r="D32">
        <v>47</v>
      </c>
      <c r="E32"/>
      <c r="N32"/>
      <c r="O32"/>
      <c r="P32"/>
      <c r="Q32"/>
      <c r="AP32"/>
      <c r="AQ32" t="s">
        <v>1150</v>
      </c>
      <c r="AR32">
        <v>10</v>
      </c>
      <c r="AS32">
        <v>2</v>
      </c>
      <c r="AT32">
        <v>5</v>
      </c>
      <c r="AU32">
        <v>20</v>
      </c>
      <c r="AV32">
        <v>10</v>
      </c>
      <c r="AW32">
        <v>47</v>
      </c>
      <c r="AX32" s="26"/>
      <c r="AY32" s="27"/>
      <c r="AZ32" s="27" t="str">
        <f t="shared" si="5"/>
        <v>Q2</v>
      </c>
      <c r="BA32" s="27">
        <f t="shared" si="6"/>
        <v>10</v>
      </c>
      <c r="BB32" s="27">
        <f t="shared" si="7"/>
        <v>2</v>
      </c>
      <c r="BC32" s="27">
        <f t="shared" si="8"/>
        <v>5</v>
      </c>
      <c r="BD32" s="27">
        <f t="shared" si="9"/>
        <v>20</v>
      </c>
      <c r="BE32" s="27">
        <f t="shared" si="10"/>
        <v>10</v>
      </c>
      <c r="BF32" s="27">
        <f t="shared" si="11"/>
        <v>47</v>
      </c>
      <c r="BG32" s="27">
        <f t="shared" si="12"/>
        <v>50</v>
      </c>
      <c r="BI32"/>
      <c r="BJ32"/>
      <c r="BK32"/>
      <c r="BL32"/>
    </row>
    <row r="33" spans="1:64" ht="16.5" x14ac:dyDescent="0.3">
      <c r="A33"/>
      <c r="B33" t="s">
        <v>1151</v>
      </c>
      <c r="C33">
        <v>13</v>
      </c>
      <c r="D33">
        <v>51</v>
      </c>
      <c r="E33"/>
      <c r="N33"/>
      <c r="O33"/>
      <c r="P33"/>
      <c r="Q33"/>
      <c r="AP33"/>
      <c r="AQ33" t="s">
        <v>1151</v>
      </c>
      <c r="AR33">
        <v>12</v>
      </c>
      <c r="AS33">
        <v>5</v>
      </c>
      <c r="AT33">
        <v>2</v>
      </c>
      <c r="AU33">
        <v>16</v>
      </c>
      <c r="AV33">
        <v>16</v>
      </c>
      <c r="AW33">
        <v>51</v>
      </c>
      <c r="AX33" s="26"/>
      <c r="AY33" s="27"/>
      <c r="AZ33" s="27" t="str">
        <f t="shared" si="5"/>
        <v>Q3</v>
      </c>
      <c r="BA33" s="27">
        <f t="shared" si="6"/>
        <v>12</v>
      </c>
      <c r="BB33" s="27">
        <f t="shared" si="7"/>
        <v>5</v>
      </c>
      <c r="BC33" s="27">
        <f t="shared" si="8"/>
        <v>2</v>
      </c>
      <c r="BD33" s="27">
        <f t="shared" si="9"/>
        <v>16</v>
      </c>
      <c r="BE33" s="27">
        <f t="shared" si="10"/>
        <v>16</v>
      </c>
      <c r="BF33" s="27">
        <f t="shared" si="11"/>
        <v>51</v>
      </c>
      <c r="BG33" s="27">
        <f t="shared" si="12"/>
        <v>54</v>
      </c>
      <c r="BI33"/>
      <c r="BJ33"/>
      <c r="BK33"/>
      <c r="BL33"/>
    </row>
    <row r="34" spans="1:64" ht="16.5" x14ac:dyDescent="0.3">
      <c r="A34"/>
      <c r="B34" t="s">
        <v>1152</v>
      </c>
      <c r="C34">
        <v>14</v>
      </c>
      <c r="D34">
        <v>59</v>
      </c>
      <c r="E34"/>
      <c r="N34"/>
      <c r="O34"/>
      <c r="P34"/>
      <c r="Q34"/>
      <c r="AP34"/>
      <c r="AQ34" t="s">
        <v>1152</v>
      </c>
      <c r="AR34">
        <v>14</v>
      </c>
      <c r="AS34">
        <v>5</v>
      </c>
      <c r="AT34">
        <v>6</v>
      </c>
      <c r="AU34">
        <v>22</v>
      </c>
      <c r="AV34">
        <v>12</v>
      </c>
      <c r="AW34">
        <v>59</v>
      </c>
      <c r="AX34" s="26"/>
      <c r="AY34" s="27"/>
      <c r="AZ34" s="27" t="str">
        <f t="shared" si="5"/>
        <v>Q4</v>
      </c>
      <c r="BA34" s="27">
        <f t="shared" si="6"/>
        <v>14</v>
      </c>
      <c r="BB34" s="27">
        <f t="shared" si="7"/>
        <v>5</v>
      </c>
      <c r="BC34" s="27">
        <f t="shared" si="8"/>
        <v>6</v>
      </c>
      <c r="BD34" s="27">
        <f t="shared" si="9"/>
        <v>22</v>
      </c>
      <c r="BE34" s="27">
        <f t="shared" si="10"/>
        <v>12</v>
      </c>
      <c r="BF34" s="27">
        <f t="shared" si="11"/>
        <v>59</v>
      </c>
      <c r="BG34" s="27">
        <f t="shared" si="12"/>
        <v>62</v>
      </c>
      <c r="BI34"/>
      <c r="BJ34"/>
      <c r="BK34"/>
    </row>
    <row r="35" spans="1:64" ht="16.5" x14ac:dyDescent="0.3">
      <c r="A35"/>
      <c r="B35"/>
      <c r="C35"/>
      <c r="D35"/>
      <c r="E35"/>
      <c r="N35"/>
      <c r="O35"/>
      <c r="P35"/>
      <c r="Q35"/>
      <c r="AP35"/>
      <c r="AQ35"/>
      <c r="AR35"/>
      <c r="AS35"/>
      <c r="AT35"/>
      <c r="AU35"/>
      <c r="AV35"/>
      <c r="AW35"/>
      <c r="AX35" s="26"/>
      <c r="AY35"/>
      <c r="AZ35"/>
      <c r="BA35"/>
      <c r="BB35"/>
      <c r="BD35"/>
      <c r="BE35"/>
      <c r="BF35"/>
      <c r="BG35"/>
      <c r="BH35"/>
      <c r="BI35"/>
      <c r="BJ35"/>
    </row>
    <row r="36" spans="1:64" ht="16.5" x14ac:dyDescent="0.3">
      <c r="A36"/>
      <c r="B36"/>
      <c r="C36"/>
      <c r="D36"/>
      <c r="E36"/>
      <c r="N36"/>
      <c r="O36"/>
      <c r="P36"/>
      <c r="Q36"/>
      <c r="AP36"/>
      <c r="AQ36"/>
      <c r="AR36"/>
      <c r="AS36"/>
      <c r="AT36"/>
      <c r="AU36"/>
      <c r="AV36"/>
      <c r="AX36" s="26"/>
      <c r="AY36" s="26"/>
      <c r="AZ36"/>
      <c r="BD36"/>
      <c r="BE36"/>
      <c r="BF36"/>
      <c r="BG36"/>
      <c r="BH36"/>
      <c r="BI36"/>
      <c r="BJ36"/>
    </row>
    <row r="37" spans="1:64" ht="16.5" x14ac:dyDescent="0.3">
      <c r="A37"/>
      <c r="B37"/>
      <c r="C37"/>
      <c r="D37"/>
      <c r="E37"/>
      <c r="N37"/>
      <c r="O37"/>
      <c r="P37"/>
      <c r="Q37"/>
      <c r="AP37"/>
      <c r="AQ37"/>
      <c r="AR37"/>
      <c r="AS37"/>
      <c r="AT37"/>
      <c r="AU37"/>
      <c r="AV37"/>
      <c r="AY37" s="26"/>
      <c r="AZ37" s="26"/>
      <c r="BA37"/>
      <c r="BE37"/>
      <c r="BF37"/>
      <c r="BG37"/>
      <c r="BH37"/>
      <c r="BI37"/>
      <c r="BJ37"/>
      <c r="BK37"/>
    </row>
    <row r="38" spans="1:64" ht="16.5" x14ac:dyDescent="0.3">
      <c r="A38"/>
      <c r="B38"/>
      <c r="C38"/>
      <c r="D38"/>
      <c r="E38"/>
      <c r="N38"/>
      <c r="O38"/>
      <c r="P38"/>
      <c r="Q38"/>
      <c r="AP38"/>
      <c r="AQ38"/>
      <c r="AR38"/>
      <c r="AS38"/>
      <c r="AT38"/>
      <c r="AU38"/>
      <c r="AV38"/>
      <c r="BD38"/>
      <c r="BE38"/>
      <c r="BF38"/>
      <c r="BG38"/>
      <c r="BH38"/>
      <c r="BI38"/>
      <c r="BJ38"/>
    </row>
    <row r="39" spans="1:64" ht="16.5" x14ac:dyDescent="0.3">
      <c r="A39"/>
      <c r="B39"/>
      <c r="C39"/>
      <c r="D39"/>
      <c r="E39"/>
      <c r="BD39"/>
      <c r="BE39"/>
      <c r="BF39"/>
      <c r="BG39"/>
      <c r="BH39"/>
      <c r="BI39"/>
      <c r="BJ39"/>
    </row>
    <row r="40" spans="1:64" ht="16.5" x14ac:dyDescent="0.3">
      <c r="A40"/>
      <c r="B40"/>
      <c r="C40"/>
      <c r="D40"/>
      <c r="E40"/>
      <c r="BD40"/>
      <c r="BE40"/>
      <c r="BF40"/>
      <c r="BG40"/>
      <c r="BH40"/>
      <c r="BI40"/>
      <c r="BJ40"/>
    </row>
    <row r="41" spans="1:64" ht="16.5" x14ac:dyDescent="0.3">
      <c r="A41"/>
      <c r="B41"/>
      <c r="C41"/>
      <c r="D41"/>
      <c r="E41"/>
      <c r="BD41"/>
      <c r="BE41"/>
      <c r="BF41"/>
      <c r="BG41"/>
      <c r="BH41"/>
      <c r="BI41"/>
      <c r="BJ41"/>
    </row>
    <row r="42" spans="1:64" ht="16.5" x14ac:dyDescent="0.3">
      <c r="A42"/>
      <c r="B42"/>
      <c r="C42"/>
      <c r="D42"/>
      <c r="E42"/>
      <c r="BD42"/>
      <c r="BE42"/>
      <c r="BF42"/>
      <c r="BG42"/>
      <c r="BH42"/>
      <c r="BI42"/>
      <c r="BJ42"/>
    </row>
    <row r="43" spans="1:64" ht="16.5" x14ac:dyDescent="0.3">
      <c r="A43"/>
      <c r="B43"/>
      <c r="C43"/>
      <c r="D43"/>
      <c r="BD43"/>
      <c r="BE43"/>
      <c r="BF43"/>
      <c r="BG43"/>
      <c r="BH43"/>
      <c r="BI43"/>
      <c r="BJ43"/>
    </row>
    <row r="44" spans="1:64" ht="16.5" x14ac:dyDescent="0.3">
      <c r="A44"/>
      <c r="B44"/>
      <c r="C44"/>
      <c r="D44"/>
      <c r="BD44"/>
      <c r="BE44"/>
      <c r="BF44"/>
      <c r="BG44"/>
      <c r="BH44"/>
      <c r="BI44"/>
      <c r="BJ44"/>
    </row>
    <row r="45" spans="1:64" ht="16.5" x14ac:dyDescent="0.3">
      <c r="A45"/>
      <c r="B45"/>
      <c r="C45"/>
      <c r="D45"/>
      <c r="BD45"/>
      <c r="BE45"/>
      <c r="BF45"/>
      <c r="BG45"/>
      <c r="BH45"/>
      <c r="BI45"/>
      <c r="BJ45"/>
    </row>
    <row r="46" spans="1:64" ht="16.5" x14ac:dyDescent="0.3">
      <c r="A46"/>
      <c r="B46"/>
      <c r="C46"/>
      <c r="D46"/>
      <c r="BD46"/>
      <c r="BE46"/>
      <c r="BF46"/>
      <c r="BG46"/>
      <c r="BH46"/>
      <c r="BI46"/>
      <c r="BJ46"/>
    </row>
    <row r="47" spans="1:64" ht="16.5" x14ac:dyDescent="0.3">
      <c r="A47"/>
      <c r="B47"/>
      <c r="C47"/>
      <c r="D47"/>
      <c r="BD47"/>
      <c r="BE47"/>
      <c r="BF47"/>
      <c r="BG47"/>
      <c r="BH47"/>
      <c r="BI47"/>
      <c r="BJ47"/>
    </row>
    <row r="48" spans="1:64" ht="16.5" x14ac:dyDescent="0.3">
      <c r="A48"/>
      <c r="B48"/>
      <c r="C48"/>
      <c r="D48"/>
      <c r="BD48"/>
      <c r="BE48"/>
      <c r="BF48"/>
      <c r="BG48"/>
      <c r="BH48"/>
      <c r="BI48"/>
      <c r="BJ48"/>
    </row>
    <row r="49" spans="1:62" ht="16.5" x14ac:dyDescent="0.3">
      <c r="A49"/>
      <c r="B49"/>
      <c r="C49"/>
      <c r="D49"/>
      <c r="BD49"/>
      <c r="BE49"/>
      <c r="BF49"/>
      <c r="BG49"/>
      <c r="BH49"/>
      <c r="BI49"/>
      <c r="BJ49"/>
    </row>
    <row r="50" spans="1:62" ht="16.5" x14ac:dyDescent="0.3">
      <c r="A50"/>
      <c r="B50"/>
      <c r="C50"/>
      <c r="D50"/>
      <c r="BD50"/>
      <c r="BE50"/>
      <c r="BF50"/>
      <c r="BG50"/>
      <c r="BH50"/>
      <c r="BI50"/>
      <c r="BJ50"/>
    </row>
    <row r="51" spans="1:62" ht="16.5" x14ac:dyDescent="0.3">
      <c r="A51"/>
      <c r="B51"/>
      <c r="C51"/>
      <c r="D51"/>
      <c r="BD51"/>
      <c r="BE51"/>
      <c r="BF51"/>
      <c r="BG51"/>
      <c r="BH51"/>
      <c r="BI51"/>
      <c r="BJ51"/>
    </row>
    <row r="52" spans="1:62" ht="16.5" x14ac:dyDescent="0.3">
      <c r="A52"/>
      <c r="B52"/>
      <c r="C52"/>
      <c r="D52"/>
      <c r="BD52"/>
      <c r="BE52"/>
      <c r="BF52"/>
      <c r="BG52"/>
      <c r="BH52"/>
      <c r="BI52"/>
      <c r="BJ52"/>
    </row>
    <row r="53" spans="1:62" ht="16.5" x14ac:dyDescent="0.3">
      <c r="A53"/>
      <c r="B53"/>
      <c r="C53"/>
      <c r="D53"/>
      <c r="BD53"/>
      <c r="BE53"/>
      <c r="BF53"/>
      <c r="BG53"/>
      <c r="BH53"/>
      <c r="BI53"/>
      <c r="BJ53"/>
    </row>
    <row r="54" spans="1:62" ht="16.5" x14ac:dyDescent="0.3">
      <c r="A54"/>
      <c r="B54"/>
      <c r="C54"/>
      <c r="D54"/>
      <c r="BD54"/>
      <c r="BE54"/>
      <c r="BF54"/>
      <c r="BG54"/>
      <c r="BH54"/>
      <c r="BI54"/>
      <c r="BJ54"/>
    </row>
    <row r="55" spans="1:62" ht="16.5" x14ac:dyDescent="0.3">
      <c r="A55"/>
      <c r="B55"/>
      <c r="C55"/>
      <c r="D55"/>
      <c r="BD55"/>
      <c r="BE55"/>
      <c r="BF55"/>
      <c r="BG55"/>
      <c r="BH55"/>
      <c r="BI55"/>
      <c r="BJ55"/>
    </row>
    <row r="56" spans="1:62" ht="16.5" x14ac:dyDescent="0.3">
      <c r="A56"/>
      <c r="B56"/>
      <c r="C56"/>
      <c r="D56"/>
      <c r="BD56"/>
      <c r="BE56"/>
      <c r="BF56"/>
      <c r="BG56"/>
      <c r="BH56"/>
      <c r="BI56"/>
      <c r="BJ56"/>
    </row>
    <row r="57" spans="1:62" ht="16.5" x14ac:dyDescent="0.3">
      <c r="A57"/>
      <c r="B57"/>
      <c r="C57"/>
      <c r="D57"/>
      <c r="BD57"/>
      <c r="BE57"/>
      <c r="BF57"/>
      <c r="BG57"/>
      <c r="BH57"/>
      <c r="BI57"/>
      <c r="BJ57"/>
    </row>
    <row r="58" spans="1:62" ht="16.5" x14ac:dyDescent="0.3">
      <c r="A58"/>
      <c r="B58"/>
      <c r="C58"/>
      <c r="D58"/>
      <c r="BD58"/>
      <c r="BE58"/>
      <c r="BF58"/>
      <c r="BG58"/>
      <c r="BH58"/>
      <c r="BI58"/>
      <c r="BJ58"/>
    </row>
    <row r="59" spans="1:62" ht="16.5" x14ac:dyDescent="0.3">
      <c r="A59"/>
      <c r="B59"/>
      <c r="C59"/>
      <c r="D59"/>
      <c r="BD59"/>
      <c r="BE59"/>
      <c r="BF59"/>
      <c r="BG59"/>
      <c r="BH59"/>
      <c r="BI59"/>
      <c r="BJ59"/>
    </row>
    <row r="60" spans="1:62" ht="16.5" x14ac:dyDescent="0.3">
      <c r="A60"/>
      <c r="B60"/>
      <c r="C60"/>
      <c r="D60"/>
      <c r="BD60"/>
      <c r="BE60"/>
      <c r="BF60"/>
      <c r="BG60"/>
      <c r="BH60"/>
      <c r="BI60"/>
      <c r="BJ60"/>
    </row>
    <row r="61" spans="1:62" ht="16.5" x14ac:dyDescent="0.3">
      <c r="A61"/>
      <c r="B61"/>
      <c r="C61"/>
      <c r="D61"/>
      <c r="BD61"/>
      <c r="BE61"/>
      <c r="BF61"/>
      <c r="BG61"/>
      <c r="BH61"/>
      <c r="BI61"/>
      <c r="BJ61"/>
    </row>
    <row r="62" spans="1:62" ht="16.5" x14ac:dyDescent="0.3">
      <c r="A62"/>
      <c r="B62"/>
      <c r="C62"/>
      <c r="D62"/>
      <c r="BD62"/>
      <c r="BE62"/>
      <c r="BF62"/>
      <c r="BG62"/>
      <c r="BH62"/>
      <c r="BI62"/>
      <c r="BJ62"/>
    </row>
    <row r="63" spans="1:62" ht="16.5" x14ac:dyDescent="0.3">
      <c r="A63"/>
      <c r="B63"/>
      <c r="C63"/>
      <c r="D63"/>
      <c r="BD63"/>
      <c r="BE63"/>
      <c r="BF63"/>
      <c r="BG63"/>
      <c r="BH63"/>
      <c r="BI63"/>
      <c r="BJ63"/>
    </row>
    <row r="64" spans="1:62" ht="16.5" x14ac:dyDescent="0.3">
      <c r="A64"/>
      <c r="B64"/>
      <c r="C64"/>
      <c r="D64"/>
      <c r="BD64"/>
      <c r="BE64"/>
      <c r="BF64"/>
      <c r="BG64"/>
      <c r="BH64"/>
      <c r="BI64"/>
      <c r="BJ64"/>
    </row>
    <row r="65" spans="1:62" ht="16.5" x14ac:dyDescent="0.3">
      <c r="A65"/>
      <c r="B65"/>
      <c r="C65"/>
      <c r="D65"/>
      <c r="BD65"/>
      <c r="BE65"/>
      <c r="BF65"/>
      <c r="BG65"/>
      <c r="BH65"/>
      <c r="BI65"/>
      <c r="BJ65"/>
    </row>
    <row r="66" spans="1:62" ht="16.5" x14ac:dyDescent="0.3">
      <c r="A66"/>
      <c r="B66"/>
      <c r="C66"/>
      <c r="D66"/>
      <c r="BD66"/>
      <c r="BE66"/>
      <c r="BF66"/>
      <c r="BG66"/>
      <c r="BH66"/>
      <c r="BI66"/>
      <c r="BJ66"/>
    </row>
    <row r="67" spans="1:62" ht="16.5" x14ac:dyDescent="0.3">
      <c r="A67"/>
      <c r="B67"/>
      <c r="C67"/>
      <c r="D67"/>
      <c r="BD67"/>
      <c r="BE67"/>
      <c r="BF67"/>
      <c r="BG67"/>
      <c r="BH67"/>
      <c r="BI67"/>
      <c r="BJ67"/>
    </row>
    <row r="68" spans="1:62" ht="16.5" x14ac:dyDescent="0.3">
      <c r="A68"/>
      <c r="B68"/>
      <c r="C68"/>
      <c r="D68"/>
      <c r="BD68"/>
      <c r="BE68"/>
      <c r="BF68"/>
      <c r="BG68"/>
      <c r="BH68"/>
      <c r="BI68"/>
      <c r="BJ68"/>
    </row>
    <row r="69" spans="1:62" ht="16.5" x14ac:dyDescent="0.3">
      <c r="A69"/>
      <c r="B69"/>
      <c r="C69"/>
      <c r="D69"/>
      <c r="BD69"/>
      <c r="BE69"/>
      <c r="BF69"/>
      <c r="BG69"/>
      <c r="BH69"/>
      <c r="BI69"/>
      <c r="BJ69"/>
    </row>
    <row r="70" spans="1:62" ht="16.5" x14ac:dyDescent="0.3">
      <c r="A70"/>
      <c r="B70"/>
      <c r="C70"/>
      <c r="D70"/>
      <c r="BD70"/>
      <c r="BE70"/>
      <c r="BF70"/>
      <c r="BG70"/>
      <c r="BH70"/>
      <c r="BI70"/>
      <c r="BJ70"/>
    </row>
    <row r="71" spans="1:62" ht="16.5" x14ac:dyDescent="0.3">
      <c r="A71"/>
      <c r="B71"/>
      <c r="C71"/>
      <c r="D71"/>
      <c r="BD71"/>
      <c r="BE71"/>
      <c r="BF71"/>
      <c r="BG71"/>
      <c r="BH71"/>
      <c r="BI71"/>
      <c r="BJ71"/>
    </row>
    <row r="72" spans="1:62" ht="16.5" x14ac:dyDescent="0.3">
      <c r="A72"/>
      <c r="B72"/>
      <c r="C72"/>
      <c r="D72"/>
      <c r="BD72"/>
      <c r="BE72"/>
      <c r="BF72"/>
      <c r="BG72"/>
      <c r="BH72"/>
      <c r="BI72"/>
      <c r="BJ72"/>
    </row>
    <row r="73" spans="1:62" ht="16.5" x14ac:dyDescent="0.3">
      <c r="A73"/>
      <c r="B73"/>
      <c r="C73"/>
      <c r="D73"/>
      <c r="BD73"/>
      <c r="BE73"/>
      <c r="BF73"/>
      <c r="BG73"/>
      <c r="BH73"/>
      <c r="BI73"/>
      <c r="BJ73"/>
    </row>
    <row r="74" spans="1:62" ht="16.5" x14ac:dyDescent="0.3">
      <c r="A74"/>
      <c r="B74"/>
      <c r="C74"/>
      <c r="D74"/>
      <c r="BD74"/>
      <c r="BE74"/>
      <c r="BF74"/>
      <c r="BG74"/>
      <c r="BH74"/>
      <c r="BI74"/>
      <c r="BJ74"/>
    </row>
    <row r="75" spans="1:62" ht="16.5" x14ac:dyDescent="0.3">
      <c r="A75"/>
      <c r="B75"/>
      <c r="C75"/>
      <c r="D75"/>
      <c r="BD75"/>
      <c r="BE75"/>
      <c r="BF75"/>
      <c r="BG75"/>
      <c r="BH75"/>
      <c r="BI75"/>
      <c r="BJ75"/>
    </row>
    <row r="76" spans="1:62" ht="16.5" x14ac:dyDescent="0.3">
      <c r="A76"/>
      <c r="B76"/>
      <c r="C76"/>
      <c r="D76"/>
      <c r="BD76"/>
      <c r="BE76"/>
      <c r="BF76"/>
      <c r="BG76"/>
      <c r="BH76"/>
      <c r="BI76"/>
      <c r="BJ76"/>
    </row>
    <row r="77" spans="1:62" ht="16.5" x14ac:dyDescent="0.3">
      <c r="A77"/>
      <c r="B77"/>
      <c r="C77"/>
      <c r="D77"/>
      <c r="BD77"/>
      <c r="BE77"/>
      <c r="BF77"/>
      <c r="BG77"/>
      <c r="BH77"/>
      <c r="BI77"/>
      <c r="BJ77"/>
    </row>
    <row r="78" spans="1:62" ht="16.5" x14ac:dyDescent="0.3">
      <c r="A78"/>
      <c r="B78"/>
      <c r="C78"/>
      <c r="D78"/>
      <c r="BD78"/>
      <c r="BE78"/>
      <c r="BF78"/>
      <c r="BG78"/>
      <c r="BH78"/>
      <c r="BI78"/>
      <c r="BJ78"/>
    </row>
    <row r="79" spans="1:62" ht="16.5" x14ac:dyDescent="0.3">
      <c r="A79"/>
      <c r="B79"/>
      <c r="C79"/>
      <c r="D79"/>
      <c r="BD79"/>
      <c r="BE79"/>
      <c r="BF79"/>
      <c r="BG79"/>
      <c r="BH79"/>
      <c r="BI79"/>
      <c r="BJ79"/>
    </row>
    <row r="80" spans="1:62" ht="16.5" x14ac:dyDescent="0.3">
      <c r="A80"/>
      <c r="B80"/>
      <c r="C80"/>
      <c r="D80"/>
      <c r="BD80"/>
      <c r="BE80"/>
      <c r="BF80"/>
      <c r="BG80"/>
      <c r="BH80"/>
      <c r="BI80"/>
      <c r="BJ80"/>
    </row>
    <row r="81" spans="1:62" ht="16.5" x14ac:dyDescent="0.3">
      <c r="A81"/>
      <c r="B81"/>
      <c r="C81"/>
      <c r="D81"/>
      <c r="BD81"/>
      <c r="BE81"/>
      <c r="BF81"/>
      <c r="BG81"/>
      <c r="BH81"/>
      <c r="BI81"/>
      <c r="BJ81"/>
    </row>
    <row r="82" spans="1:62" ht="16.5" x14ac:dyDescent="0.3">
      <c r="A82"/>
      <c r="B82"/>
      <c r="C82"/>
      <c r="D82"/>
      <c r="BD82"/>
      <c r="BE82"/>
      <c r="BF82"/>
      <c r="BG82"/>
      <c r="BH82"/>
      <c r="BI82"/>
      <c r="BJ82"/>
    </row>
    <row r="83" spans="1:62" ht="16.5" x14ac:dyDescent="0.3">
      <c r="A83"/>
      <c r="B83"/>
      <c r="C83"/>
      <c r="D83"/>
      <c r="BD83"/>
      <c r="BE83"/>
      <c r="BF83"/>
      <c r="BG83"/>
      <c r="BH83"/>
      <c r="BI83"/>
      <c r="BJ83"/>
    </row>
    <row r="84" spans="1:62" ht="16.5" x14ac:dyDescent="0.3">
      <c r="A84"/>
      <c r="B84"/>
      <c r="C84"/>
      <c r="D84"/>
      <c r="BD84"/>
      <c r="BE84"/>
      <c r="BF84"/>
      <c r="BG84"/>
      <c r="BH84"/>
      <c r="BI84"/>
      <c r="BJ84"/>
    </row>
    <row r="85" spans="1:62" ht="16.5" x14ac:dyDescent="0.3">
      <c r="A85"/>
      <c r="B85"/>
      <c r="C85"/>
      <c r="D85"/>
      <c r="BD85"/>
      <c r="BE85"/>
      <c r="BF85"/>
      <c r="BG85"/>
      <c r="BH85"/>
      <c r="BI85"/>
      <c r="BJ85"/>
    </row>
    <row r="86" spans="1:62" ht="16.5" x14ac:dyDescent="0.3">
      <c r="A86"/>
      <c r="B86"/>
      <c r="C86"/>
      <c r="D86"/>
      <c r="BD86"/>
      <c r="BE86"/>
      <c r="BF86"/>
      <c r="BG86"/>
      <c r="BH86"/>
      <c r="BI86"/>
      <c r="BJ86"/>
    </row>
    <row r="87" spans="1:62" ht="16.5" x14ac:dyDescent="0.3">
      <c r="A87"/>
      <c r="B87"/>
      <c r="C87"/>
      <c r="D87"/>
      <c r="BD87"/>
      <c r="BE87"/>
      <c r="BF87"/>
      <c r="BG87"/>
      <c r="BH87"/>
      <c r="BI87"/>
      <c r="BJ87"/>
    </row>
    <row r="88" spans="1:62" ht="16.5" x14ac:dyDescent="0.3">
      <c r="A88"/>
      <c r="B88"/>
      <c r="C88"/>
      <c r="D88"/>
      <c r="BD88"/>
      <c r="BE88"/>
      <c r="BF88"/>
      <c r="BG88"/>
      <c r="BH88"/>
      <c r="BI88"/>
      <c r="BJ88"/>
    </row>
    <row r="89" spans="1:62" ht="16.5" x14ac:dyDescent="0.3">
      <c r="A89"/>
      <c r="B89"/>
      <c r="C89"/>
      <c r="D89"/>
      <c r="BD89"/>
      <c r="BE89"/>
      <c r="BF89"/>
      <c r="BG89"/>
      <c r="BH89"/>
      <c r="BI89"/>
      <c r="BJ89"/>
    </row>
    <row r="90" spans="1:62" ht="16.5" x14ac:dyDescent="0.3">
      <c r="A90"/>
      <c r="B90"/>
      <c r="C90"/>
      <c r="D90"/>
      <c r="BD90"/>
      <c r="BE90"/>
      <c r="BF90"/>
      <c r="BG90"/>
      <c r="BH90"/>
      <c r="BI90"/>
      <c r="BJ90"/>
    </row>
    <row r="91" spans="1:62" ht="16.5" x14ac:dyDescent="0.3">
      <c r="A91"/>
      <c r="B91"/>
      <c r="C91"/>
      <c r="D91"/>
      <c r="BD91"/>
      <c r="BE91"/>
      <c r="BF91"/>
      <c r="BG91"/>
      <c r="BH91"/>
      <c r="BI91"/>
      <c r="BJ91"/>
    </row>
    <row r="92" spans="1:62" ht="16.5" x14ac:dyDescent="0.3">
      <c r="A92"/>
      <c r="B92"/>
      <c r="C92"/>
      <c r="D92"/>
      <c r="BD92"/>
      <c r="BE92"/>
      <c r="BF92"/>
      <c r="BG92"/>
      <c r="BH92"/>
      <c r="BI92"/>
      <c r="BJ92"/>
    </row>
    <row r="93" spans="1:62" ht="16.5" x14ac:dyDescent="0.3">
      <c r="A93"/>
      <c r="B93"/>
      <c r="C93"/>
      <c r="D93"/>
      <c r="BD93"/>
      <c r="BE93"/>
      <c r="BF93"/>
      <c r="BG93"/>
      <c r="BH93"/>
      <c r="BI93"/>
      <c r="BJ93"/>
    </row>
    <row r="94" spans="1:62" ht="16.5" x14ac:dyDescent="0.3">
      <c r="A94"/>
      <c r="B94"/>
      <c r="C94"/>
      <c r="D94"/>
      <c r="BD94"/>
      <c r="BE94"/>
      <c r="BF94"/>
      <c r="BG94"/>
      <c r="BH94"/>
      <c r="BI94"/>
      <c r="BJ94"/>
    </row>
    <row r="95" spans="1:62" ht="16.5" x14ac:dyDescent="0.3">
      <c r="A95"/>
      <c r="B95"/>
      <c r="C95"/>
      <c r="D95"/>
      <c r="BD95"/>
      <c r="BE95"/>
      <c r="BF95"/>
      <c r="BG95"/>
      <c r="BH95"/>
      <c r="BI95"/>
      <c r="BJ95"/>
    </row>
    <row r="96" spans="1:62" ht="16.5" x14ac:dyDescent="0.3">
      <c r="A96"/>
      <c r="B96"/>
      <c r="C96"/>
      <c r="D96"/>
      <c r="BD96"/>
      <c r="BE96"/>
      <c r="BF96"/>
      <c r="BG96"/>
      <c r="BH96"/>
      <c r="BI96"/>
      <c r="BJ96"/>
    </row>
    <row r="97" spans="1:62" ht="16.5" x14ac:dyDescent="0.3">
      <c r="A97"/>
      <c r="B97"/>
      <c r="C97"/>
      <c r="D97"/>
      <c r="BD97"/>
      <c r="BE97"/>
      <c r="BF97"/>
      <c r="BG97"/>
      <c r="BH97"/>
      <c r="BI97"/>
      <c r="BJ97"/>
    </row>
    <row r="98" spans="1:62" ht="16.5" x14ac:dyDescent="0.3">
      <c r="A98"/>
      <c r="B98"/>
      <c r="C98"/>
      <c r="D98"/>
      <c r="BD98"/>
      <c r="BE98"/>
      <c r="BF98"/>
      <c r="BG98"/>
      <c r="BH98"/>
      <c r="BI98"/>
      <c r="BJ98"/>
    </row>
    <row r="99" spans="1:62" ht="16.5" x14ac:dyDescent="0.3">
      <c r="A99"/>
      <c r="B99"/>
      <c r="C99"/>
      <c r="D99"/>
      <c r="BD99"/>
      <c r="BE99"/>
      <c r="BF99"/>
      <c r="BG99"/>
      <c r="BH99"/>
      <c r="BI99"/>
      <c r="BJ99"/>
    </row>
    <row r="100" spans="1:62" ht="16.5" x14ac:dyDescent="0.3">
      <c r="A100"/>
      <c r="B100"/>
      <c r="C100"/>
      <c r="D100"/>
      <c r="BD100"/>
      <c r="BE100"/>
      <c r="BF100"/>
      <c r="BG100"/>
      <c r="BH100"/>
      <c r="BI100"/>
      <c r="BJ100"/>
    </row>
    <row r="101" spans="1:62" ht="16.5" x14ac:dyDescent="0.3">
      <c r="A101"/>
      <c r="B101"/>
      <c r="C101"/>
      <c r="D101"/>
      <c r="BD101"/>
      <c r="BE101"/>
      <c r="BF101"/>
      <c r="BG101"/>
      <c r="BH101"/>
      <c r="BI101"/>
      <c r="BJ101"/>
    </row>
    <row r="102" spans="1:62" ht="16.5" x14ac:dyDescent="0.3">
      <c r="A102"/>
      <c r="B102"/>
      <c r="C102"/>
      <c r="D102"/>
      <c r="BD102"/>
      <c r="BE102"/>
      <c r="BF102"/>
      <c r="BG102"/>
      <c r="BH102"/>
      <c r="BI102"/>
      <c r="BJ102"/>
    </row>
    <row r="103" spans="1:62" ht="16.5" x14ac:dyDescent="0.3">
      <c r="A103"/>
      <c r="B103"/>
      <c r="C103"/>
      <c r="D103"/>
      <c r="BD103"/>
      <c r="BE103"/>
      <c r="BF103"/>
      <c r="BG103"/>
      <c r="BH103"/>
      <c r="BI103"/>
      <c r="BJ103"/>
    </row>
    <row r="104" spans="1:62" ht="16.5" x14ac:dyDescent="0.3">
      <c r="A104"/>
      <c r="B104"/>
      <c r="C104"/>
      <c r="D104"/>
      <c r="BD104"/>
      <c r="BE104"/>
      <c r="BF104"/>
      <c r="BG104"/>
      <c r="BH104"/>
      <c r="BI104"/>
      <c r="BJ104"/>
    </row>
    <row r="105" spans="1:62" ht="16.5" x14ac:dyDescent="0.3">
      <c r="A105"/>
      <c r="B105"/>
      <c r="C105"/>
      <c r="D105"/>
      <c r="BD105"/>
      <c r="BE105"/>
      <c r="BF105"/>
      <c r="BG105"/>
      <c r="BH105"/>
      <c r="BI105"/>
      <c r="BJ105"/>
    </row>
    <row r="106" spans="1:62" ht="16.5" x14ac:dyDescent="0.3">
      <c r="A106"/>
      <c r="B106"/>
      <c r="C106"/>
      <c r="D106"/>
      <c r="BD106"/>
      <c r="BE106"/>
      <c r="BF106"/>
      <c r="BG106"/>
      <c r="BH106"/>
      <c r="BI106"/>
      <c r="BJ106"/>
    </row>
    <row r="107" spans="1:62" ht="16.5" x14ac:dyDescent="0.3">
      <c r="A107"/>
      <c r="B107"/>
      <c r="C107"/>
      <c r="D107"/>
      <c r="BD107"/>
      <c r="BE107"/>
      <c r="BF107"/>
      <c r="BG107"/>
      <c r="BH107"/>
      <c r="BI107"/>
      <c r="BJ107"/>
    </row>
    <row r="108" spans="1:62" ht="16.5" x14ac:dyDescent="0.3">
      <c r="A108"/>
      <c r="B108"/>
      <c r="C108"/>
      <c r="D108"/>
      <c r="BD108"/>
      <c r="BE108"/>
      <c r="BF108"/>
      <c r="BG108"/>
      <c r="BH108"/>
      <c r="BI108"/>
      <c r="BJ108"/>
    </row>
    <row r="109" spans="1:62" ht="16.5" x14ac:dyDescent="0.3">
      <c r="A109"/>
      <c r="B109"/>
      <c r="C109"/>
      <c r="D109"/>
      <c r="BD109"/>
      <c r="BE109"/>
      <c r="BF109"/>
      <c r="BG109"/>
      <c r="BH109"/>
      <c r="BI109"/>
      <c r="BJ109"/>
    </row>
    <row r="110" spans="1:62" ht="16.5" x14ac:dyDescent="0.3">
      <c r="A110"/>
      <c r="B110"/>
      <c r="C110"/>
      <c r="D110"/>
      <c r="BD110"/>
      <c r="BE110"/>
      <c r="BF110"/>
      <c r="BG110"/>
      <c r="BH110"/>
      <c r="BI110"/>
      <c r="BJ110"/>
    </row>
    <row r="111" spans="1:62" ht="16.5" x14ac:dyDescent="0.3">
      <c r="A111"/>
      <c r="B111"/>
      <c r="C111"/>
      <c r="D111"/>
      <c r="BD111"/>
      <c r="BE111"/>
      <c r="BF111"/>
      <c r="BG111"/>
      <c r="BH111"/>
      <c r="BI111"/>
      <c r="BJ111"/>
    </row>
    <row r="112" spans="1:62" ht="16.5" x14ac:dyDescent="0.3">
      <c r="A112"/>
      <c r="B112"/>
      <c r="C112"/>
      <c r="D112"/>
      <c r="BD112"/>
      <c r="BE112"/>
      <c r="BF112"/>
      <c r="BG112"/>
      <c r="BH112"/>
      <c r="BI112"/>
      <c r="BJ112"/>
    </row>
    <row r="113" spans="1:62" ht="16.5" x14ac:dyDescent="0.3">
      <c r="A113"/>
      <c r="B113"/>
      <c r="C113"/>
      <c r="D113"/>
      <c r="BD113"/>
      <c r="BE113"/>
      <c r="BF113"/>
      <c r="BG113"/>
      <c r="BH113"/>
      <c r="BI113"/>
      <c r="BJ113"/>
    </row>
    <row r="114" spans="1:62" ht="16.5" x14ac:dyDescent="0.3">
      <c r="A114"/>
      <c r="B114"/>
      <c r="C114"/>
      <c r="D114"/>
      <c r="BD114"/>
      <c r="BE114"/>
      <c r="BF114"/>
      <c r="BG114"/>
      <c r="BH114"/>
      <c r="BI114"/>
      <c r="BJ114"/>
    </row>
    <row r="115" spans="1:62" ht="16.5" x14ac:dyDescent="0.3">
      <c r="A115"/>
      <c r="B115"/>
      <c r="C115"/>
      <c r="D115"/>
      <c r="BD115"/>
      <c r="BE115"/>
      <c r="BF115"/>
      <c r="BG115"/>
      <c r="BH115"/>
      <c r="BI115"/>
      <c r="BJ115"/>
    </row>
    <row r="116" spans="1:62" ht="16.5" x14ac:dyDescent="0.3">
      <c r="A116"/>
      <c r="B116"/>
      <c r="C116"/>
      <c r="D116"/>
      <c r="BD116"/>
      <c r="BE116"/>
      <c r="BF116"/>
      <c r="BG116"/>
      <c r="BH116"/>
      <c r="BI116"/>
      <c r="BJ116"/>
    </row>
    <row r="117" spans="1:62" ht="16.5" x14ac:dyDescent="0.3">
      <c r="A117"/>
      <c r="B117"/>
      <c r="C117"/>
      <c r="D117"/>
      <c r="BD117"/>
      <c r="BE117"/>
      <c r="BF117"/>
      <c r="BG117"/>
      <c r="BH117"/>
      <c r="BI117"/>
      <c r="BJ117"/>
    </row>
    <row r="118" spans="1:62" ht="16.5" x14ac:dyDescent="0.3">
      <c r="A118"/>
      <c r="B118"/>
      <c r="C118"/>
      <c r="D118"/>
      <c r="BD118"/>
      <c r="BE118"/>
      <c r="BF118"/>
      <c r="BG118"/>
      <c r="BH118"/>
      <c r="BI118"/>
      <c r="BJ118"/>
    </row>
    <row r="119" spans="1:62" ht="16.5" x14ac:dyDescent="0.3">
      <c r="A119"/>
      <c r="B119"/>
      <c r="C119"/>
      <c r="D119"/>
      <c r="BD119"/>
      <c r="BE119"/>
      <c r="BF119"/>
      <c r="BG119"/>
      <c r="BH119"/>
      <c r="BI119"/>
      <c r="BJ119"/>
    </row>
    <row r="120" spans="1:62" ht="16.5" x14ac:dyDescent="0.3">
      <c r="A120"/>
      <c r="B120"/>
      <c r="C120"/>
      <c r="D120"/>
      <c r="BD120"/>
      <c r="BE120"/>
      <c r="BF120"/>
      <c r="BG120"/>
      <c r="BH120"/>
      <c r="BI120"/>
      <c r="BJ120"/>
    </row>
    <row r="121" spans="1:62" ht="16.5" x14ac:dyDescent="0.3">
      <c r="A121"/>
      <c r="B121"/>
      <c r="C121"/>
      <c r="D121"/>
      <c r="BD121"/>
      <c r="BE121"/>
      <c r="BF121"/>
      <c r="BG121"/>
      <c r="BH121"/>
      <c r="BI121"/>
      <c r="BJ121"/>
    </row>
    <row r="122" spans="1:62" ht="16.5" x14ac:dyDescent="0.3">
      <c r="A122"/>
      <c r="B122"/>
      <c r="C122"/>
      <c r="D122"/>
      <c r="BD122"/>
      <c r="BE122"/>
      <c r="BF122"/>
      <c r="BG122"/>
      <c r="BH122"/>
      <c r="BI122"/>
      <c r="BJ122"/>
    </row>
    <row r="123" spans="1:62" ht="16.5" x14ac:dyDescent="0.3">
      <c r="A123"/>
      <c r="B123"/>
      <c r="C123"/>
      <c r="D123"/>
      <c r="BD123"/>
      <c r="BE123"/>
      <c r="BF123"/>
      <c r="BG123"/>
      <c r="BH123"/>
      <c r="BI123"/>
      <c r="BJ123"/>
    </row>
    <row r="124" spans="1:62" ht="16.5" x14ac:dyDescent="0.3">
      <c r="A124"/>
      <c r="B124"/>
      <c r="C124"/>
      <c r="D124"/>
      <c r="BD124"/>
      <c r="BE124"/>
      <c r="BF124"/>
      <c r="BG124"/>
      <c r="BH124"/>
      <c r="BI124"/>
      <c r="BJ124"/>
    </row>
    <row r="125" spans="1:62" ht="16.5" x14ac:dyDescent="0.3">
      <c r="A125"/>
      <c r="B125"/>
      <c r="C125"/>
      <c r="D125"/>
      <c r="BD125"/>
      <c r="BE125"/>
      <c r="BF125"/>
      <c r="BG125"/>
      <c r="BH125"/>
      <c r="BI125"/>
      <c r="BJ125"/>
    </row>
    <row r="126" spans="1:62" ht="16.5" x14ac:dyDescent="0.3">
      <c r="A126"/>
      <c r="B126"/>
      <c r="C126"/>
      <c r="D126"/>
      <c r="BD126"/>
      <c r="BE126"/>
      <c r="BF126"/>
      <c r="BG126"/>
      <c r="BH126"/>
      <c r="BI126"/>
      <c r="BJ126"/>
    </row>
    <row r="127" spans="1:62" ht="16.5" x14ac:dyDescent="0.3">
      <c r="A127"/>
      <c r="B127"/>
      <c r="C127"/>
      <c r="D127"/>
      <c r="BD127"/>
      <c r="BE127"/>
      <c r="BF127"/>
      <c r="BG127"/>
      <c r="BH127"/>
      <c r="BI127"/>
      <c r="BJ127"/>
    </row>
    <row r="128" spans="1:62" ht="16.5" x14ac:dyDescent="0.3">
      <c r="A128"/>
      <c r="B128"/>
      <c r="C128"/>
      <c r="D128"/>
      <c r="BD128"/>
      <c r="BE128"/>
      <c r="BF128"/>
      <c r="BG128"/>
      <c r="BH128"/>
      <c r="BI128"/>
      <c r="BJ128"/>
    </row>
    <row r="129" spans="1:62" ht="16.5" x14ac:dyDescent="0.3">
      <c r="A129"/>
      <c r="B129"/>
      <c r="C129"/>
      <c r="D129"/>
      <c r="BD129"/>
      <c r="BE129"/>
      <c r="BF129"/>
      <c r="BG129"/>
      <c r="BH129"/>
      <c r="BI129"/>
      <c r="BJ129"/>
    </row>
    <row r="130" spans="1:62" ht="16.5" x14ac:dyDescent="0.3">
      <c r="A130"/>
      <c r="B130"/>
      <c r="C130"/>
      <c r="D130"/>
      <c r="BD130"/>
      <c r="BE130"/>
      <c r="BF130"/>
      <c r="BG130"/>
      <c r="BH130"/>
      <c r="BI130"/>
      <c r="BJ130"/>
    </row>
    <row r="131" spans="1:62" ht="16.5" x14ac:dyDescent="0.3">
      <c r="A131"/>
      <c r="B131"/>
      <c r="C131"/>
      <c r="D131"/>
      <c r="BD131"/>
      <c r="BE131"/>
      <c r="BF131"/>
      <c r="BG131"/>
      <c r="BH131"/>
      <c r="BI131"/>
      <c r="BJ131"/>
    </row>
    <row r="132" spans="1:62" ht="16.5" x14ac:dyDescent="0.3">
      <c r="A132"/>
      <c r="B132"/>
      <c r="C132"/>
      <c r="D132"/>
      <c r="BD132"/>
      <c r="BE132"/>
      <c r="BF132"/>
      <c r="BG132"/>
      <c r="BH132"/>
      <c r="BI132"/>
      <c r="BJ132"/>
    </row>
    <row r="133" spans="1:62" ht="16.5" x14ac:dyDescent="0.3">
      <c r="A133"/>
      <c r="B133"/>
      <c r="C133"/>
      <c r="D133"/>
      <c r="BD133"/>
      <c r="BE133"/>
      <c r="BF133"/>
      <c r="BG133"/>
      <c r="BH133"/>
      <c r="BI133"/>
      <c r="BJ133"/>
    </row>
    <row r="134" spans="1:62" ht="16.5" x14ac:dyDescent="0.3">
      <c r="A134"/>
      <c r="B134"/>
      <c r="C134"/>
      <c r="D134"/>
      <c r="BD134"/>
      <c r="BE134"/>
      <c r="BF134"/>
      <c r="BG134"/>
      <c r="BH134"/>
      <c r="BI134"/>
      <c r="BJ134"/>
    </row>
    <row r="135" spans="1:62" ht="16.5" x14ac:dyDescent="0.3">
      <c r="A135"/>
      <c r="B135"/>
      <c r="C135"/>
      <c r="D135"/>
      <c r="BD135"/>
      <c r="BE135"/>
      <c r="BF135"/>
      <c r="BG135"/>
      <c r="BH135"/>
      <c r="BI135"/>
      <c r="BJ135"/>
    </row>
    <row r="136" spans="1:62" ht="16.5" x14ac:dyDescent="0.3">
      <c r="A136"/>
      <c r="B136"/>
      <c r="C136"/>
      <c r="D136"/>
      <c r="BD136"/>
      <c r="BE136"/>
      <c r="BF136"/>
      <c r="BG136"/>
      <c r="BH136"/>
      <c r="BI136"/>
      <c r="BJ136"/>
    </row>
    <row r="137" spans="1:62" ht="16.5" x14ac:dyDescent="0.3">
      <c r="A137"/>
      <c r="B137"/>
      <c r="C137"/>
      <c r="D137"/>
      <c r="BD137"/>
      <c r="BE137"/>
      <c r="BF137"/>
      <c r="BG137"/>
      <c r="BH137"/>
      <c r="BI137"/>
      <c r="BJ137"/>
    </row>
    <row r="138" spans="1:62" ht="16.5" x14ac:dyDescent="0.3">
      <c r="A138"/>
      <c r="B138"/>
      <c r="C138"/>
      <c r="D138"/>
      <c r="BD138"/>
      <c r="BE138"/>
      <c r="BF138"/>
      <c r="BG138"/>
      <c r="BH138"/>
      <c r="BI138"/>
      <c r="BJ138"/>
    </row>
    <row r="139" spans="1:62" ht="16.5" x14ac:dyDescent="0.3">
      <c r="A139"/>
      <c r="B139"/>
      <c r="C139"/>
      <c r="D139"/>
      <c r="BD139"/>
      <c r="BE139"/>
      <c r="BF139"/>
      <c r="BG139"/>
      <c r="BH139"/>
      <c r="BI139"/>
      <c r="BJ139"/>
    </row>
    <row r="140" spans="1:62" ht="16.5" x14ac:dyDescent="0.3">
      <c r="A140"/>
      <c r="B140"/>
      <c r="C140"/>
      <c r="D140"/>
      <c r="BD140"/>
      <c r="BE140"/>
      <c r="BF140"/>
      <c r="BG140"/>
      <c r="BH140"/>
      <c r="BI140"/>
      <c r="BJ140"/>
    </row>
    <row r="141" spans="1:62" ht="16.5" x14ac:dyDescent="0.3">
      <c r="A141"/>
      <c r="B141"/>
      <c r="C141"/>
      <c r="D141"/>
      <c r="BD141"/>
      <c r="BE141"/>
      <c r="BF141"/>
      <c r="BG141"/>
      <c r="BH141"/>
      <c r="BI141"/>
      <c r="BJ141"/>
    </row>
    <row r="142" spans="1:62" ht="16.5" x14ac:dyDescent="0.3">
      <c r="A142"/>
      <c r="B142"/>
      <c r="C142"/>
      <c r="D142"/>
      <c r="BD142"/>
      <c r="BE142"/>
      <c r="BF142"/>
      <c r="BG142"/>
      <c r="BH142"/>
      <c r="BI142"/>
      <c r="BJ142"/>
    </row>
    <row r="143" spans="1:62" ht="16.5" x14ac:dyDescent="0.3">
      <c r="A143"/>
      <c r="B143"/>
      <c r="C143"/>
      <c r="D143"/>
      <c r="BD143"/>
      <c r="BE143"/>
      <c r="BF143"/>
      <c r="BG143"/>
      <c r="BH143"/>
      <c r="BI143"/>
      <c r="BJ143"/>
    </row>
    <row r="144" spans="1:62" ht="16.5" x14ac:dyDescent="0.3">
      <c r="A144"/>
      <c r="B144"/>
      <c r="C144"/>
      <c r="D144"/>
      <c r="BD144"/>
      <c r="BE144"/>
      <c r="BF144"/>
      <c r="BG144"/>
      <c r="BH144"/>
      <c r="BI144"/>
      <c r="BJ144"/>
    </row>
    <row r="145" spans="1:62" ht="16.5" x14ac:dyDescent="0.3">
      <c r="A145"/>
      <c r="B145"/>
      <c r="C145"/>
      <c r="D145"/>
      <c r="BD145"/>
      <c r="BE145"/>
      <c r="BF145"/>
      <c r="BG145"/>
      <c r="BH145"/>
      <c r="BI145"/>
      <c r="BJ145"/>
    </row>
    <row r="146" spans="1:62" ht="16.5" x14ac:dyDescent="0.3">
      <c r="A146"/>
      <c r="B146"/>
      <c r="C146"/>
      <c r="D146"/>
      <c r="BD146"/>
      <c r="BE146"/>
      <c r="BF146"/>
      <c r="BG146"/>
      <c r="BH146"/>
      <c r="BI146"/>
      <c r="BJ146"/>
    </row>
    <row r="147" spans="1:62" ht="16.5" x14ac:dyDescent="0.3">
      <c r="BD147"/>
      <c r="BE147"/>
      <c r="BF147"/>
      <c r="BG147"/>
      <c r="BH147"/>
      <c r="BI147"/>
      <c r="BJ147"/>
    </row>
    <row r="148" spans="1:62" ht="16.5" x14ac:dyDescent="0.3">
      <c r="BD148"/>
      <c r="BE148"/>
      <c r="BF148"/>
      <c r="BG148"/>
      <c r="BH148"/>
      <c r="BI148"/>
      <c r="BJ148"/>
    </row>
    <row r="149" spans="1:62" ht="16.5" x14ac:dyDescent="0.3">
      <c r="BD149"/>
      <c r="BE149"/>
      <c r="BF149"/>
      <c r="BG149"/>
      <c r="BH149"/>
      <c r="BI149"/>
      <c r="BJ149"/>
    </row>
    <row r="150" spans="1:62" ht="16.5" x14ac:dyDescent="0.3">
      <c r="BD150"/>
      <c r="BE150"/>
      <c r="BF150"/>
      <c r="BG150"/>
      <c r="BH150"/>
      <c r="BI150"/>
      <c r="BJ150"/>
    </row>
    <row r="151" spans="1:62" ht="16.5" x14ac:dyDescent="0.3">
      <c r="BD151"/>
      <c r="BE151"/>
      <c r="BF151"/>
      <c r="BG151"/>
      <c r="BH151"/>
      <c r="BI151"/>
      <c r="BJ151"/>
    </row>
    <row r="152" spans="1:62" ht="16.5" x14ac:dyDescent="0.3">
      <c r="BD152"/>
      <c r="BE152"/>
      <c r="BF152"/>
      <c r="BG152"/>
      <c r="BH152"/>
      <c r="BI152"/>
      <c r="BJ152"/>
    </row>
    <row r="153" spans="1:62" ht="16.5" x14ac:dyDescent="0.3">
      <c r="BD153"/>
      <c r="BE153"/>
      <c r="BF153"/>
      <c r="BG153"/>
      <c r="BH153"/>
      <c r="BI153"/>
      <c r="BJ153"/>
    </row>
    <row r="154" spans="1:62" ht="16.5" x14ac:dyDescent="0.3">
      <c r="BD154"/>
      <c r="BE154"/>
      <c r="BF154"/>
      <c r="BG154"/>
      <c r="BH154"/>
      <c r="BI154"/>
      <c r="BJ154"/>
    </row>
    <row r="155" spans="1:62" ht="16.5" x14ac:dyDescent="0.3">
      <c r="BD155"/>
      <c r="BE155"/>
      <c r="BF155"/>
      <c r="BG155"/>
      <c r="BH155"/>
      <c r="BI155"/>
      <c r="BJ155"/>
    </row>
    <row r="156" spans="1:62" ht="16.5" x14ac:dyDescent="0.3">
      <c r="BD156"/>
      <c r="BE156"/>
      <c r="BF156"/>
      <c r="BG156"/>
      <c r="BH156"/>
      <c r="BI156"/>
      <c r="BJ156"/>
    </row>
    <row r="157" spans="1:62" ht="16.5" x14ac:dyDescent="0.3">
      <c r="BD157"/>
      <c r="BE157"/>
      <c r="BF157"/>
      <c r="BG157"/>
      <c r="BH157"/>
      <c r="BI157"/>
      <c r="BJ157"/>
    </row>
    <row r="158" spans="1:62" ht="16.5" x14ac:dyDescent="0.3">
      <c r="BD158"/>
      <c r="BE158"/>
      <c r="BF158"/>
      <c r="BG158"/>
      <c r="BH158"/>
      <c r="BI158"/>
      <c r="BJ158"/>
    </row>
    <row r="159" spans="1:62" ht="16.5" x14ac:dyDescent="0.3">
      <c r="BD159"/>
      <c r="BE159"/>
      <c r="BF159"/>
      <c r="BG159"/>
      <c r="BH159"/>
      <c r="BI159"/>
      <c r="BJ159"/>
    </row>
    <row r="160" spans="1:62" ht="16.5" x14ac:dyDescent="0.3">
      <c r="BD160"/>
      <c r="BE160"/>
      <c r="BF160"/>
      <c r="BG160"/>
      <c r="BH160"/>
      <c r="BI160"/>
      <c r="BJ160"/>
    </row>
    <row r="161" spans="56:62" ht="16.5" x14ac:dyDescent="0.3">
      <c r="BD161"/>
      <c r="BE161"/>
      <c r="BF161"/>
      <c r="BG161"/>
      <c r="BH161"/>
      <c r="BI161"/>
      <c r="BJ161"/>
    </row>
    <row r="162" spans="56:62" ht="16.5" x14ac:dyDescent="0.3">
      <c r="BD162"/>
      <c r="BE162"/>
      <c r="BF162"/>
      <c r="BG162"/>
      <c r="BH162"/>
      <c r="BI162"/>
      <c r="BJ162"/>
    </row>
    <row r="163" spans="56:62" ht="16.5" x14ac:dyDescent="0.3">
      <c r="BD163"/>
      <c r="BE163"/>
      <c r="BF163"/>
      <c r="BG163"/>
      <c r="BH163"/>
      <c r="BI163"/>
      <c r="BJ163"/>
    </row>
    <row r="164" spans="56:62" ht="16.5" x14ac:dyDescent="0.3">
      <c r="BD164"/>
      <c r="BE164"/>
      <c r="BF164"/>
      <c r="BG164"/>
      <c r="BH164"/>
      <c r="BI164"/>
      <c r="BJ164"/>
    </row>
    <row r="165" spans="56:62" ht="16.5" x14ac:dyDescent="0.3">
      <c r="BD165"/>
      <c r="BE165"/>
      <c r="BF165"/>
      <c r="BG165"/>
      <c r="BH165"/>
      <c r="BI165"/>
      <c r="BJ165"/>
    </row>
    <row r="166" spans="56:62" ht="16.5" x14ac:dyDescent="0.3">
      <c r="BD166"/>
      <c r="BE166"/>
      <c r="BF166"/>
      <c r="BG166"/>
      <c r="BH166"/>
      <c r="BI166"/>
      <c r="BJ166"/>
    </row>
    <row r="167" spans="56:62" ht="16.5" x14ac:dyDescent="0.3">
      <c r="BD167"/>
      <c r="BE167"/>
      <c r="BF167"/>
      <c r="BG167"/>
      <c r="BH167"/>
      <c r="BI167"/>
      <c r="BJ167"/>
    </row>
    <row r="168" spans="56:62" ht="16.5" x14ac:dyDescent="0.3">
      <c r="BD168"/>
      <c r="BE168"/>
      <c r="BF168"/>
      <c r="BG168"/>
      <c r="BH168"/>
      <c r="BI168"/>
      <c r="BJ168"/>
    </row>
    <row r="169" spans="56:62" ht="16.5" x14ac:dyDescent="0.3">
      <c r="BD169"/>
      <c r="BE169"/>
      <c r="BF169"/>
      <c r="BG169"/>
      <c r="BH169"/>
      <c r="BI169"/>
      <c r="BJ169"/>
    </row>
    <row r="170" spans="56:62" ht="16.5" x14ac:dyDescent="0.3">
      <c r="BD170"/>
      <c r="BE170"/>
      <c r="BF170"/>
      <c r="BG170"/>
      <c r="BH170"/>
      <c r="BI170"/>
      <c r="BJ170"/>
    </row>
    <row r="171" spans="56:62" ht="16.5" x14ac:dyDescent="0.3">
      <c r="BD171"/>
      <c r="BE171"/>
      <c r="BF171"/>
      <c r="BG171"/>
      <c r="BH171"/>
      <c r="BI171"/>
      <c r="BJ171"/>
    </row>
    <row r="172" spans="56:62" ht="16.5" x14ac:dyDescent="0.3">
      <c r="BD172"/>
      <c r="BE172"/>
      <c r="BF172"/>
      <c r="BG172"/>
      <c r="BH172"/>
      <c r="BI172"/>
      <c r="BJ172"/>
    </row>
    <row r="173" spans="56:62" ht="16.5" x14ac:dyDescent="0.3">
      <c r="BD173"/>
      <c r="BE173"/>
      <c r="BF173"/>
      <c r="BG173"/>
      <c r="BH173"/>
      <c r="BI173"/>
      <c r="BJ173"/>
    </row>
    <row r="174" spans="56:62" ht="16.5" x14ac:dyDescent="0.3">
      <c r="BD174"/>
      <c r="BE174"/>
      <c r="BF174"/>
      <c r="BG174"/>
      <c r="BH174"/>
      <c r="BI174"/>
      <c r="BJ174"/>
    </row>
    <row r="175" spans="56:62" ht="16.5" x14ac:dyDescent="0.3">
      <c r="BD175"/>
      <c r="BE175"/>
      <c r="BF175"/>
      <c r="BG175"/>
      <c r="BH175"/>
      <c r="BI175"/>
      <c r="BJ175"/>
    </row>
    <row r="176" spans="56:62" ht="16.5" x14ac:dyDescent="0.3">
      <c r="BD176"/>
      <c r="BE176"/>
      <c r="BF176"/>
      <c r="BG176"/>
      <c r="BH176"/>
      <c r="BI176"/>
      <c r="BJ176"/>
    </row>
    <row r="177" spans="56:62" ht="16.5" x14ac:dyDescent="0.3">
      <c r="BD177"/>
      <c r="BE177"/>
      <c r="BF177"/>
      <c r="BG177"/>
      <c r="BH177"/>
      <c r="BI177"/>
      <c r="BJ177"/>
    </row>
    <row r="178" spans="56:62" ht="16.5" x14ac:dyDescent="0.3">
      <c r="BD178"/>
      <c r="BE178"/>
      <c r="BF178"/>
      <c r="BG178"/>
      <c r="BH178"/>
      <c r="BI178"/>
      <c r="BJ178"/>
    </row>
    <row r="179" spans="56:62" ht="16.5" x14ac:dyDescent="0.3">
      <c r="BD179"/>
      <c r="BE179"/>
      <c r="BF179"/>
      <c r="BG179"/>
      <c r="BH179"/>
      <c r="BI179"/>
      <c r="BJ179"/>
    </row>
    <row r="180" spans="56:62" ht="16.5" x14ac:dyDescent="0.3">
      <c r="BD180"/>
      <c r="BE180"/>
      <c r="BF180"/>
      <c r="BG180"/>
      <c r="BH180"/>
      <c r="BI180"/>
      <c r="BJ180"/>
    </row>
    <row r="181" spans="56:62" ht="16.5" x14ac:dyDescent="0.3">
      <c r="BD181"/>
      <c r="BE181"/>
      <c r="BF181"/>
      <c r="BG181"/>
      <c r="BH181"/>
      <c r="BI181"/>
      <c r="BJ181"/>
    </row>
    <row r="182" spans="56:62" ht="16.5" x14ac:dyDescent="0.3">
      <c r="BD182"/>
      <c r="BE182"/>
      <c r="BF182"/>
      <c r="BG182"/>
      <c r="BH182"/>
      <c r="BI182"/>
      <c r="BJ182"/>
    </row>
    <row r="183" spans="56:62" ht="16.5" x14ac:dyDescent="0.3">
      <c r="BD183"/>
      <c r="BE183"/>
      <c r="BF183"/>
      <c r="BG183"/>
      <c r="BH183"/>
      <c r="BI183"/>
      <c r="BJ183"/>
    </row>
    <row r="184" spans="56:62" ht="16.5" x14ac:dyDescent="0.3">
      <c r="BD184"/>
      <c r="BE184"/>
      <c r="BF184"/>
      <c r="BG184"/>
      <c r="BH184"/>
      <c r="BI184"/>
      <c r="BJ184"/>
    </row>
    <row r="185" spans="56:62" ht="16.5" x14ac:dyDescent="0.3">
      <c r="BD185"/>
      <c r="BE185"/>
      <c r="BF185"/>
      <c r="BG185"/>
      <c r="BH185"/>
      <c r="BI185"/>
      <c r="BJ185"/>
    </row>
    <row r="186" spans="56:62" ht="16.5" x14ac:dyDescent="0.3">
      <c r="BD186"/>
      <c r="BE186"/>
      <c r="BF186"/>
      <c r="BG186"/>
      <c r="BH186"/>
      <c r="BI186"/>
      <c r="BJ186"/>
    </row>
    <row r="187" spans="56:62" ht="16.5" x14ac:dyDescent="0.3">
      <c r="BD187"/>
      <c r="BE187"/>
      <c r="BF187"/>
      <c r="BG187"/>
      <c r="BH187"/>
      <c r="BI187"/>
      <c r="BJ187"/>
    </row>
    <row r="188" spans="56:62" ht="16.5" x14ac:dyDescent="0.3">
      <c r="BD188"/>
      <c r="BE188"/>
      <c r="BF188"/>
      <c r="BG188"/>
      <c r="BH188"/>
      <c r="BI188"/>
      <c r="BJ188"/>
    </row>
    <row r="189" spans="56:62" ht="16.5" x14ac:dyDescent="0.3">
      <c r="BD189"/>
      <c r="BE189"/>
      <c r="BF189"/>
      <c r="BG189"/>
      <c r="BH189"/>
      <c r="BI189"/>
      <c r="BJ189"/>
    </row>
    <row r="190" spans="56:62" ht="16.5" x14ac:dyDescent="0.3">
      <c r="BD190"/>
      <c r="BE190"/>
      <c r="BF190"/>
      <c r="BG190"/>
      <c r="BH190"/>
      <c r="BI190"/>
      <c r="BJ190"/>
    </row>
    <row r="191" spans="56:62" ht="16.5" x14ac:dyDescent="0.3">
      <c r="BD191"/>
      <c r="BE191"/>
      <c r="BF191"/>
      <c r="BG191"/>
      <c r="BH191"/>
      <c r="BI191"/>
      <c r="BJ191"/>
    </row>
    <row r="192" spans="56:62" ht="16.5" x14ac:dyDescent="0.3">
      <c r="BD192"/>
      <c r="BE192"/>
      <c r="BF192"/>
      <c r="BG192"/>
      <c r="BH192"/>
      <c r="BI192"/>
      <c r="BJ192"/>
    </row>
    <row r="193" spans="56:62" ht="16.5" x14ac:dyDescent="0.3">
      <c r="BD193"/>
      <c r="BE193"/>
      <c r="BF193"/>
      <c r="BG193"/>
      <c r="BH193"/>
      <c r="BI193"/>
      <c r="BJ193"/>
    </row>
    <row r="194" spans="56:62" ht="16.5" x14ac:dyDescent="0.3">
      <c r="BD194"/>
      <c r="BE194"/>
      <c r="BF194"/>
      <c r="BG194"/>
      <c r="BH194"/>
      <c r="BI194"/>
      <c r="BJ194"/>
    </row>
    <row r="195" spans="56:62" ht="16.5" x14ac:dyDescent="0.3">
      <c r="BD195"/>
      <c r="BE195"/>
      <c r="BF195"/>
      <c r="BG195"/>
      <c r="BH195"/>
      <c r="BI195"/>
      <c r="BJ195"/>
    </row>
    <row r="196" spans="56:62" ht="16.5" x14ac:dyDescent="0.3">
      <c r="BD196"/>
      <c r="BE196"/>
      <c r="BF196"/>
      <c r="BG196"/>
      <c r="BH196"/>
      <c r="BI196"/>
      <c r="BJ196"/>
    </row>
    <row r="197" spans="56:62" ht="16.5" x14ac:dyDescent="0.3">
      <c r="BD197"/>
      <c r="BE197"/>
      <c r="BF197"/>
      <c r="BG197"/>
      <c r="BH197"/>
      <c r="BI197"/>
      <c r="BJ197"/>
    </row>
    <row r="198" spans="56:62" ht="16.5" x14ac:dyDescent="0.3">
      <c r="BD198"/>
      <c r="BE198"/>
      <c r="BF198"/>
      <c r="BG198"/>
      <c r="BH198"/>
      <c r="BI198"/>
      <c r="BJ198"/>
    </row>
    <row r="199" spans="56:62" ht="16.5" x14ac:dyDescent="0.3">
      <c r="BD199"/>
      <c r="BE199"/>
      <c r="BF199"/>
      <c r="BG199"/>
      <c r="BH199"/>
      <c r="BI199"/>
      <c r="BJ199"/>
    </row>
    <row r="200" spans="56:62" ht="16.5" x14ac:dyDescent="0.3">
      <c r="BD200"/>
      <c r="BE200"/>
      <c r="BF200"/>
      <c r="BG200"/>
      <c r="BH200"/>
      <c r="BI200"/>
      <c r="BJ200"/>
    </row>
    <row r="201" spans="56:62" ht="16.5" x14ac:dyDescent="0.3">
      <c r="BD201"/>
      <c r="BE201"/>
      <c r="BF201"/>
      <c r="BG201"/>
      <c r="BH201"/>
      <c r="BI201"/>
      <c r="BJ201"/>
    </row>
    <row r="202" spans="56:62" ht="16.5" x14ac:dyDescent="0.3">
      <c r="BD202"/>
      <c r="BE202"/>
      <c r="BF202"/>
      <c r="BG202"/>
      <c r="BH202"/>
      <c r="BI202"/>
      <c r="BJ202"/>
    </row>
    <row r="203" spans="56:62" ht="16.5" x14ac:dyDescent="0.3">
      <c r="BD203"/>
      <c r="BE203"/>
      <c r="BF203"/>
      <c r="BG203"/>
      <c r="BH203"/>
      <c r="BI203"/>
      <c r="BJ203"/>
    </row>
    <row r="204" spans="56:62" ht="16.5" x14ac:dyDescent="0.3">
      <c r="BD204"/>
      <c r="BE204"/>
      <c r="BF204"/>
      <c r="BG204"/>
      <c r="BH204"/>
      <c r="BI204"/>
      <c r="BJ204"/>
    </row>
    <row r="205" spans="56:62" ht="16.5" x14ac:dyDescent="0.3">
      <c r="BD205"/>
      <c r="BE205"/>
      <c r="BF205"/>
      <c r="BG205"/>
      <c r="BH205"/>
      <c r="BI205"/>
      <c r="BJ205"/>
    </row>
    <row r="206" spans="56:62" ht="16.5" x14ac:dyDescent="0.3">
      <c r="BD206"/>
      <c r="BE206"/>
      <c r="BF206"/>
      <c r="BG206"/>
      <c r="BH206"/>
      <c r="BI206"/>
      <c r="BJ206"/>
    </row>
    <row r="207" spans="56:62" ht="16.5" x14ac:dyDescent="0.3">
      <c r="BD207"/>
      <c r="BE207"/>
      <c r="BF207"/>
      <c r="BG207"/>
      <c r="BH207"/>
      <c r="BI207"/>
      <c r="BJ207"/>
    </row>
    <row r="208" spans="56:62" ht="16.5" x14ac:dyDescent="0.3">
      <c r="BD208"/>
      <c r="BE208"/>
      <c r="BF208"/>
      <c r="BG208"/>
      <c r="BH208"/>
      <c r="BI208"/>
      <c r="BJ208"/>
    </row>
    <row r="209" spans="56:62" ht="16.5" x14ac:dyDescent="0.3">
      <c r="BD209"/>
      <c r="BE209"/>
      <c r="BF209"/>
      <c r="BG209"/>
      <c r="BH209"/>
      <c r="BI209"/>
      <c r="BJ209"/>
    </row>
    <row r="210" spans="56:62" ht="16.5" x14ac:dyDescent="0.3">
      <c r="BD210"/>
      <c r="BE210"/>
      <c r="BF210"/>
      <c r="BG210"/>
      <c r="BH210"/>
      <c r="BI210"/>
      <c r="BJ210"/>
    </row>
    <row r="211" spans="56:62" ht="16.5" x14ac:dyDescent="0.3">
      <c r="BD211"/>
      <c r="BE211"/>
      <c r="BF211"/>
      <c r="BG211"/>
      <c r="BH211"/>
      <c r="BI211"/>
      <c r="BJ211"/>
    </row>
    <row r="212" spans="56:62" ht="16.5" x14ac:dyDescent="0.3">
      <c r="BD212"/>
      <c r="BE212"/>
      <c r="BF212"/>
      <c r="BG212"/>
      <c r="BH212"/>
      <c r="BI212"/>
      <c r="BJ212"/>
    </row>
    <row r="213" spans="56:62" ht="16.5" x14ac:dyDescent="0.3">
      <c r="BD213"/>
      <c r="BE213"/>
      <c r="BF213"/>
      <c r="BG213"/>
      <c r="BH213"/>
      <c r="BI213"/>
      <c r="BJ213"/>
    </row>
    <row r="214" spans="56:62" ht="16.5" x14ac:dyDescent="0.3">
      <c r="BD214"/>
      <c r="BE214"/>
      <c r="BF214"/>
      <c r="BG214"/>
      <c r="BH214"/>
      <c r="BI214"/>
      <c r="BJ214"/>
    </row>
    <row r="215" spans="56:62" ht="16.5" x14ac:dyDescent="0.3">
      <c r="BD215"/>
      <c r="BE215"/>
      <c r="BF215"/>
      <c r="BG215"/>
      <c r="BH215"/>
      <c r="BI215"/>
      <c r="BJ215"/>
    </row>
    <row r="216" spans="56:62" ht="16.5" x14ac:dyDescent="0.3">
      <c r="BD216"/>
      <c r="BE216"/>
      <c r="BF216"/>
      <c r="BG216"/>
      <c r="BH216"/>
      <c r="BI216"/>
      <c r="BJ216"/>
    </row>
    <row r="217" spans="56:62" ht="16.5" x14ac:dyDescent="0.3">
      <c r="BD217"/>
      <c r="BE217"/>
      <c r="BF217"/>
      <c r="BG217"/>
      <c r="BH217"/>
      <c r="BI217"/>
      <c r="BJ217"/>
    </row>
    <row r="218" spans="56:62" ht="16.5" x14ac:dyDescent="0.3">
      <c r="BD218"/>
      <c r="BE218"/>
      <c r="BF218"/>
      <c r="BG218"/>
      <c r="BH218"/>
      <c r="BI218"/>
      <c r="BJ218"/>
    </row>
    <row r="219" spans="56:62" ht="16.5" x14ac:dyDescent="0.3">
      <c r="BD219"/>
      <c r="BE219"/>
      <c r="BF219"/>
      <c r="BG219"/>
      <c r="BH219"/>
      <c r="BI219"/>
      <c r="BJ219"/>
    </row>
    <row r="220" spans="56:62" ht="16.5" x14ac:dyDescent="0.3">
      <c r="BD220"/>
      <c r="BE220"/>
      <c r="BF220"/>
      <c r="BG220"/>
      <c r="BH220"/>
      <c r="BI220"/>
      <c r="BJ220"/>
    </row>
    <row r="221" spans="56:62" ht="16.5" x14ac:dyDescent="0.3">
      <c r="BD221"/>
      <c r="BE221"/>
      <c r="BF221"/>
      <c r="BG221"/>
      <c r="BH221"/>
      <c r="BI221"/>
      <c r="BJ221"/>
    </row>
    <row r="222" spans="56:62" ht="16.5" x14ac:dyDescent="0.3">
      <c r="BD222"/>
      <c r="BE222"/>
      <c r="BF222"/>
      <c r="BG222"/>
      <c r="BH222"/>
      <c r="BI222"/>
      <c r="BJ222"/>
    </row>
    <row r="223" spans="56:62" ht="16.5" x14ac:dyDescent="0.3">
      <c r="BD223"/>
      <c r="BE223"/>
      <c r="BF223"/>
      <c r="BG223"/>
      <c r="BH223"/>
      <c r="BI223"/>
      <c r="BJ223"/>
    </row>
    <row r="224" spans="56:62" ht="16.5" x14ac:dyDescent="0.3">
      <c r="BD224"/>
      <c r="BE224"/>
      <c r="BF224"/>
      <c r="BG224"/>
      <c r="BH224"/>
      <c r="BI224"/>
      <c r="BJ224"/>
    </row>
    <row r="225" spans="56:62" ht="16.5" x14ac:dyDescent="0.3">
      <c r="BD225"/>
      <c r="BE225"/>
      <c r="BF225"/>
      <c r="BG225"/>
      <c r="BH225"/>
      <c r="BI225"/>
      <c r="BJ225"/>
    </row>
    <row r="226" spans="56:62" ht="16.5" x14ac:dyDescent="0.3">
      <c r="BD226"/>
      <c r="BE226"/>
      <c r="BF226"/>
      <c r="BG226"/>
      <c r="BH226"/>
      <c r="BI226"/>
      <c r="BJ226"/>
    </row>
    <row r="227" spans="56:62" ht="16.5" x14ac:dyDescent="0.3">
      <c r="BD227"/>
      <c r="BE227"/>
      <c r="BF227"/>
      <c r="BG227"/>
      <c r="BH227"/>
      <c r="BI227"/>
      <c r="BJ227"/>
    </row>
    <row r="228" spans="56:62" ht="16.5" x14ac:dyDescent="0.3">
      <c r="BD228"/>
      <c r="BE228"/>
      <c r="BF228"/>
      <c r="BG228"/>
      <c r="BH228"/>
      <c r="BI228"/>
      <c r="BJ228"/>
    </row>
    <row r="229" spans="56:62" ht="16.5" x14ac:dyDescent="0.3">
      <c r="BD229"/>
      <c r="BE229"/>
      <c r="BF229"/>
      <c r="BG229"/>
      <c r="BH229"/>
      <c r="BI229"/>
      <c r="BJ229"/>
    </row>
    <row r="230" spans="56:62" ht="16.5" x14ac:dyDescent="0.3">
      <c r="BD230"/>
      <c r="BE230"/>
      <c r="BF230"/>
      <c r="BG230"/>
      <c r="BH230"/>
      <c r="BI230"/>
      <c r="BJ230"/>
    </row>
    <row r="231" spans="56:62" ht="16.5" x14ac:dyDescent="0.3">
      <c r="BD231"/>
      <c r="BE231"/>
      <c r="BF231"/>
      <c r="BG231"/>
      <c r="BH231"/>
      <c r="BI231"/>
      <c r="BJ231"/>
    </row>
    <row r="232" spans="56:62" ht="16.5" x14ac:dyDescent="0.3">
      <c r="BD232"/>
      <c r="BE232"/>
      <c r="BF232"/>
      <c r="BG232"/>
      <c r="BH232"/>
      <c r="BI232"/>
      <c r="BJ232"/>
    </row>
    <row r="233" spans="56:62" ht="16.5" x14ac:dyDescent="0.3">
      <c r="BD233"/>
      <c r="BE233"/>
      <c r="BF233"/>
      <c r="BG233"/>
      <c r="BH233"/>
      <c r="BI233"/>
      <c r="BJ233"/>
    </row>
    <row r="234" spans="56:62" ht="16.5" x14ac:dyDescent="0.3">
      <c r="BD234"/>
      <c r="BE234"/>
      <c r="BF234"/>
      <c r="BG234"/>
      <c r="BH234"/>
      <c r="BI234"/>
      <c r="BJ234"/>
    </row>
    <row r="235" spans="56:62" ht="16.5" x14ac:dyDescent="0.3">
      <c r="BD235"/>
      <c r="BE235"/>
      <c r="BF235"/>
      <c r="BG235"/>
      <c r="BH235"/>
      <c r="BI235"/>
      <c r="BJ235"/>
    </row>
    <row r="236" spans="56:62" ht="16.5" x14ac:dyDescent="0.3">
      <c r="BD236"/>
      <c r="BE236"/>
      <c r="BF236"/>
      <c r="BG236"/>
      <c r="BH236"/>
      <c r="BI236"/>
      <c r="BJ236"/>
    </row>
    <row r="237" spans="56:62" ht="16.5" x14ac:dyDescent="0.3">
      <c r="BD237"/>
      <c r="BE237"/>
      <c r="BF237"/>
      <c r="BG237"/>
      <c r="BH237"/>
      <c r="BI237"/>
      <c r="BJ237"/>
    </row>
    <row r="238" spans="56:62" ht="16.5" x14ac:dyDescent="0.3">
      <c r="BD238"/>
      <c r="BE238"/>
      <c r="BF238"/>
      <c r="BG238"/>
      <c r="BH238"/>
      <c r="BI238"/>
      <c r="BJ238"/>
    </row>
    <row r="239" spans="56:62" ht="16.5" x14ac:dyDescent="0.3">
      <c r="BD239"/>
      <c r="BE239"/>
      <c r="BF239"/>
      <c r="BG239"/>
      <c r="BH239"/>
      <c r="BI239"/>
      <c r="BJ239"/>
    </row>
    <row r="240" spans="56:62" ht="16.5" x14ac:dyDescent="0.3">
      <c r="BD240"/>
      <c r="BE240"/>
      <c r="BF240"/>
      <c r="BG240"/>
      <c r="BH240"/>
      <c r="BI240"/>
      <c r="BJ240"/>
    </row>
    <row r="241" spans="56:62" ht="16.5" x14ac:dyDescent="0.3">
      <c r="BD241"/>
      <c r="BE241"/>
      <c r="BF241"/>
      <c r="BG241"/>
      <c r="BH241"/>
      <c r="BI241"/>
      <c r="BJ241"/>
    </row>
    <row r="242" spans="56:62" ht="16.5" x14ac:dyDescent="0.3">
      <c r="BD242"/>
      <c r="BE242"/>
      <c r="BF242"/>
      <c r="BG242"/>
      <c r="BH242"/>
      <c r="BI242"/>
      <c r="BJ242"/>
    </row>
    <row r="243" spans="56:62" ht="16.5" x14ac:dyDescent="0.3">
      <c r="BD243"/>
      <c r="BE243"/>
      <c r="BF243"/>
      <c r="BG243"/>
      <c r="BH243"/>
      <c r="BI243"/>
      <c r="BJ243"/>
    </row>
    <row r="244" spans="56:62" ht="16.5" x14ac:dyDescent="0.3">
      <c r="BD244"/>
      <c r="BE244"/>
      <c r="BF244"/>
      <c r="BG244"/>
      <c r="BH244"/>
      <c r="BI244"/>
      <c r="BJ244"/>
    </row>
    <row r="245" spans="56:62" ht="16.5" x14ac:dyDescent="0.3">
      <c r="BD245"/>
      <c r="BE245"/>
      <c r="BF245"/>
      <c r="BG245"/>
      <c r="BH245"/>
      <c r="BI245"/>
      <c r="BJ245"/>
    </row>
    <row r="246" spans="56:62" ht="16.5" x14ac:dyDescent="0.3">
      <c r="BD246"/>
      <c r="BE246"/>
      <c r="BF246"/>
      <c r="BG246"/>
      <c r="BH246"/>
      <c r="BI246"/>
      <c r="BJ246"/>
    </row>
    <row r="247" spans="56:62" ht="16.5" x14ac:dyDescent="0.3">
      <c r="BD247"/>
      <c r="BE247"/>
      <c r="BF247"/>
      <c r="BG247"/>
      <c r="BH247"/>
      <c r="BI247"/>
      <c r="BJ247"/>
    </row>
    <row r="248" spans="56:62" ht="16.5" x14ac:dyDescent="0.3">
      <c r="BD248"/>
      <c r="BE248"/>
      <c r="BF248"/>
      <c r="BG248"/>
      <c r="BH248"/>
      <c r="BI248"/>
      <c r="BJ248"/>
    </row>
    <row r="249" spans="56:62" ht="16.5" x14ac:dyDescent="0.3">
      <c r="BD249"/>
      <c r="BE249"/>
      <c r="BF249"/>
      <c r="BG249"/>
      <c r="BH249"/>
      <c r="BI249"/>
      <c r="BJ249"/>
    </row>
    <row r="250" spans="56:62" ht="16.5" x14ac:dyDescent="0.3">
      <c r="BD250"/>
      <c r="BE250"/>
      <c r="BF250"/>
      <c r="BG250"/>
      <c r="BH250"/>
      <c r="BI250"/>
      <c r="BJ250"/>
    </row>
    <row r="251" spans="56:62" ht="16.5" x14ac:dyDescent="0.3">
      <c r="BD251"/>
      <c r="BE251"/>
      <c r="BF251"/>
      <c r="BG251"/>
      <c r="BH251"/>
      <c r="BI251"/>
      <c r="BJ251"/>
    </row>
    <row r="252" spans="56:62" ht="16.5" x14ac:dyDescent="0.3">
      <c r="BD252"/>
      <c r="BE252"/>
      <c r="BF252"/>
      <c r="BG252"/>
      <c r="BH252"/>
      <c r="BI252"/>
      <c r="BJ252"/>
    </row>
    <row r="253" spans="56:62" ht="16.5" x14ac:dyDescent="0.3">
      <c r="BD253"/>
      <c r="BE253"/>
      <c r="BF253"/>
      <c r="BG253"/>
      <c r="BH253"/>
      <c r="BI253"/>
      <c r="BJ253"/>
    </row>
    <row r="254" spans="56:62" ht="16.5" x14ac:dyDescent="0.3">
      <c r="BD254"/>
      <c r="BE254"/>
      <c r="BF254"/>
      <c r="BG254"/>
      <c r="BH254"/>
      <c r="BI254"/>
      <c r="BJ254"/>
    </row>
    <row r="255" spans="56:62" ht="16.5" x14ac:dyDescent="0.3">
      <c r="BD255"/>
      <c r="BE255"/>
      <c r="BF255"/>
      <c r="BG255"/>
      <c r="BH255"/>
      <c r="BI255"/>
      <c r="BJ255"/>
    </row>
    <row r="256" spans="56:62" ht="16.5" x14ac:dyDescent="0.3">
      <c r="BD256"/>
      <c r="BE256"/>
      <c r="BF256"/>
      <c r="BG256"/>
      <c r="BH256"/>
      <c r="BI256"/>
      <c r="BJ256"/>
    </row>
    <row r="257" spans="56:62" ht="16.5" x14ac:dyDescent="0.3">
      <c r="BD257"/>
      <c r="BE257"/>
      <c r="BF257"/>
      <c r="BG257"/>
      <c r="BH257"/>
      <c r="BI257"/>
      <c r="BJ257"/>
    </row>
    <row r="258" spans="56:62" ht="16.5" x14ac:dyDescent="0.3">
      <c r="BD258"/>
      <c r="BE258"/>
      <c r="BF258"/>
      <c r="BG258"/>
      <c r="BH258"/>
      <c r="BI258"/>
      <c r="BJ258"/>
    </row>
    <row r="259" spans="56:62" ht="16.5" x14ac:dyDescent="0.3">
      <c r="BD259"/>
      <c r="BE259"/>
      <c r="BF259"/>
      <c r="BG259"/>
      <c r="BH259"/>
      <c r="BI259"/>
      <c r="BJ259"/>
    </row>
    <row r="260" spans="56:62" ht="16.5" x14ac:dyDescent="0.3">
      <c r="BD260"/>
      <c r="BE260"/>
      <c r="BF260"/>
      <c r="BG260"/>
      <c r="BH260"/>
      <c r="BI260"/>
      <c r="BJ260"/>
    </row>
    <row r="261" spans="56:62" ht="16.5" x14ac:dyDescent="0.3">
      <c r="BD261"/>
      <c r="BE261"/>
      <c r="BF261"/>
      <c r="BG261"/>
      <c r="BH261"/>
      <c r="BI261"/>
      <c r="BJ261"/>
    </row>
    <row r="262" spans="56:62" ht="16.5" x14ac:dyDescent="0.3">
      <c r="BD262"/>
      <c r="BE262"/>
      <c r="BF262"/>
      <c r="BG262"/>
      <c r="BH262"/>
      <c r="BI262"/>
      <c r="BJ262"/>
    </row>
    <row r="263" spans="56:62" ht="16.5" x14ac:dyDescent="0.3">
      <c r="BD263"/>
      <c r="BE263"/>
      <c r="BF263"/>
      <c r="BG263"/>
      <c r="BH263"/>
      <c r="BI263"/>
      <c r="BJ263"/>
    </row>
    <row r="264" spans="56:62" ht="16.5" x14ac:dyDescent="0.3">
      <c r="BD264"/>
      <c r="BE264"/>
      <c r="BF264"/>
      <c r="BG264"/>
      <c r="BH264"/>
      <c r="BI264"/>
      <c r="BJ264"/>
    </row>
    <row r="265" spans="56:62" ht="16.5" x14ac:dyDescent="0.3">
      <c r="BD265"/>
      <c r="BE265"/>
      <c r="BF265"/>
      <c r="BG265"/>
      <c r="BH265"/>
      <c r="BI265"/>
      <c r="BJ265"/>
    </row>
    <row r="266" spans="56:62" ht="16.5" x14ac:dyDescent="0.3">
      <c r="BD266"/>
      <c r="BE266"/>
      <c r="BF266"/>
      <c r="BG266"/>
      <c r="BH266"/>
      <c r="BI266"/>
      <c r="BJ266"/>
    </row>
    <row r="267" spans="56:62" ht="16.5" x14ac:dyDescent="0.3">
      <c r="BD267"/>
      <c r="BE267"/>
      <c r="BF267"/>
      <c r="BG267"/>
      <c r="BH267"/>
      <c r="BI267"/>
      <c r="BJ267"/>
    </row>
    <row r="268" spans="56:62" ht="16.5" x14ac:dyDescent="0.3">
      <c r="BD268"/>
      <c r="BE268"/>
      <c r="BF268"/>
      <c r="BG268"/>
      <c r="BH268"/>
      <c r="BI268"/>
      <c r="BJ268"/>
    </row>
    <row r="269" spans="56:62" ht="16.5" x14ac:dyDescent="0.3">
      <c r="BD269"/>
      <c r="BE269"/>
      <c r="BF269"/>
      <c r="BG269"/>
      <c r="BH269"/>
      <c r="BI269"/>
      <c r="BJ269"/>
    </row>
    <row r="270" spans="56:62" ht="16.5" x14ac:dyDescent="0.3">
      <c r="BD270"/>
      <c r="BE270"/>
      <c r="BF270"/>
      <c r="BG270"/>
      <c r="BH270"/>
      <c r="BI270"/>
      <c r="BJ270"/>
    </row>
    <row r="271" spans="56:62" ht="16.5" x14ac:dyDescent="0.3">
      <c r="BD271"/>
      <c r="BE271"/>
      <c r="BF271"/>
      <c r="BG271"/>
      <c r="BH271"/>
      <c r="BI271"/>
      <c r="BJ271"/>
    </row>
    <row r="272" spans="56:62" ht="16.5" x14ac:dyDescent="0.3">
      <c r="BD272"/>
      <c r="BE272"/>
      <c r="BF272"/>
      <c r="BG272"/>
      <c r="BH272"/>
      <c r="BI272"/>
      <c r="BJ272"/>
    </row>
    <row r="273" spans="56:62" ht="16.5" x14ac:dyDescent="0.3">
      <c r="BD273"/>
      <c r="BE273"/>
      <c r="BF273"/>
      <c r="BG273"/>
      <c r="BH273"/>
      <c r="BI273"/>
      <c r="BJ273"/>
    </row>
    <row r="274" spans="56:62" ht="16.5" x14ac:dyDescent="0.3">
      <c r="BD274"/>
      <c r="BE274"/>
      <c r="BF274"/>
      <c r="BG274"/>
      <c r="BH274"/>
      <c r="BI274"/>
      <c r="BJ274"/>
    </row>
    <row r="275" spans="56:62" ht="16.5" x14ac:dyDescent="0.3">
      <c r="BD275"/>
      <c r="BE275"/>
      <c r="BF275"/>
      <c r="BG275"/>
      <c r="BH275"/>
      <c r="BI275"/>
      <c r="BJ275"/>
    </row>
    <row r="276" spans="56:62" ht="16.5" x14ac:dyDescent="0.3">
      <c r="BD276"/>
      <c r="BE276"/>
      <c r="BF276"/>
      <c r="BG276"/>
      <c r="BH276"/>
      <c r="BI276"/>
      <c r="BJ276"/>
    </row>
    <row r="277" spans="56:62" ht="16.5" x14ac:dyDescent="0.3">
      <c r="BD277"/>
      <c r="BE277"/>
      <c r="BF277"/>
      <c r="BG277"/>
      <c r="BH277"/>
      <c r="BI277"/>
      <c r="BJ277"/>
    </row>
    <row r="278" spans="56:62" ht="16.5" x14ac:dyDescent="0.3">
      <c r="BD278"/>
      <c r="BE278"/>
      <c r="BF278"/>
      <c r="BG278"/>
      <c r="BH278"/>
      <c r="BI278"/>
      <c r="BJ278"/>
    </row>
    <row r="279" spans="56:62" ht="16.5" x14ac:dyDescent="0.3">
      <c r="BD279"/>
      <c r="BE279"/>
      <c r="BF279"/>
      <c r="BG279"/>
      <c r="BH279"/>
      <c r="BI279"/>
      <c r="BJ279"/>
    </row>
    <row r="280" spans="56:62" ht="16.5" x14ac:dyDescent="0.3">
      <c r="BD280"/>
      <c r="BE280"/>
      <c r="BF280"/>
      <c r="BG280"/>
      <c r="BH280"/>
      <c r="BI280"/>
      <c r="BJ280"/>
    </row>
    <row r="281" spans="56:62" ht="16.5" x14ac:dyDescent="0.3">
      <c r="BD281"/>
      <c r="BE281"/>
      <c r="BF281"/>
      <c r="BG281"/>
      <c r="BH281"/>
      <c r="BI281"/>
      <c r="BJ281"/>
    </row>
    <row r="282" spans="56:62" ht="16.5" x14ac:dyDescent="0.3">
      <c r="BD282"/>
      <c r="BE282"/>
      <c r="BF282"/>
      <c r="BG282"/>
      <c r="BH282"/>
      <c r="BI282"/>
      <c r="BJ282"/>
    </row>
    <row r="283" spans="56:62" ht="16.5" x14ac:dyDescent="0.3">
      <c r="BD283"/>
      <c r="BE283"/>
      <c r="BF283"/>
      <c r="BG283"/>
      <c r="BH283"/>
      <c r="BI283"/>
      <c r="BJ283"/>
    </row>
    <row r="284" spans="56:62" ht="16.5" x14ac:dyDescent="0.3">
      <c r="BD284"/>
      <c r="BE284"/>
      <c r="BF284"/>
      <c r="BG284"/>
      <c r="BH284"/>
      <c r="BI284"/>
      <c r="BJ284"/>
    </row>
    <row r="285" spans="56:62" ht="16.5" x14ac:dyDescent="0.3">
      <c r="BD285"/>
      <c r="BE285"/>
      <c r="BF285"/>
      <c r="BG285"/>
      <c r="BH285"/>
      <c r="BI285"/>
      <c r="BJ285"/>
    </row>
    <row r="286" spans="56:62" ht="16.5" x14ac:dyDescent="0.3">
      <c r="BD286"/>
      <c r="BE286"/>
      <c r="BF286"/>
      <c r="BG286"/>
      <c r="BH286"/>
      <c r="BI286"/>
      <c r="BJ286"/>
    </row>
    <row r="287" spans="56:62" ht="16.5" x14ac:dyDescent="0.3">
      <c r="BD287"/>
      <c r="BE287"/>
      <c r="BF287"/>
      <c r="BG287"/>
      <c r="BH287"/>
      <c r="BI287"/>
      <c r="BJ287"/>
    </row>
    <row r="288" spans="56:62" ht="16.5" x14ac:dyDescent="0.3">
      <c r="BD288"/>
      <c r="BE288"/>
      <c r="BF288"/>
      <c r="BG288"/>
      <c r="BH288"/>
      <c r="BI288"/>
      <c r="BJ288"/>
    </row>
    <row r="289" spans="56:62" ht="16.5" x14ac:dyDescent="0.3">
      <c r="BD289"/>
      <c r="BE289"/>
      <c r="BF289"/>
      <c r="BG289"/>
      <c r="BH289"/>
      <c r="BI289"/>
      <c r="BJ289"/>
    </row>
    <row r="290" spans="56:62" ht="16.5" x14ac:dyDescent="0.3">
      <c r="BD290"/>
      <c r="BE290"/>
      <c r="BF290"/>
      <c r="BG290"/>
      <c r="BH290"/>
      <c r="BI290"/>
      <c r="BJ290"/>
    </row>
    <row r="291" spans="56:62" ht="16.5" x14ac:dyDescent="0.3">
      <c r="BD291"/>
      <c r="BE291"/>
      <c r="BF291"/>
      <c r="BG291"/>
      <c r="BH291"/>
      <c r="BI291"/>
      <c r="BJ291"/>
    </row>
    <row r="292" spans="56:62" ht="16.5" x14ac:dyDescent="0.3">
      <c r="BD292"/>
      <c r="BE292"/>
      <c r="BF292"/>
      <c r="BG292"/>
      <c r="BH292"/>
      <c r="BI292"/>
      <c r="BJ292"/>
    </row>
    <row r="293" spans="56:62" ht="16.5" x14ac:dyDescent="0.3">
      <c r="BD293"/>
      <c r="BE293"/>
      <c r="BF293"/>
      <c r="BG293"/>
      <c r="BH293"/>
      <c r="BI293"/>
      <c r="BJ293"/>
    </row>
    <row r="294" spans="56:62" ht="16.5" x14ac:dyDescent="0.3">
      <c r="BD294"/>
      <c r="BE294"/>
      <c r="BF294"/>
      <c r="BG294"/>
      <c r="BH294"/>
      <c r="BI294"/>
      <c r="BJ294"/>
    </row>
    <row r="295" spans="56:62" ht="16.5" x14ac:dyDescent="0.3">
      <c r="BD295"/>
      <c r="BE295"/>
      <c r="BF295"/>
      <c r="BG295"/>
      <c r="BH295"/>
      <c r="BI295"/>
      <c r="BJ295"/>
    </row>
    <row r="296" spans="56:62" ht="16.5" x14ac:dyDescent="0.3">
      <c r="BD296"/>
      <c r="BE296"/>
      <c r="BF296"/>
      <c r="BG296"/>
      <c r="BH296"/>
      <c r="BI296"/>
      <c r="BJ296"/>
    </row>
    <row r="297" spans="56:62" ht="16.5" x14ac:dyDescent="0.3">
      <c r="BD297"/>
      <c r="BE297"/>
      <c r="BF297"/>
      <c r="BG297"/>
      <c r="BH297"/>
      <c r="BI297"/>
      <c r="BJ297"/>
    </row>
    <row r="298" spans="56:62" ht="16.5" x14ac:dyDescent="0.3">
      <c r="BD298"/>
      <c r="BE298"/>
      <c r="BF298"/>
      <c r="BG298"/>
      <c r="BH298"/>
      <c r="BI298"/>
      <c r="BJ298"/>
    </row>
    <row r="299" spans="56:62" ht="16.5" x14ac:dyDescent="0.3">
      <c r="BD299"/>
      <c r="BE299"/>
      <c r="BF299"/>
      <c r="BG299"/>
      <c r="BH299"/>
      <c r="BI299"/>
      <c r="BJ299"/>
    </row>
    <row r="300" spans="56:62" ht="16.5" x14ac:dyDescent="0.3">
      <c r="BD300"/>
      <c r="BE300"/>
      <c r="BF300"/>
      <c r="BG300"/>
      <c r="BH300"/>
      <c r="BI300"/>
      <c r="BJ300"/>
    </row>
    <row r="301" spans="56:62" ht="16.5" x14ac:dyDescent="0.3">
      <c r="BD301"/>
      <c r="BE301"/>
      <c r="BF301"/>
      <c r="BG301"/>
      <c r="BH301"/>
      <c r="BI301"/>
      <c r="BJ301"/>
    </row>
    <row r="302" spans="56:62" ht="16.5" x14ac:dyDescent="0.3">
      <c r="BD302"/>
      <c r="BE302"/>
      <c r="BF302"/>
      <c r="BG302"/>
      <c r="BH302"/>
      <c r="BI302"/>
      <c r="BJ302"/>
    </row>
    <row r="303" spans="56:62" ht="16.5" x14ac:dyDescent="0.3">
      <c r="BD303"/>
      <c r="BE303"/>
      <c r="BF303"/>
      <c r="BG303"/>
      <c r="BH303"/>
      <c r="BI303"/>
      <c r="BJ303"/>
    </row>
    <row r="304" spans="56:62" ht="16.5" x14ac:dyDescent="0.3">
      <c r="BD304"/>
      <c r="BE304"/>
      <c r="BF304"/>
      <c r="BG304"/>
      <c r="BH304"/>
      <c r="BI304"/>
      <c r="BJ304"/>
    </row>
    <row r="305" spans="56:62" ht="16.5" x14ac:dyDescent="0.3">
      <c r="BD305"/>
      <c r="BE305"/>
      <c r="BF305"/>
      <c r="BG305"/>
      <c r="BH305"/>
      <c r="BI305"/>
      <c r="BJ305"/>
    </row>
    <row r="306" spans="56:62" ht="16.5" x14ac:dyDescent="0.3">
      <c r="BD306"/>
      <c r="BE306"/>
      <c r="BF306"/>
      <c r="BG306"/>
      <c r="BH306"/>
      <c r="BI306"/>
      <c r="BJ306"/>
    </row>
    <row r="307" spans="56:62" ht="16.5" x14ac:dyDescent="0.3">
      <c r="BD307"/>
      <c r="BE307"/>
      <c r="BF307"/>
      <c r="BG307"/>
      <c r="BH307"/>
      <c r="BI307"/>
      <c r="BJ307"/>
    </row>
    <row r="308" spans="56:62" ht="16.5" x14ac:dyDescent="0.3">
      <c r="BD308"/>
      <c r="BE308"/>
      <c r="BF308"/>
      <c r="BG308"/>
      <c r="BH308"/>
      <c r="BI308"/>
      <c r="BJ308"/>
    </row>
    <row r="309" spans="56:62" ht="16.5" x14ac:dyDescent="0.3">
      <c r="BD309"/>
      <c r="BE309"/>
      <c r="BF309"/>
      <c r="BG309"/>
      <c r="BH309"/>
      <c r="BI309"/>
      <c r="BJ309"/>
    </row>
    <row r="310" spans="56:62" ht="16.5" x14ac:dyDescent="0.3">
      <c r="BD310"/>
      <c r="BE310"/>
      <c r="BF310"/>
      <c r="BG310"/>
      <c r="BH310"/>
      <c r="BI310"/>
      <c r="BJ310"/>
    </row>
    <row r="311" spans="56:62" ht="16.5" x14ac:dyDescent="0.3">
      <c r="BD311"/>
      <c r="BE311"/>
      <c r="BF311"/>
      <c r="BG311"/>
      <c r="BH311"/>
      <c r="BI311"/>
      <c r="BJ311"/>
    </row>
    <row r="312" spans="56:62" ht="16.5" x14ac:dyDescent="0.3">
      <c r="BD312"/>
      <c r="BE312"/>
      <c r="BF312"/>
      <c r="BG312"/>
      <c r="BH312"/>
      <c r="BI312"/>
      <c r="BJ312"/>
    </row>
    <row r="313" spans="56:62" ht="16.5" x14ac:dyDescent="0.3">
      <c r="BD313"/>
      <c r="BE313"/>
      <c r="BF313"/>
      <c r="BG313"/>
      <c r="BH313"/>
      <c r="BI313"/>
      <c r="BJ313"/>
    </row>
    <row r="314" spans="56:62" ht="16.5" x14ac:dyDescent="0.3">
      <c r="BD314"/>
      <c r="BE314"/>
      <c r="BF314"/>
      <c r="BG314"/>
      <c r="BH314"/>
      <c r="BI314"/>
      <c r="BJ314"/>
    </row>
    <row r="315" spans="56:62" ht="16.5" x14ac:dyDescent="0.3">
      <c r="BD315"/>
      <c r="BE315"/>
      <c r="BF315"/>
      <c r="BG315"/>
      <c r="BH315"/>
      <c r="BI315"/>
      <c r="BJ315"/>
    </row>
    <row r="316" spans="56:62" ht="16.5" x14ac:dyDescent="0.3">
      <c r="BD316"/>
      <c r="BE316"/>
      <c r="BF316"/>
      <c r="BG316"/>
      <c r="BH316"/>
      <c r="BI316"/>
      <c r="BJ316"/>
    </row>
    <row r="317" spans="56:62" ht="16.5" x14ac:dyDescent="0.3">
      <c r="BD317"/>
      <c r="BE317"/>
      <c r="BF317"/>
      <c r="BG317"/>
      <c r="BH317"/>
      <c r="BI317"/>
      <c r="BJ317"/>
    </row>
    <row r="318" spans="56:62" ht="16.5" x14ac:dyDescent="0.3">
      <c r="BD318"/>
      <c r="BE318"/>
      <c r="BF318"/>
      <c r="BG318"/>
      <c r="BH318"/>
      <c r="BI318"/>
      <c r="BJ318"/>
    </row>
    <row r="319" spans="56:62" ht="16.5" x14ac:dyDescent="0.3">
      <c r="BD319"/>
      <c r="BE319"/>
      <c r="BF319"/>
      <c r="BG319"/>
      <c r="BH319"/>
      <c r="BI319"/>
      <c r="BJ319"/>
    </row>
    <row r="320" spans="56:62" ht="16.5" x14ac:dyDescent="0.3">
      <c r="BD320"/>
      <c r="BE320"/>
      <c r="BF320"/>
      <c r="BG320"/>
      <c r="BH320"/>
      <c r="BI320"/>
      <c r="BJ320"/>
    </row>
    <row r="321" spans="56:62" ht="16.5" x14ac:dyDescent="0.3">
      <c r="BD321"/>
      <c r="BE321"/>
      <c r="BF321"/>
      <c r="BG321"/>
      <c r="BH321"/>
      <c r="BI321"/>
      <c r="BJ321"/>
    </row>
    <row r="322" spans="56:62" ht="16.5" x14ac:dyDescent="0.3">
      <c r="BD322"/>
      <c r="BE322"/>
      <c r="BF322"/>
      <c r="BG322"/>
      <c r="BH322"/>
      <c r="BI322"/>
      <c r="BJ322"/>
    </row>
    <row r="323" spans="56:62" ht="16.5" x14ac:dyDescent="0.3">
      <c r="BD323"/>
      <c r="BE323"/>
      <c r="BF323"/>
      <c r="BG323"/>
      <c r="BH323"/>
      <c r="BI323"/>
      <c r="BJ323"/>
    </row>
    <row r="324" spans="56:62" ht="16.5" x14ac:dyDescent="0.3">
      <c r="BD324"/>
      <c r="BE324"/>
      <c r="BF324"/>
      <c r="BG324"/>
      <c r="BH324"/>
      <c r="BI324"/>
      <c r="BJ324"/>
    </row>
    <row r="325" spans="56:62" ht="16.5" x14ac:dyDescent="0.3">
      <c r="BD325"/>
      <c r="BE325"/>
      <c r="BF325"/>
      <c r="BG325"/>
      <c r="BH325"/>
      <c r="BI325"/>
      <c r="BJ325"/>
    </row>
    <row r="326" spans="56:62" ht="16.5" x14ac:dyDescent="0.3">
      <c r="BD326"/>
      <c r="BE326"/>
      <c r="BF326"/>
      <c r="BG326"/>
      <c r="BH326"/>
      <c r="BI326"/>
      <c r="BJ326"/>
    </row>
    <row r="327" spans="56:62" ht="16.5" x14ac:dyDescent="0.3">
      <c r="BD327"/>
      <c r="BE327"/>
      <c r="BF327"/>
      <c r="BG327"/>
      <c r="BH327"/>
      <c r="BI327"/>
      <c r="BJ327"/>
    </row>
    <row r="328" spans="56:62" ht="16.5" x14ac:dyDescent="0.3">
      <c r="BD328"/>
      <c r="BE328"/>
      <c r="BF328"/>
      <c r="BG328"/>
      <c r="BH328"/>
      <c r="BI328"/>
      <c r="BJ328"/>
    </row>
    <row r="329" spans="56:62" ht="16.5" x14ac:dyDescent="0.3">
      <c r="BD329"/>
      <c r="BE329"/>
      <c r="BF329"/>
      <c r="BG329"/>
      <c r="BH329"/>
      <c r="BI329"/>
      <c r="BJ329"/>
    </row>
    <row r="330" spans="56:62" ht="16.5" x14ac:dyDescent="0.3">
      <c r="BD330"/>
      <c r="BE330"/>
      <c r="BF330"/>
      <c r="BG330"/>
      <c r="BH330"/>
      <c r="BI330"/>
      <c r="BJ330"/>
    </row>
    <row r="331" spans="56:62" ht="16.5" x14ac:dyDescent="0.3">
      <c r="BD331"/>
      <c r="BE331"/>
      <c r="BF331"/>
      <c r="BG331"/>
      <c r="BH331"/>
      <c r="BI331"/>
      <c r="BJ331"/>
    </row>
    <row r="332" spans="56:62" ht="16.5" x14ac:dyDescent="0.3">
      <c r="BD332"/>
      <c r="BE332"/>
      <c r="BF332"/>
      <c r="BG332"/>
      <c r="BH332"/>
      <c r="BI332"/>
      <c r="BJ332"/>
    </row>
    <row r="333" spans="56:62" ht="16.5" x14ac:dyDescent="0.3">
      <c r="BD333"/>
      <c r="BE333"/>
      <c r="BF333"/>
      <c r="BG333"/>
      <c r="BH333"/>
      <c r="BI333"/>
      <c r="BJ333"/>
    </row>
    <row r="334" spans="56:62" ht="16.5" x14ac:dyDescent="0.3">
      <c r="BD334"/>
      <c r="BE334"/>
      <c r="BF334"/>
      <c r="BG334"/>
      <c r="BH334"/>
      <c r="BI334"/>
      <c r="BJ334"/>
    </row>
    <row r="335" spans="56:62" ht="16.5" x14ac:dyDescent="0.3">
      <c r="BD335"/>
      <c r="BE335"/>
      <c r="BF335"/>
      <c r="BG335"/>
      <c r="BH335"/>
      <c r="BI335"/>
      <c r="BJ335"/>
    </row>
    <row r="336" spans="56:62" ht="16.5" x14ac:dyDescent="0.3">
      <c r="BD336"/>
      <c r="BE336"/>
      <c r="BF336"/>
      <c r="BG336"/>
      <c r="BH336"/>
      <c r="BI336"/>
      <c r="BJ336"/>
    </row>
    <row r="337" spans="56:62" ht="16.5" x14ac:dyDescent="0.3">
      <c r="BD337"/>
      <c r="BE337"/>
      <c r="BF337"/>
      <c r="BG337"/>
      <c r="BH337"/>
      <c r="BI337"/>
      <c r="BJ337"/>
    </row>
    <row r="338" spans="56:62" ht="16.5" x14ac:dyDescent="0.3">
      <c r="BD338"/>
      <c r="BE338"/>
      <c r="BF338"/>
      <c r="BG338"/>
      <c r="BH338"/>
      <c r="BI338"/>
      <c r="BJ338"/>
    </row>
    <row r="339" spans="56:62" ht="16.5" x14ac:dyDescent="0.3">
      <c r="BD339"/>
      <c r="BE339"/>
      <c r="BF339"/>
      <c r="BG339"/>
      <c r="BH339"/>
      <c r="BI339"/>
      <c r="BJ339"/>
    </row>
    <row r="340" spans="56:62" ht="16.5" x14ac:dyDescent="0.3">
      <c r="BD340"/>
      <c r="BE340"/>
      <c r="BF340"/>
      <c r="BG340"/>
      <c r="BH340"/>
      <c r="BI340"/>
      <c r="BJ340"/>
    </row>
    <row r="341" spans="56:62" ht="16.5" x14ac:dyDescent="0.3">
      <c r="BD341"/>
      <c r="BE341"/>
      <c r="BF341"/>
      <c r="BG341"/>
      <c r="BH341"/>
      <c r="BI341"/>
      <c r="BJ341"/>
    </row>
    <row r="342" spans="56:62" ht="16.5" x14ac:dyDescent="0.3">
      <c r="BD342"/>
      <c r="BE342"/>
      <c r="BF342"/>
      <c r="BG342"/>
      <c r="BH342"/>
      <c r="BI342"/>
      <c r="BJ342"/>
    </row>
    <row r="343" spans="56:62" ht="16.5" x14ac:dyDescent="0.3">
      <c r="BD343"/>
      <c r="BE343"/>
      <c r="BF343"/>
      <c r="BG343"/>
      <c r="BH343"/>
      <c r="BI343"/>
      <c r="BJ343"/>
    </row>
    <row r="344" spans="56:62" ht="16.5" x14ac:dyDescent="0.3">
      <c r="BD344"/>
      <c r="BE344"/>
      <c r="BF344"/>
      <c r="BG344"/>
      <c r="BH344"/>
      <c r="BI344"/>
      <c r="BJ344"/>
    </row>
    <row r="345" spans="56:62" ht="16.5" x14ac:dyDescent="0.3">
      <c r="BD345"/>
      <c r="BE345"/>
      <c r="BF345"/>
      <c r="BG345"/>
      <c r="BH345"/>
      <c r="BI345"/>
      <c r="BJ345"/>
    </row>
    <row r="346" spans="56:62" ht="16.5" x14ac:dyDescent="0.3">
      <c r="BD346"/>
      <c r="BE346"/>
      <c r="BF346"/>
      <c r="BG346"/>
      <c r="BH346"/>
      <c r="BI346"/>
      <c r="BJ346"/>
    </row>
    <row r="347" spans="56:62" ht="16.5" x14ac:dyDescent="0.3">
      <c r="BD347"/>
      <c r="BE347"/>
      <c r="BF347"/>
      <c r="BG347"/>
      <c r="BH347"/>
      <c r="BI347"/>
      <c r="BJ347"/>
    </row>
    <row r="348" spans="56:62" ht="16.5" x14ac:dyDescent="0.3">
      <c r="BD348"/>
      <c r="BE348"/>
      <c r="BF348"/>
      <c r="BG348"/>
      <c r="BH348"/>
      <c r="BI348"/>
      <c r="BJ348"/>
    </row>
    <row r="349" spans="56:62" ht="16.5" x14ac:dyDescent="0.3">
      <c r="BD349"/>
      <c r="BE349"/>
      <c r="BF349"/>
      <c r="BG349"/>
      <c r="BH349"/>
      <c r="BI349"/>
      <c r="BJ349"/>
    </row>
    <row r="350" spans="56:62" ht="16.5" x14ac:dyDescent="0.3">
      <c r="BD350"/>
      <c r="BE350"/>
      <c r="BF350"/>
      <c r="BG350"/>
      <c r="BH350"/>
      <c r="BI350"/>
      <c r="BJ350"/>
    </row>
    <row r="351" spans="56:62" ht="16.5" x14ac:dyDescent="0.3">
      <c r="BD351"/>
      <c r="BE351"/>
      <c r="BF351"/>
      <c r="BG351"/>
      <c r="BH351"/>
      <c r="BI351"/>
      <c r="BJ351"/>
    </row>
    <row r="352" spans="56:62" ht="16.5" x14ac:dyDescent="0.3">
      <c r="BD352"/>
      <c r="BE352"/>
      <c r="BF352"/>
      <c r="BG352"/>
      <c r="BH352"/>
      <c r="BI352"/>
      <c r="BJ352"/>
    </row>
    <row r="353" spans="56:62" ht="16.5" x14ac:dyDescent="0.3">
      <c r="BD353"/>
      <c r="BE353"/>
      <c r="BF353"/>
      <c r="BG353"/>
      <c r="BH353"/>
      <c r="BI353"/>
      <c r="BJ353"/>
    </row>
    <row r="354" spans="56:62" ht="16.5" x14ac:dyDescent="0.3">
      <c r="BD354"/>
      <c r="BE354"/>
      <c r="BF354"/>
      <c r="BG354"/>
      <c r="BH354"/>
      <c r="BI354"/>
      <c r="BJ354"/>
    </row>
    <row r="355" spans="56:62" ht="16.5" x14ac:dyDescent="0.3">
      <c r="BD355"/>
      <c r="BE355"/>
      <c r="BF355"/>
      <c r="BG355"/>
      <c r="BH355"/>
      <c r="BI355"/>
      <c r="BJ355"/>
    </row>
    <row r="356" spans="56:62" ht="16.5" x14ac:dyDescent="0.3">
      <c r="BD356"/>
      <c r="BE356"/>
      <c r="BF356"/>
      <c r="BG356"/>
      <c r="BH356"/>
      <c r="BI356"/>
      <c r="BJ356"/>
    </row>
    <row r="357" spans="56:62" ht="16.5" x14ac:dyDescent="0.3">
      <c r="BD357"/>
      <c r="BE357"/>
      <c r="BF357"/>
      <c r="BG357"/>
      <c r="BH357"/>
      <c r="BI357"/>
      <c r="BJ357"/>
    </row>
    <row r="358" spans="56:62" ht="16.5" x14ac:dyDescent="0.3">
      <c r="BD358"/>
      <c r="BE358"/>
      <c r="BF358"/>
      <c r="BG358"/>
      <c r="BH358"/>
      <c r="BI358"/>
      <c r="BJ358"/>
    </row>
    <row r="359" spans="56:62" ht="16.5" x14ac:dyDescent="0.3">
      <c r="BD359"/>
      <c r="BE359"/>
      <c r="BF359"/>
      <c r="BG359"/>
      <c r="BH359"/>
      <c r="BI359"/>
      <c r="BJ359"/>
    </row>
    <row r="360" spans="56:62" ht="16.5" x14ac:dyDescent="0.3">
      <c r="BD360"/>
      <c r="BE360"/>
      <c r="BF360"/>
      <c r="BG360"/>
      <c r="BH360"/>
      <c r="BI360"/>
      <c r="BJ360"/>
    </row>
    <row r="361" spans="56:62" ht="16.5" x14ac:dyDescent="0.3">
      <c r="BD361"/>
      <c r="BE361"/>
      <c r="BF361"/>
      <c r="BG361"/>
      <c r="BH361"/>
      <c r="BI361"/>
      <c r="BJ361"/>
    </row>
    <row r="362" spans="56:62" ht="16.5" x14ac:dyDescent="0.3">
      <c r="BD362"/>
      <c r="BE362"/>
      <c r="BF362"/>
      <c r="BG362"/>
      <c r="BH362"/>
      <c r="BI362"/>
      <c r="BJ362"/>
    </row>
    <row r="363" spans="56:62" ht="16.5" x14ac:dyDescent="0.3">
      <c r="BD363"/>
      <c r="BE363"/>
      <c r="BF363"/>
      <c r="BG363"/>
      <c r="BH363"/>
      <c r="BI363"/>
      <c r="BJ363"/>
    </row>
    <row r="364" spans="56:62" ht="16.5" x14ac:dyDescent="0.3">
      <c r="BD364"/>
      <c r="BE364"/>
      <c r="BF364"/>
      <c r="BG364"/>
      <c r="BH364"/>
      <c r="BI364"/>
      <c r="BJ364"/>
    </row>
    <row r="365" spans="56:62" ht="16.5" x14ac:dyDescent="0.3">
      <c r="BD365"/>
      <c r="BE365"/>
      <c r="BF365"/>
      <c r="BG365"/>
      <c r="BH365"/>
      <c r="BI365"/>
      <c r="BJ365"/>
    </row>
    <row r="366" spans="56:62" ht="16.5" x14ac:dyDescent="0.3">
      <c r="BD366"/>
      <c r="BE366"/>
      <c r="BF366"/>
      <c r="BG366"/>
      <c r="BH366"/>
      <c r="BI366"/>
      <c r="BJ366"/>
    </row>
    <row r="367" spans="56:62" ht="16.5" x14ac:dyDescent="0.3">
      <c r="BD367"/>
      <c r="BE367"/>
      <c r="BF367"/>
      <c r="BG367"/>
      <c r="BH367"/>
      <c r="BI367"/>
      <c r="BJ367"/>
    </row>
    <row r="368" spans="56:62" ht="16.5" x14ac:dyDescent="0.3">
      <c r="BD368"/>
      <c r="BE368"/>
      <c r="BF368"/>
      <c r="BG368"/>
      <c r="BH368"/>
      <c r="BI368"/>
      <c r="BJ368"/>
    </row>
    <row r="369" spans="56:62" ht="16.5" x14ac:dyDescent="0.3">
      <c r="BD369"/>
      <c r="BE369"/>
      <c r="BF369"/>
      <c r="BG369"/>
      <c r="BH369"/>
      <c r="BI369"/>
      <c r="BJ369"/>
    </row>
    <row r="370" spans="56:62" ht="16.5" x14ac:dyDescent="0.3">
      <c r="BD370"/>
      <c r="BE370"/>
      <c r="BF370"/>
      <c r="BG370"/>
      <c r="BH370"/>
      <c r="BI370"/>
      <c r="BJ370"/>
    </row>
    <row r="371" spans="56:62" ht="16.5" x14ac:dyDescent="0.3">
      <c r="BD371"/>
      <c r="BE371"/>
      <c r="BF371"/>
      <c r="BG371"/>
      <c r="BH371"/>
      <c r="BI371"/>
      <c r="BJ371"/>
    </row>
    <row r="372" spans="56:62" ht="16.5" x14ac:dyDescent="0.3">
      <c r="BD372"/>
      <c r="BE372"/>
      <c r="BF372"/>
      <c r="BG372"/>
      <c r="BH372"/>
      <c r="BI372"/>
      <c r="BJ372"/>
    </row>
    <row r="373" spans="56:62" ht="16.5" x14ac:dyDescent="0.3">
      <c r="BD373"/>
      <c r="BE373"/>
      <c r="BF373"/>
      <c r="BG373"/>
      <c r="BH373"/>
      <c r="BI373"/>
      <c r="BJ373"/>
    </row>
    <row r="374" spans="56:62" ht="16.5" x14ac:dyDescent="0.3">
      <c r="BD374"/>
      <c r="BE374"/>
      <c r="BF374"/>
      <c r="BG374"/>
      <c r="BH374"/>
      <c r="BI374"/>
      <c r="BJ374"/>
    </row>
    <row r="375" spans="56:62" ht="16.5" x14ac:dyDescent="0.3">
      <c r="BD375"/>
      <c r="BE375"/>
      <c r="BF375"/>
      <c r="BG375"/>
      <c r="BH375"/>
      <c r="BI375"/>
      <c r="BJ375"/>
    </row>
    <row r="376" spans="56:62" ht="16.5" x14ac:dyDescent="0.3">
      <c r="BD376"/>
      <c r="BE376"/>
      <c r="BF376"/>
      <c r="BG376"/>
      <c r="BH376"/>
      <c r="BI376"/>
      <c r="BJ376"/>
    </row>
    <row r="377" spans="56:62" ht="16.5" x14ac:dyDescent="0.3">
      <c r="BD377"/>
      <c r="BE377"/>
      <c r="BF377"/>
      <c r="BG377"/>
      <c r="BH377"/>
      <c r="BI377"/>
      <c r="BJ377"/>
    </row>
    <row r="378" spans="56:62" ht="16.5" x14ac:dyDescent="0.3">
      <c r="BD378"/>
      <c r="BE378"/>
      <c r="BF378"/>
      <c r="BG378"/>
      <c r="BH378"/>
      <c r="BI378"/>
      <c r="BJ378"/>
    </row>
    <row r="379" spans="56:62" ht="16.5" x14ac:dyDescent="0.3">
      <c r="BD379"/>
      <c r="BE379"/>
      <c r="BF379"/>
      <c r="BG379"/>
      <c r="BH379"/>
      <c r="BI379"/>
      <c r="BJ379"/>
    </row>
    <row r="380" spans="56:62" ht="16.5" x14ac:dyDescent="0.3">
      <c r="BD380"/>
      <c r="BE380"/>
      <c r="BF380"/>
      <c r="BG380"/>
      <c r="BH380"/>
      <c r="BI380"/>
      <c r="BJ380"/>
    </row>
    <row r="381" spans="56:62" ht="16.5" x14ac:dyDescent="0.3">
      <c r="BD381"/>
      <c r="BE381"/>
      <c r="BF381"/>
      <c r="BG381"/>
      <c r="BH381"/>
      <c r="BI381"/>
      <c r="BJ381"/>
    </row>
    <row r="382" spans="56:62" ht="16.5" x14ac:dyDescent="0.3">
      <c r="BD382"/>
      <c r="BE382"/>
      <c r="BF382"/>
      <c r="BG382"/>
      <c r="BH382"/>
      <c r="BI382"/>
      <c r="BJ382"/>
    </row>
    <row r="383" spans="56:62" ht="16.5" x14ac:dyDescent="0.3">
      <c r="BD383"/>
      <c r="BE383"/>
      <c r="BF383"/>
      <c r="BG383"/>
      <c r="BH383"/>
      <c r="BI383"/>
      <c r="BJ383"/>
    </row>
    <row r="384" spans="56:62" ht="16.5" x14ac:dyDescent="0.3">
      <c r="BD384"/>
      <c r="BE384"/>
      <c r="BF384"/>
      <c r="BG384"/>
      <c r="BH384"/>
      <c r="BI384"/>
      <c r="BJ384"/>
    </row>
    <row r="385" spans="56:62" ht="16.5" x14ac:dyDescent="0.3">
      <c r="BD385"/>
      <c r="BE385"/>
      <c r="BF385"/>
      <c r="BG385"/>
      <c r="BH385"/>
      <c r="BI385"/>
      <c r="BJ385"/>
    </row>
    <row r="386" spans="56:62" ht="16.5" x14ac:dyDescent="0.3">
      <c r="BD386"/>
      <c r="BE386"/>
      <c r="BF386"/>
      <c r="BG386"/>
      <c r="BH386"/>
      <c r="BI386"/>
      <c r="BJ386"/>
    </row>
    <row r="387" spans="56:62" ht="16.5" x14ac:dyDescent="0.3">
      <c r="BD387"/>
      <c r="BE387"/>
      <c r="BF387"/>
      <c r="BG387"/>
      <c r="BH387"/>
      <c r="BI387"/>
      <c r="BJ387"/>
    </row>
    <row r="388" spans="56:62" ht="16.5" x14ac:dyDescent="0.3">
      <c r="BD388"/>
      <c r="BE388"/>
      <c r="BF388"/>
      <c r="BG388"/>
      <c r="BH388"/>
      <c r="BI388"/>
      <c r="BJ388"/>
    </row>
    <row r="389" spans="56:62" ht="16.5" x14ac:dyDescent="0.3">
      <c r="BD389"/>
      <c r="BE389"/>
      <c r="BF389"/>
      <c r="BG389"/>
      <c r="BH389"/>
      <c r="BI389"/>
      <c r="BJ389"/>
    </row>
    <row r="390" spans="56:62" ht="16.5" x14ac:dyDescent="0.3">
      <c r="BD390"/>
      <c r="BE390"/>
      <c r="BF390"/>
      <c r="BG390"/>
      <c r="BH390"/>
      <c r="BI390"/>
      <c r="BJ390"/>
    </row>
    <row r="391" spans="56:62" ht="16.5" x14ac:dyDescent="0.3">
      <c r="BD391"/>
      <c r="BE391"/>
      <c r="BF391"/>
      <c r="BG391"/>
      <c r="BH391"/>
      <c r="BI391"/>
      <c r="BJ391"/>
    </row>
    <row r="392" spans="56:62" ht="16.5" x14ac:dyDescent="0.3">
      <c r="BD392"/>
      <c r="BE392"/>
      <c r="BF392"/>
      <c r="BG392"/>
      <c r="BH392"/>
      <c r="BI392"/>
      <c r="BJ392"/>
    </row>
    <row r="393" spans="56:62" ht="16.5" x14ac:dyDescent="0.3">
      <c r="BD393"/>
      <c r="BE393"/>
      <c r="BF393"/>
      <c r="BG393"/>
      <c r="BH393"/>
      <c r="BI393"/>
      <c r="BJ393"/>
    </row>
    <row r="394" spans="56:62" ht="16.5" x14ac:dyDescent="0.3">
      <c r="BD394"/>
      <c r="BE394"/>
      <c r="BF394"/>
      <c r="BG394"/>
      <c r="BH394"/>
      <c r="BI394"/>
      <c r="BJ394"/>
    </row>
    <row r="395" spans="56:62" ht="16.5" x14ac:dyDescent="0.3">
      <c r="BD395"/>
      <c r="BE395"/>
      <c r="BF395"/>
      <c r="BG395"/>
      <c r="BH395"/>
      <c r="BI395"/>
      <c r="BJ395"/>
    </row>
    <row r="396" spans="56:62" ht="16.5" x14ac:dyDescent="0.3">
      <c r="BD396"/>
      <c r="BE396"/>
      <c r="BF396"/>
      <c r="BG396"/>
      <c r="BH396"/>
      <c r="BI396"/>
      <c r="BJ396"/>
    </row>
    <row r="397" spans="56:62" ht="16.5" x14ac:dyDescent="0.3">
      <c r="BD397"/>
      <c r="BE397"/>
      <c r="BF397"/>
      <c r="BG397"/>
      <c r="BH397"/>
      <c r="BI397"/>
      <c r="BJ397"/>
    </row>
    <row r="398" spans="56:62" ht="16.5" x14ac:dyDescent="0.3">
      <c r="BD398"/>
      <c r="BE398"/>
      <c r="BF398"/>
      <c r="BG398"/>
      <c r="BH398"/>
      <c r="BI398"/>
      <c r="BJ398"/>
    </row>
    <row r="399" spans="56:62" ht="16.5" x14ac:dyDescent="0.3">
      <c r="BD399"/>
      <c r="BE399"/>
      <c r="BF399"/>
      <c r="BG399"/>
      <c r="BH399"/>
      <c r="BI399"/>
      <c r="BJ399"/>
    </row>
    <row r="400" spans="56:62" ht="16.5" x14ac:dyDescent="0.3">
      <c r="BD400"/>
      <c r="BE400"/>
      <c r="BF400"/>
      <c r="BG400"/>
      <c r="BH400"/>
      <c r="BI400"/>
      <c r="BJ400"/>
    </row>
    <row r="401" spans="56:62" ht="16.5" x14ac:dyDescent="0.3">
      <c r="BD401"/>
      <c r="BE401"/>
      <c r="BF401"/>
      <c r="BG401"/>
      <c r="BH401"/>
      <c r="BI401"/>
      <c r="BJ401"/>
    </row>
    <row r="402" spans="56:62" ht="16.5" x14ac:dyDescent="0.3">
      <c r="BD402"/>
      <c r="BE402"/>
      <c r="BF402"/>
      <c r="BG402"/>
      <c r="BH402"/>
      <c r="BI402"/>
      <c r="BJ402"/>
    </row>
    <row r="403" spans="56:62" ht="16.5" x14ac:dyDescent="0.3">
      <c r="BD403"/>
      <c r="BE403"/>
      <c r="BF403"/>
      <c r="BG403"/>
      <c r="BH403"/>
      <c r="BI403"/>
      <c r="BJ403"/>
    </row>
    <row r="404" spans="56:62" ht="16.5" x14ac:dyDescent="0.3">
      <c r="BD404"/>
      <c r="BE404"/>
      <c r="BF404"/>
      <c r="BG404"/>
      <c r="BH404"/>
      <c r="BI404"/>
      <c r="BJ404"/>
    </row>
    <row r="405" spans="56:62" ht="16.5" x14ac:dyDescent="0.3">
      <c r="BD405"/>
      <c r="BE405"/>
      <c r="BF405"/>
      <c r="BG405"/>
      <c r="BH405"/>
      <c r="BI405"/>
      <c r="BJ405"/>
    </row>
    <row r="406" spans="56:62" ht="16.5" x14ac:dyDescent="0.3">
      <c r="BD406"/>
      <c r="BE406"/>
      <c r="BF406"/>
      <c r="BG406"/>
      <c r="BH406"/>
      <c r="BI406"/>
      <c r="BJ406"/>
    </row>
    <row r="407" spans="56:62" ht="16.5" x14ac:dyDescent="0.3">
      <c r="BD407"/>
      <c r="BE407"/>
      <c r="BF407"/>
      <c r="BG407"/>
      <c r="BH407"/>
      <c r="BI407"/>
      <c r="BJ407"/>
    </row>
    <row r="408" spans="56:62" ht="16.5" x14ac:dyDescent="0.3">
      <c r="BD408"/>
      <c r="BE408"/>
      <c r="BF408"/>
      <c r="BG408"/>
      <c r="BH408"/>
      <c r="BI408"/>
      <c r="BJ408"/>
    </row>
    <row r="409" spans="56:62" ht="16.5" x14ac:dyDescent="0.3">
      <c r="BD409"/>
      <c r="BE409"/>
      <c r="BF409"/>
      <c r="BG409"/>
      <c r="BH409"/>
      <c r="BI409"/>
      <c r="BJ409"/>
    </row>
    <row r="410" spans="56:62" ht="16.5" x14ac:dyDescent="0.3">
      <c r="BD410"/>
      <c r="BE410"/>
      <c r="BF410"/>
      <c r="BG410"/>
      <c r="BH410"/>
      <c r="BI410"/>
      <c r="BJ410"/>
    </row>
    <row r="411" spans="56:62" ht="16.5" x14ac:dyDescent="0.3">
      <c r="BD411"/>
      <c r="BE411"/>
      <c r="BF411"/>
      <c r="BG411"/>
      <c r="BH411"/>
      <c r="BI411"/>
      <c r="BJ411"/>
    </row>
    <row r="412" spans="56:62" ht="16.5" x14ac:dyDescent="0.3">
      <c r="BD412"/>
      <c r="BE412"/>
      <c r="BF412"/>
      <c r="BG412"/>
      <c r="BH412"/>
      <c r="BI412"/>
      <c r="BJ412"/>
    </row>
    <row r="413" spans="56:62" ht="16.5" x14ac:dyDescent="0.3">
      <c r="BD413"/>
      <c r="BE413"/>
      <c r="BF413"/>
      <c r="BG413"/>
      <c r="BH413"/>
      <c r="BI413"/>
      <c r="BJ413"/>
    </row>
    <row r="414" spans="56:62" ht="16.5" x14ac:dyDescent="0.3">
      <c r="BD414"/>
      <c r="BE414"/>
      <c r="BF414"/>
      <c r="BG414"/>
      <c r="BH414"/>
      <c r="BI414"/>
      <c r="BJ414"/>
    </row>
    <row r="415" spans="56:62" ht="16.5" x14ac:dyDescent="0.3">
      <c r="BD415"/>
      <c r="BE415"/>
      <c r="BF415"/>
      <c r="BG415"/>
      <c r="BH415"/>
      <c r="BI415"/>
      <c r="BJ415"/>
    </row>
    <row r="416" spans="56:62" ht="16.5" x14ac:dyDescent="0.3">
      <c r="BD416"/>
      <c r="BE416"/>
      <c r="BF416"/>
      <c r="BG416"/>
      <c r="BH416"/>
      <c r="BI416"/>
      <c r="BJ416"/>
    </row>
    <row r="417" spans="56:62" ht="16.5" x14ac:dyDescent="0.3">
      <c r="BD417"/>
      <c r="BE417"/>
      <c r="BF417"/>
      <c r="BG417"/>
      <c r="BH417"/>
      <c r="BI417"/>
      <c r="BJ417"/>
    </row>
    <row r="418" spans="56:62" ht="16.5" x14ac:dyDescent="0.3">
      <c r="BD418"/>
      <c r="BE418"/>
      <c r="BF418"/>
      <c r="BG418"/>
      <c r="BH418"/>
      <c r="BI418"/>
      <c r="BJ418"/>
    </row>
    <row r="419" spans="56:62" ht="16.5" x14ac:dyDescent="0.3">
      <c r="BD419"/>
      <c r="BE419"/>
      <c r="BF419"/>
      <c r="BG419"/>
      <c r="BH419"/>
      <c r="BI419"/>
      <c r="BJ419"/>
    </row>
    <row r="420" spans="56:62" ht="16.5" x14ac:dyDescent="0.3">
      <c r="BD420"/>
      <c r="BE420"/>
      <c r="BF420"/>
      <c r="BG420"/>
      <c r="BH420"/>
      <c r="BI420"/>
      <c r="BJ420"/>
    </row>
    <row r="421" spans="56:62" ht="16.5" x14ac:dyDescent="0.3">
      <c r="BD421"/>
      <c r="BE421"/>
      <c r="BF421"/>
      <c r="BG421"/>
      <c r="BH421"/>
      <c r="BI421"/>
      <c r="BJ421"/>
    </row>
    <row r="422" spans="56:62" ht="16.5" x14ac:dyDescent="0.3">
      <c r="BD422"/>
      <c r="BE422"/>
      <c r="BF422"/>
      <c r="BG422"/>
      <c r="BH422"/>
      <c r="BI422"/>
      <c r="BJ422"/>
    </row>
    <row r="423" spans="56:62" ht="16.5" x14ac:dyDescent="0.3">
      <c r="BD423"/>
      <c r="BE423"/>
      <c r="BF423"/>
      <c r="BG423"/>
      <c r="BH423"/>
      <c r="BI423"/>
      <c r="BJ423"/>
    </row>
    <row r="424" spans="56:62" ht="16.5" x14ac:dyDescent="0.3">
      <c r="BD424"/>
      <c r="BE424"/>
      <c r="BF424"/>
      <c r="BG424"/>
      <c r="BH424"/>
      <c r="BI424"/>
      <c r="BJ424"/>
    </row>
    <row r="425" spans="56:62" ht="16.5" x14ac:dyDescent="0.3">
      <c r="BD425"/>
      <c r="BE425"/>
      <c r="BF425"/>
      <c r="BG425"/>
      <c r="BH425"/>
      <c r="BI425"/>
      <c r="BJ425"/>
    </row>
    <row r="426" spans="56:62" ht="16.5" x14ac:dyDescent="0.3">
      <c r="BD426"/>
      <c r="BE426"/>
      <c r="BF426"/>
      <c r="BG426"/>
      <c r="BH426"/>
      <c r="BI426"/>
      <c r="BJ426"/>
    </row>
    <row r="427" spans="56:62" ht="16.5" x14ac:dyDescent="0.3">
      <c r="BD427"/>
      <c r="BE427"/>
      <c r="BF427"/>
      <c r="BG427"/>
      <c r="BH427"/>
      <c r="BI427"/>
      <c r="BJ427"/>
    </row>
    <row r="428" spans="56:62" ht="16.5" x14ac:dyDescent="0.3">
      <c r="BD428"/>
      <c r="BE428"/>
      <c r="BF428"/>
      <c r="BG428"/>
      <c r="BH428"/>
      <c r="BI428"/>
      <c r="BJ428"/>
    </row>
    <row r="429" spans="56:62" ht="16.5" x14ac:dyDescent="0.3">
      <c r="BD429"/>
      <c r="BE429"/>
      <c r="BF429"/>
      <c r="BG429"/>
      <c r="BH429"/>
      <c r="BI429"/>
      <c r="BJ429"/>
    </row>
    <row r="430" spans="56:62" ht="16.5" x14ac:dyDescent="0.3">
      <c r="BD430"/>
      <c r="BE430"/>
      <c r="BF430"/>
      <c r="BG430"/>
      <c r="BH430"/>
      <c r="BI430"/>
      <c r="BJ430"/>
    </row>
    <row r="431" spans="56:62" ht="16.5" x14ac:dyDescent="0.3">
      <c r="BD431"/>
      <c r="BE431"/>
      <c r="BF431"/>
      <c r="BG431"/>
      <c r="BH431"/>
      <c r="BI431"/>
      <c r="BJ431"/>
    </row>
    <row r="432" spans="56:62" ht="16.5" x14ac:dyDescent="0.3">
      <c r="BD432"/>
      <c r="BE432"/>
      <c r="BF432"/>
      <c r="BG432"/>
      <c r="BH432"/>
      <c r="BI432"/>
      <c r="BJ432"/>
    </row>
    <row r="433" spans="56:62" ht="16.5" x14ac:dyDescent="0.3">
      <c r="BD433"/>
      <c r="BE433"/>
      <c r="BF433"/>
      <c r="BG433"/>
      <c r="BH433"/>
      <c r="BI433"/>
      <c r="BJ433"/>
    </row>
    <row r="434" spans="56:62" ht="16.5" x14ac:dyDescent="0.3">
      <c r="BD434"/>
      <c r="BE434"/>
      <c r="BF434"/>
      <c r="BG434"/>
      <c r="BH434"/>
      <c r="BI434"/>
      <c r="BJ434"/>
    </row>
    <row r="435" spans="56:62" ht="16.5" x14ac:dyDescent="0.3">
      <c r="BD435"/>
      <c r="BE435"/>
      <c r="BF435"/>
      <c r="BG435"/>
      <c r="BH435"/>
      <c r="BI435"/>
      <c r="BJ435"/>
    </row>
    <row r="436" spans="56:62" ht="16.5" x14ac:dyDescent="0.3">
      <c r="BD436"/>
      <c r="BE436"/>
      <c r="BF436"/>
      <c r="BG436"/>
      <c r="BH436"/>
      <c r="BI436"/>
      <c r="BJ436"/>
    </row>
    <row r="437" spans="56:62" ht="16.5" x14ac:dyDescent="0.3">
      <c r="BD437"/>
      <c r="BE437"/>
      <c r="BF437"/>
      <c r="BG437"/>
      <c r="BH437"/>
      <c r="BI437"/>
      <c r="BJ437"/>
    </row>
    <row r="438" spans="56:62" ht="16.5" x14ac:dyDescent="0.3">
      <c r="BD438"/>
      <c r="BE438"/>
      <c r="BF438"/>
      <c r="BG438"/>
      <c r="BH438"/>
      <c r="BI438"/>
      <c r="BJ438"/>
    </row>
    <row r="439" spans="56:62" ht="16.5" x14ac:dyDescent="0.3">
      <c r="BD439"/>
      <c r="BE439"/>
      <c r="BF439"/>
      <c r="BG439"/>
      <c r="BH439"/>
      <c r="BI439"/>
      <c r="BJ439"/>
    </row>
    <row r="440" spans="56:62" ht="16.5" x14ac:dyDescent="0.3">
      <c r="BD440"/>
      <c r="BE440"/>
      <c r="BF440"/>
      <c r="BG440"/>
      <c r="BH440"/>
      <c r="BI440"/>
      <c r="BJ440"/>
    </row>
    <row r="441" spans="56:62" ht="16.5" x14ac:dyDescent="0.3">
      <c r="BD441"/>
      <c r="BE441"/>
      <c r="BF441"/>
      <c r="BG441"/>
      <c r="BH441"/>
      <c r="BI441"/>
      <c r="BJ441"/>
    </row>
    <row r="442" spans="56:62" ht="16.5" x14ac:dyDescent="0.3">
      <c r="BD442"/>
      <c r="BE442"/>
      <c r="BF442"/>
      <c r="BG442"/>
      <c r="BH442"/>
      <c r="BI442"/>
      <c r="BJ442"/>
    </row>
    <row r="443" spans="56:62" ht="16.5" x14ac:dyDescent="0.3">
      <c r="BD443"/>
      <c r="BE443"/>
      <c r="BF443"/>
      <c r="BG443"/>
      <c r="BH443"/>
      <c r="BI443"/>
      <c r="BJ443"/>
    </row>
    <row r="444" spans="56:62" ht="16.5" x14ac:dyDescent="0.3">
      <c r="BD444"/>
      <c r="BE444"/>
      <c r="BF444"/>
      <c r="BG444"/>
      <c r="BH444"/>
      <c r="BI444"/>
      <c r="BJ444"/>
    </row>
    <row r="445" spans="56:62" ht="16.5" x14ac:dyDescent="0.3">
      <c r="BD445"/>
      <c r="BE445"/>
      <c r="BF445"/>
      <c r="BG445"/>
      <c r="BH445"/>
      <c r="BI445"/>
      <c r="BJ445"/>
    </row>
    <row r="446" spans="56:62" ht="16.5" x14ac:dyDescent="0.3">
      <c r="BD446"/>
      <c r="BE446"/>
      <c r="BF446"/>
      <c r="BG446"/>
      <c r="BH446"/>
      <c r="BI446"/>
      <c r="BJ446"/>
    </row>
    <row r="447" spans="56:62" ht="16.5" x14ac:dyDescent="0.3">
      <c r="BD447"/>
      <c r="BE447"/>
      <c r="BF447"/>
      <c r="BG447"/>
      <c r="BH447"/>
      <c r="BI447"/>
      <c r="BJ447"/>
    </row>
    <row r="448" spans="56:62" ht="16.5" x14ac:dyDescent="0.3">
      <c r="BD448"/>
      <c r="BE448"/>
      <c r="BF448"/>
      <c r="BG448"/>
      <c r="BH448"/>
      <c r="BI448"/>
      <c r="BJ448"/>
    </row>
    <row r="449" spans="56:62" ht="16.5" x14ac:dyDescent="0.3">
      <c r="BD449"/>
      <c r="BE449"/>
      <c r="BF449"/>
      <c r="BG449"/>
      <c r="BH449"/>
      <c r="BI449"/>
      <c r="BJ449"/>
    </row>
    <row r="450" spans="56:62" ht="16.5" x14ac:dyDescent="0.3">
      <c r="BD450"/>
      <c r="BE450"/>
      <c r="BF450"/>
      <c r="BG450"/>
      <c r="BH450"/>
      <c r="BI450"/>
      <c r="BJ450"/>
    </row>
    <row r="451" spans="56:62" ht="16.5" x14ac:dyDescent="0.3">
      <c r="BD451"/>
      <c r="BE451"/>
      <c r="BF451"/>
      <c r="BG451"/>
      <c r="BH451"/>
      <c r="BI451"/>
      <c r="BJ451"/>
    </row>
    <row r="452" spans="56:62" ht="16.5" x14ac:dyDescent="0.3">
      <c r="BD452"/>
      <c r="BE452"/>
      <c r="BF452"/>
      <c r="BG452"/>
      <c r="BH452"/>
      <c r="BI452"/>
      <c r="BJ452"/>
    </row>
    <row r="453" spans="56:62" ht="16.5" x14ac:dyDescent="0.3">
      <c r="BD453"/>
      <c r="BE453"/>
      <c r="BF453"/>
      <c r="BG453"/>
      <c r="BH453"/>
      <c r="BI453"/>
      <c r="BJ453"/>
    </row>
    <row r="454" spans="56:62" ht="16.5" x14ac:dyDescent="0.3">
      <c r="BD454"/>
      <c r="BE454"/>
      <c r="BF454"/>
      <c r="BG454"/>
      <c r="BH454"/>
      <c r="BI454"/>
      <c r="BJ454"/>
    </row>
    <row r="455" spans="56:62" ht="16.5" x14ac:dyDescent="0.3">
      <c r="BD455"/>
      <c r="BE455"/>
      <c r="BF455"/>
      <c r="BG455"/>
      <c r="BH455"/>
      <c r="BI455"/>
      <c r="BJ455"/>
    </row>
    <row r="456" spans="56:62" ht="16.5" x14ac:dyDescent="0.3">
      <c r="BD456"/>
      <c r="BE456"/>
      <c r="BF456"/>
      <c r="BG456"/>
      <c r="BH456"/>
      <c r="BI456"/>
      <c r="BJ456"/>
    </row>
    <row r="457" spans="56:62" ht="16.5" x14ac:dyDescent="0.3">
      <c r="BD457"/>
      <c r="BE457"/>
      <c r="BF457"/>
      <c r="BG457"/>
      <c r="BH457"/>
      <c r="BI457"/>
      <c r="BJ457"/>
    </row>
    <row r="458" spans="56:62" ht="16.5" x14ac:dyDescent="0.3">
      <c r="BD458"/>
      <c r="BE458"/>
      <c r="BF458"/>
      <c r="BG458"/>
      <c r="BH458"/>
      <c r="BI458"/>
      <c r="BJ458"/>
    </row>
    <row r="459" spans="56:62" ht="16.5" x14ac:dyDescent="0.3">
      <c r="BD459"/>
      <c r="BE459"/>
      <c r="BF459"/>
      <c r="BG459"/>
      <c r="BH459"/>
      <c r="BI459"/>
      <c r="BJ459"/>
    </row>
    <row r="460" spans="56:62" ht="16.5" x14ac:dyDescent="0.3">
      <c r="BD460"/>
      <c r="BE460"/>
      <c r="BF460"/>
      <c r="BG460"/>
      <c r="BH460"/>
      <c r="BI460"/>
      <c r="BJ460"/>
    </row>
    <row r="461" spans="56:62" ht="16.5" x14ac:dyDescent="0.3">
      <c r="BD461"/>
      <c r="BE461"/>
      <c r="BF461"/>
      <c r="BG461"/>
      <c r="BH461"/>
      <c r="BI461"/>
      <c r="BJ461"/>
    </row>
    <row r="462" spans="56:62" ht="16.5" x14ac:dyDescent="0.3">
      <c r="BD462"/>
      <c r="BE462"/>
      <c r="BF462"/>
      <c r="BG462"/>
      <c r="BH462"/>
      <c r="BI462"/>
      <c r="BJ462"/>
    </row>
    <row r="463" spans="56:62" ht="16.5" x14ac:dyDescent="0.3">
      <c r="BD463"/>
      <c r="BE463"/>
      <c r="BF463"/>
      <c r="BG463"/>
      <c r="BH463"/>
      <c r="BI463"/>
      <c r="BJ463"/>
    </row>
    <row r="464" spans="56:62" ht="16.5" x14ac:dyDescent="0.3">
      <c r="BD464"/>
      <c r="BE464"/>
      <c r="BF464"/>
      <c r="BG464"/>
      <c r="BH464"/>
      <c r="BI464"/>
      <c r="BJ464"/>
    </row>
    <row r="465" spans="56:62" ht="16.5" x14ac:dyDescent="0.3">
      <c r="BD465"/>
      <c r="BE465"/>
      <c r="BF465"/>
      <c r="BG465"/>
      <c r="BH465"/>
      <c r="BI465"/>
      <c r="BJ465"/>
    </row>
    <row r="466" spans="56:62" ht="16.5" x14ac:dyDescent="0.3">
      <c r="BD466"/>
      <c r="BE466"/>
      <c r="BF466"/>
      <c r="BG466"/>
      <c r="BH466"/>
      <c r="BI466"/>
      <c r="BJ466"/>
    </row>
    <row r="467" spans="56:62" ht="16.5" x14ac:dyDescent="0.3">
      <c r="BD467"/>
      <c r="BE467"/>
      <c r="BF467"/>
      <c r="BG467"/>
      <c r="BH467"/>
      <c r="BI467"/>
      <c r="BJ467"/>
    </row>
    <row r="468" spans="56:62" ht="16.5" x14ac:dyDescent="0.3">
      <c r="BD468"/>
      <c r="BE468"/>
      <c r="BF468"/>
      <c r="BG468"/>
      <c r="BH468"/>
      <c r="BI468"/>
      <c r="BJ468"/>
    </row>
    <row r="469" spans="56:62" ht="16.5" x14ac:dyDescent="0.3">
      <c r="BD469"/>
      <c r="BE469"/>
      <c r="BF469"/>
      <c r="BG469"/>
      <c r="BH469"/>
      <c r="BI469"/>
      <c r="BJ469"/>
    </row>
    <row r="470" spans="56:62" ht="16.5" x14ac:dyDescent="0.3">
      <c r="BD470"/>
      <c r="BE470"/>
      <c r="BF470"/>
      <c r="BG470"/>
      <c r="BH470"/>
      <c r="BI470"/>
      <c r="BJ470"/>
    </row>
    <row r="471" spans="56:62" ht="16.5" x14ac:dyDescent="0.3">
      <c r="BD471"/>
      <c r="BE471"/>
      <c r="BF471"/>
      <c r="BG471"/>
      <c r="BH471"/>
      <c r="BI471"/>
      <c r="BJ471"/>
    </row>
    <row r="472" spans="56:62" ht="16.5" x14ac:dyDescent="0.3">
      <c r="BD472"/>
      <c r="BE472"/>
      <c r="BF472"/>
      <c r="BG472"/>
      <c r="BH472"/>
      <c r="BI472"/>
      <c r="BJ472"/>
    </row>
    <row r="473" spans="56:62" ht="16.5" x14ac:dyDescent="0.3">
      <c r="BD473"/>
      <c r="BE473"/>
      <c r="BF473"/>
      <c r="BG473"/>
      <c r="BH473"/>
      <c r="BI473"/>
      <c r="BJ473"/>
    </row>
    <row r="474" spans="56:62" ht="16.5" x14ac:dyDescent="0.3">
      <c r="BD474"/>
      <c r="BE474"/>
      <c r="BF474"/>
      <c r="BG474"/>
      <c r="BH474"/>
      <c r="BI474"/>
      <c r="BJ474"/>
    </row>
    <row r="475" spans="56:62" ht="16.5" x14ac:dyDescent="0.3">
      <c r="BD475"/>
      <c r="BE475"/>
      <c r="BF475"/>
      <c r="BG475"/>
      <c r="BH475"/>
      <c r="BI475"/>
      <c r="BJ475"/>
    </row>
    <row r="476" spans="56:62" ht="16.5" x14ac:dyDescent="0.3">
      <c r="BD476"/>
      <c r="BE476"/>
      <c r="BF476"/>
      <c r="BG476"/>
      <c r="BH476"/>
      <c r="BI476"/>
      <c r="BJ476"/>
    </row>
    <row r="477" spans="56:62" ht="16.5" x14ac:dyDescent="0.3">
      <c r="BD477"/>
      <c r="BE477"/>
      <c r="BF477"/>
      <c r="BG477"/>
      <c r="BH477"/>
      <c r="BI477"/>
      <c r="BJ477"/>
    </row>
    <row r="478" spans="56:62" ht="16.5" x14ac:dyDescent="0.3">
      <c r="BD478"/>
      <c r="BE478"/>
      <c r="BF478"/>
      <c r="BG478"/>
      <c r="BH478"/>
      <c r="BI478"/>
      <c r="BJ478"/>
    </row>
    <row r="479" spans="56:62" ht="16.5" x14ac:dyDescent="0.3">
      <c r="BD479"/>
      <c r="BE479"/>
      <c r="BF479"/>
      <c r="BG479"/>
      <c r="BH479"/>
      <c r="BI479"/>
      <c r="BJ479"/>
    </row>
    <row r="480" spans="56:62" ht="16.5" x14ac:dyDescent="0.3">
      <c r="BD480"/>
      <c r="BE480"/>
      <c r="BF480"/>
      <c r="BG480"/>
      <c r="BH480"/>
      <c r="BI480"/>
      <c r="BJ480"/>
    </row>
    <row r="481" spans="56:62" ht="16.5" x14ac:dyDescent="0.3">
      <c r="BD481"/>
      <c r="BE481"/>
      <c r="BF481"/>
      <c r="BG481"/>
      <c r="BH481"/>
      <c r="BI481"/>
      <c r="BJ481"/>
    </row>
    <row r="482" spans="56:62" ht="16.5" x14ac:dyDescent="0.3">
      <c r="BD482"/>
      <c r="BE482"/>
      <c r="BF482"/>
      <c r="BG482"/>
      <c r="BH482"/>
      <c r="BI482"/>
      <c r="BJ482"/>
    </row>
    <row r="483" spans="56:62" ht="16.5" x14ac:dyDescent="0.3">
      <c r="BD483"/>
      <c r="BE483"/>
      <c r="BF483"/>
      <c r="BG483"/>
      <c r="BH483"/>
      <c r="BI483"/>
      <c r="BJ483"/>
    </row>
    <row r="484" spans="56:62" ht="16.5" x14ac:dyDescent="0.3">
      <c r="BD484"/>
      <c r="BE484"/>
      <c r="BF484"/>
      <c r="BG484"/>
      <c r="BH484"/>
      <c r="BI484"/>
      <c r="BJ484"/>
    </row>
    <row r="485" spans="56:62" ht="16.5" x14ac:dyDescent="0.3">
      <c r="BD485"/>
      <c r="BE485"/>
      <c r="BF485"/>
      <c r="BG485"/>
      <c r="BH485"/>
      <c r="BI485"/>
      <c r="BJ485"/>
    </row>
    <row r="486" spans="56:62" ht="16.5" x14ac:dyDescent="0.3">
      <c r="BD486"/>
      <c r="BE486"/>
      <c r="BF486"/>
      <c r="BG486"/>
      <c r="BH486"/>
      <c r="BI486"/>
      <c r="BJ486"/>
    </row>
    <row r="487" spans="56:62" ht="16.5" x14ac:dyDescent="0.3">
      <c r="BD487"/>
      <c r="BE487"/>
      <c r="BF487"/>
      <c r="BG487"/>
      <c r="BH487"/>
      <c r="BI487"/>
      <c r="BJ487"/>
    </row>
    <row r="488" spans="56:62" ht="16.5" x14ac:dyDescent="0.3">
      <c r="BD488"/>
      <c r="BE488"/>
      <c r="BF488"/>
      <c r="BG488"/>
      <c r="BH488"/>
      <c r="BI488"/>
      <c r="BJ488"/>
    </row>
    <row r="489" spans="56:62" ht="16.5" x14ac:dyDescent="0.3">
      <c r="BD489"/>
      <c r="BE489"/>
      <c r="BF489"/>
      <c r="BG489"/>
      <c r="BH489"/>
      <c r="BI489"/>
      <c r="BJ489"/>
    </row>
    <row r="490" spans="56:62" ht="16.5" x14ac:dyDescent="0.3">
      <c r="BD490"/>
      <c r="BE490"/>
      <c r="BF490"/>
      <c r="BG490"/>
      <c r="BH490"/>
      <c r="BI490"/>
      <c r="BJ490"/>
    </row>
    <row r="491" spans="56:62" ht="16.5" x14ac:dyDescent="0.3">
      <c r="BD491"/>
      <c r="BE491"/>
      <c r="BF491"/>
      <c r="BG491"/>
      <c r="BH491"/>
      <c r="BI491"/>
      <c r="BJ491"/>
    </row>
    <row r="492" spans="56:62" ht="16.5" x14ac:dyDescent="0.3">
      <c r="BD492"/>
      <c r="BE492"/>
      <c r="BF492"/>
      <c r="BG492"/>
      <c r="BH492"/>
      <c r="BI492"/>
      <c r="BJ492"/>
    </row>
    <row r="493" spans="56:62" ht="16.5" x14ac:dyDescent="0.3">
      <c r="BD493"/>
      <c r="BE493"/>
      <c r="BF493"/>
      <c r="BG493"/>
      <c r="BH493"/>
      <c r="BI493"/>
      <c r="BJ493"/>
    </row>
    <row r="494" spans="56:62" ht="16.5" x14ac:dyDescent="0.3">
      <c r="BD494"/>
      <c r="BE494"/>
      <c r="BF494"/>
      <c r="BG494"/>
      <c r="BH494"/>
      <c r="BI494"/>
      <c r="BJ494"/>
    </row>
    <row r="495" spans="56:62" ht="16.5" x14ac:dyDescent="0.3">
      <c r="BD495"/>
      <c r="BE495"/>
      <c r="BF495"/>
      <c r="BG495"/>
      <c r="BH495"/>
      <c r="BI495"/>
      <c r="BJ495"/>
    </row>
    <row r="496" spans="56:62" ht="16.5" x14ac:dyDescent="0.3">
      <c r="BD496"/>
      <c r="BE496"/>
      <c r="BF496"/>
      <c r="BG496"/>
      <c r="BH496"/>
      <c r="BI496"/>
      <c r="BJ496"/>
    </row>
    <row r="497" spans="56:62" ht="16.5" x14ac:dyDescent="0.3">
      <c r="BD497"/>
      <c r="BE497"/>
      <c r="BF497"/>
      <c r="BG497"/>
      <c r="BH497"/>
      <c r="BI497"/>
      <c r="BJ497"/>
    </row>
    <row r="498" spans="56:62" ht="16.5" x14ac:dyDescent="0.3">
      <c r="BD498"/>
      <c r="BE498"/>
      <c r="BF498"/>
      <c r="BG498"/>
      <c r="BH498"/>
      <c r="BI498"/>
      <c r="BJ498"/>
    </row>
    <row r="499" spans="56:62" ht="16.5" x14ac:dyDescent="0.3">
      <c r="BD499"/>
      <c r="BE499"/>
      <c r="BF499"/>
      <c r="BG499"/>
      <c r="BH499"/>
      <c r="BI499"/>
      <c r="BJ499"/>
    </row>
    <row r="500" spans="56:62" ht="16.5" x14ac:dyDescent="0.3">
      <c r="BD500"/>
      <c r="BE500"/>
      <c r="BF500"/>
      <c r="BG500"/>
      <c r="BH500"/>
      <c r="BI500"/>
      <c r="BJ500"/>
    </row>
    <row r="501" spans="56:62" ht="16.5" x14ac:dyDescent="0.3">
      <c r="BD501"/>
      <c r="BE501"/>
      <c r="BF501"/>
      <c r="BG501"/>
      <c r="BH501"/>
      <c r="BI501"/>
      <c r="BJ501"/>
    </row>
    <row r="502" spans="56:62" ht="16.5" x14ac:dyDescent="0.3">
      <c r="BD502"/>
      <c r="BE502"/>
      <c r="BF502"/>
      <c r="BG502"/>
      <c r="BH502"/>
      <c r="BI502"/>
      <c r="BJ502"/>
    </row>
    <row r="503" spans="56:62" ht="16.5" x14ac:dyDescent="0.3">
      <c r="BD503"/>
      <c r="BE503"/>
      <c r="BF503"/>
      <c r="BG503"/>
      <c r="BH503"/>
      <c r="BI503"/>
      <c r="BJ503"/>
    </row>
    <row r="504" spans="56:62" ht="16.5" x14ac:dyDescent="0.3">
      <c r="BD504"/>
      <c r="BE504"/>
      <c r="BF504"/>
      <c r="BG504"/>
      <c r="BH504"/>
      <c r="BI504"/>
      <c r="BJ504"/>
    </row>
    <row r="505" spans="56:62" ht="16.5" x14ac:dyDescent="0.3">
      <c r="BD505"/>
      <c r="BE505"/>
      <c r="BF505"/>
      <c r="BG505"/>
      <c r="BH505"/>
      <c r="BI505"/>
      <c r="BJ505"/>
    </row>
    <row r="506" spans="56:62" ht="16.5" x14ac:dyDescent="0.3">
      <c r="BD506"/>
      <c r="BE506"/>
      <c r="BF506"/>
      <c r="BG506"/>
      <c r="BH506"/>
      <c r="BI506"/>
      <c r="BJ506"/>
    </row>
    <row r="507" spans="56:62" ht="16.5" x14ac:dyDescent="0.3">
      <c r="BD507"/>
      <c r="BE507"/>
      <c r="BF507"/>
      <c r="BG507"/>
      <c r="BH507"/>
      <c r="BI507"/>
      <c r="BJ507"/>
    </row>
    <row r="508" spans="56:62" ht="16.5" x14ac:dyDescent="0.3">
      <c r="BD508"/>
      <c r="BE508"/>
      <c r="BF508"/>
      <c r="BG508"/>
      <c r="BH508"/>
      <c r="BI508"/>
      <c r="BJ508"/>
    </row>
    <row r="509" spans="56:62" ht="16.5" x14ac:dyDescent="0.3">
      <c r="BD509"/>
      <c r="BE509"/>
      <c r="BF509"/>
      <c r="BG509"/>
      <c r="BH509"/>
      <c r="BI509"/>
      <c r="BJ509"/>
    </row>
    <row r="510" spans="56:62" ht="16.5" x14ac:dyDescent="0.3">
      <c r="BD510"/>
      <c r="BE510"/>
      <c r="BF510"/>
      <c r="BG510"/>
      <c r="BH510"/>
      <c r="BI510"/>
      <c r="BJ510"/>
    </row>
    <row r="511" spans="56:62" ht="16.5" x14ac:dyDescent="0.3">
      <c r="BD511"/>
      <c r="BE511"/>
      <c r="BF511"/>
      <c r="BG511"/>
      <c r="BH511"/>
      <c r="BI511"/>
      <c r="BJ511"/>
    </row>
    <row r="512" spans="56:62" ht="16.5" x14ac:dyDescent="0.3">
      <c r="BD512"/>
      <c r="BE512"/>
      <c r="BF512"/>
      <c r="BG512"/>
      <c r="BH512"/>
      <c r="BI512"/>
      <c r="BJ512"/>
    </row>
    <row r="513" spans="56:62" ht="16.5" x14ac:dyDescent="0.3">
      <c r="BD513"/>
      <c r="BE513"/>
      <c r="BF513"/>
      <c r="BG513"/>
      <c r="BH513"/>
      <c r="BI513"/>
      <c r="BJ513"/>
    </row>
    <row r="514" spans="56:62" ht="16.5" x14ac:dyDescent="0.3">
      <c r="BD514"/>
      <c r="BE514"/>
      <c r="BF514"/>
      <c r="BG514"/>
      <c r="BH514"/>
      <c r="BI514"/>
      <c r="BJ514"/>
    </row>
    <row r="515" spans="56:62" ht="16.5" x14ac:dyDescent="0.3">
      <c r="BD515"/>
      <c r="BE515"/>
      <c r="BF515"/>
      <c r="BG515"/>
      <c r="BH515"/>
      <c r="BI515"/>
      <c r="BJ515"/>
    </row>
    <row r="516" spans="56:62" ht="16.5" x14ac:dyDescent="0.3">
      <c r="BD516"/>
      <c r="BE516"/>
      <c r="BF516"/>
      <c r="BG516"/>
      <c r="BH516"/>
      <c r="BI516"/>
      <c r="BJ516"/>
    </row>
    <row r="517" spans="56:62" ht="16.5" x14ac:dyDescent="0.3">
      <c r="BD517"/>
      <c r="BE517"/>
      <c r="BF517"/>
      <c r="BG517"/>
      <c r="BH517"/>
      <c r="BI517"/>
      <c r="BJ517"/>
    </row>
    <row r="518" spans="56:62" ht="16.5" x14ac:dyDescent="0.3">
      <c r="BD518"/>
      <c r="BE518"/>
      <c r="BF518"/>
      <c r="BG518"/>
      <c r="BH518"/>
      <c r="BI518"/>
      <c r="BJ518"/>
    </row>
    <row r="519" spans="56:62" ht="16.5" x14ac:dyDescent="0.3">
      <c r="BD519"/>
      <c r="BE519"/>
      <c r="BF519"/>
      <c r="BG519"/>
      <c r="BH519"/>
      <c r="BI519"/>
      <c r="BJ519"/>
    </row>
    <row r="520" spans="56:62" ht="16.5" x14ac:dyDescent="0.3">
      <c r="BD520"/>
      <c r="BE520"/>
      <c r="BF520"/>
      <c r="BG520"/>
      <c r="BH520"/>
      <c r="BI520"/>
      <c r="BJ520"/>
    </row>
    <row r="521" spans="56:62" ht="16.5" x14ac:dyDescent="0.3">
      <c r="BD521"/>
      <c r="BE521"/>
      <c r="BF521"/>
      <c r="BG521"/>
      <c r="BH521"/>
      <c r="BI521"/>
      <c r="BJ521"/>
    </row>
    <row r="522" spans="56:62" ht="16.5" x14ac:dyDescent="0.3">
      <c r="BD522"/>
      <c r="BE522"/>
      <c r="BF522"/>
      <c r="BG522"/>
      <c r="BH522"/>
      <c r="BI522"/>
      <c r="BJ522"/>
    </row>
    <row r="523" spans="56:62" ht="16.5" x14ac:dyDescent="0.3">
      <c r="BD523"/>
      <c r="BE523"/>
      <c r="BF523"/>
      <c r="BG523"/>
      <c r="BH523"/>
      <c r="BI523"/>
      <c r="BJ523"/>
    </row>
    <row r="524" spans="56:62" ht="16.5" x14ac:dyDescent="0.3">
      <c r="BD524"/>
      <c r="BE524"/>
      <c r="BF524"/>
      <c r="BG524"/>
      <c r="BH524"/>
      <c r="BI524"/>
      <c r="BJ524"/>
    </row>
    <row r="525" spans="56:62" ht="16.5" x14ac:dyDescent="0.3">
      <c r="BD525"/>
      <c r="BE525"/>
      <c r="BF525"/>
      <c r="BG525"/>
      <c r="BH525"/>
      <c r="BI525"/>
      <c r="BJ525"/>
    </row>
    <row r="526" spans="56:62" ht="16.5" x14ac:dyDescent="0.3">
      <c r="BD526"/>
      <c r="BE526"/>
      <c r="BF526"/>
      <c r="BG526"/>
      <c r="BH526"/>
      <c r="BI526"/>
      <c r="BJ526"/>
    </row>
    <row r="527" spans="56:62" ht="16.5" x14ac:dyDescent="0.3">
      <c r="BD527"/>
      <c r="BE527"/>
      <c r="BF527"/>
      <c r="BG527"/>
      <c r="BH527"/>
      <c r="BI527"/>
      <c r="BJ527"/>
    </row>
    <row r="528" spans="56:62" ht="16.5" x14ac:dyDescent="0.3">
      <c r="BD528"/>
      <c r="BE528"/>
      <c r="BF528"/>
      <c r="BG528"/>
      <c r="BH528"/>
      <c r="BI528"/>
      <c r="BJ528"/>
    </row>
    <row r="529" spans="56:62" ht="16.5" x14ac:dyDescent="0.3">
      <c r="BD529"/>
      <c r="BE529"/>
      <c r="BF529"/>
      <c r="BG529"/>
      <c r="BH529"/>
      <c r="BI529"/>
      <c r="BJ529"/>
    </row>
    <row r="530" spans="56:62" ht="16.5" x14ac:dyDescent="0.3">
      <c r="BD530"/>
      <c r="BE530"/>
      <c r="BF530"/>
      <c r="BG530"/>
      <c r="BH530"/>
      <c r="BI530"/>
      <c r="BJ530"/>
    </row>
    <row r="531" spans="56:62" ht="16.5" x14ac:dyDescent="0.3">
      <c r="BD531"/>
      <c r="BE531"/>
      <c r="BF531"/>
      <c r="BG531"/>
      <c r="BH531"/>
      <c r="BI531"/>
      <c r="BJ531"/>
    </row>
    <row r="532" spans="56:62" ht="16.5" x14ac:dyDescent="0.3">
      <c r="BD532"/>
      <c r="BE532"/>
      <c r="BF532"/>
      <c r="BG532"/>
      <c r="BH532"/>
      <c r="BI532"/>
      <c r="BJ532"/>
    </row>
    <row r="533" spans="56:62" ht="16.5" x14ac:dyDescent="0.3">
      <c r="BD533"/>
      <c r="BE533"/>
      <c r="BF533"/>
      <c r="BG533"/>
      <c r="BH533"/>
      <c r="BI533"/>
      <c r="BJ533"/>
    </row>
    <row r="534" spans="56:62" ht="16.5" x14ac:dyDescent="0.3">
      <c r="BD534"/>
      <c r="BE534"/>
      <c r="BF534"/>
      <c r="BG534"/>
      <c r="BH534"/>
      <c r="BI534"/>
      <c r="BJ534"/>
    </row>
    <row r="535" spans="56:62" ht="16.5" x14ac:dyDescent="0.3">
      <c r="BD535"/>
      <c r="BE535"/>
      <c r="BF535"/>
      <c r="BG535"/>
      <c r="BH535"/>
      <c r="BI535"/>
      <c r="BJ535"/>
    </row>
    <row r="536" spans="56:62" ht="16.5" x14ac:dyDescent="0.3">
      <c r="BD536"/>
      <c r="BE536"/>
      <c r="BF536"/>
      <c r="BG536"/>
      <c r="BH536"/>
      <c r="BI536"/>
      <c r="BJ536"/>
    </row>
    <row r="537" spans="56:62" ht="16.5" x14ac:dyDescent="0.3">
      <c r="BD537"/>
      <c r="BE537"/>
      <c r="BF537"/>
      <c r="BG537"/>
      <c r="BH537"/>
      <c r="BI537"/>
      <c r="BJ537"/>
    </row>
    <row r="538" spans="56:62" ht="16.5" x14ac:dyDescent="0.3">
      <c r="BD538"/>
      <c r="BE538"/>
      <c r="BF538"/>
      <c r="BG538"/>
      <c r="BH538"/>
      <c r="BI538"/>
      <c r="BJ538"/>
    </row>
    <row r="539" spans="56:62" ht="16.5" x14ac:dyDescent="0.3">
      <c r="BD539"/>
      <c r="BE539"/>
      <c r="BF539"/>
      <c r="BG539"/>
      <c r="BH539"/>
      <c r="BI539"/>
      <c r="BJ539"/>
    </row>
    <row r="540" spans="56:62" ht="16.5" x14ac:dyDescent="0.3">
      <c r="BD540"/>
      <c r="BE540"/>
      <c r="BF540"/>
      <c r="BG540"/>
      <c r="BH540"/>
      <c r="BI540"/>
      <c r="BJ540"/>
    </row>
    <row r="541" spans="56:62" ht="16.5" x14ac:dyDescent="0.3">
      <c r="BD541"/>
      <c r="BE541"/>
      <c r="BF541"/>
      <c r="BG541"/>
      <c r="BH541"/>
      <c r="BI541"/>
      <c r="BJ541"/>
    </row>
    <row r="542" spans="56:62" ht="16.5" x14ac:dyDescent="0.3">
      <c r="BD542"/>
      <c r="BE542"/>
      <c r="BF542"/>
      <c r="BG542"/>
      <c r="BH542"/>
      <c r="BI542"/>
      <c r="BJ542"/>
    </row>
    <row r="543" spans="56:62" ht="16.5" x14ac:dyDescent="0.3">
      <c r="BD543"/>
      <c r="BE543"/>
      <c r="BF543"/>
      <c r="BG543"/>
      <c r="BH543"/>
      <c r="BI543"/>
      <c r="BJ543"/>
    </row>
    <row r="544" spans="56:62" ht="16.5" x14ac:dyDescent="0.3">
      <c r="BD544"/>
      <c r="BE544"/>
      <c r="BF544"/>
      <c r="BG544"/>
      <c r="BH544"/>
      <c r="BI544"/>
      <c r="BJ544"/>
    </row>
    <row r="545" spans="56:62" ht="16.5" x14ac:dyDescent="0.3">
      <c r="BD545"/>
      <c r="BE545"/>
      <c r="BF545"/>
      <c r="BG545"/>
      <c r="BH545"/>
      <c r="BI545"/>
      <c r="BJ545"/>
    </row>
    <row r="546" spans="56:62" ht="16.5" x14ac:dyDescent="0.3">
      <c r="BD546"/>
      <c r="BE546"/>
      <c r="BF546"/>
      <c r="BG546"/>
      <c r="BH546"/>
      <c r="BI546"/>
      <c r="BJ546"/>
    </row>
    <row r="547" spans="56:62" ht="16.5" x14ac:dyDescent="0.3">
      <c r="BD547"/>
      <c r="BE547"/>
      <c r="BF547"/>
      <c r="BG547"/>
      <c r="BH547"/>
      <c r="BI547"/>
      <c r="BJ547"/>
    </row>
    <row r="548" spans="56:62" ht="16.5" x14ac:dyDescent="0.3">
      <c r="BD548"/>
      <c r="BE548"/>
      <c r="BF548"/>
      <c r="BG548"/>
      <c r="BH548"/>
      <c r="BI548"/>
      <c r="BJ548"/>
    </row>
    <row r="549" spans="56:62" ht="16.5" x14ac:dyDescent="0.3">
      <c r="BD549"/>
      <c r="BE549"/>
      <c r="BF549"/>
      <c r="BG549"/>
      <c r="BH549"/>
      <c r="BI549"/>
      <c r="BJ549"/>
    </row>
    <row r="550" spans="56:62" ht="16.5" x14ac:dyDescent="0.3">
      <c r="BD550"/>
      <c r="BE550"/>
      <c r="BF550"/>
      <c r="BG550"/>
      <c r="BH550"/>
      <c r="BI550"/>
      <c r="BJ550"/>
    </row>
    <row r="551" spans="56:62" ht="16.5" x14ac:dyDescent="0.3">
      <c r="BD551"/>
      <c r="BE551"/>
      <c r="BF551"/>
      <c r="BG551"/>
      <c r="BH551"/>
      <c r="BI551"/>
      <c r="BJ551"/>
    </row>
    <row r="552" spans="56:62" ht="16.5" x14ac:dyDescent="0.3">
      <c r="BD552"/>
      <c r="BE552"/>
      <c r="BF552"/>
      <c r="BG552"/>
      <c r="BH552"/>
      <c r="BI552"/>
      <c r="BJ552"/>
    </row>
    <row r="553" spans="56:62" ht="16.5" x14ac:dyDescent="0.3">
      <c r="BD553"/>
      <c r="BE553"/>
      <c r="BF553"/>
      <c r="BG553"/>
      <c r="BH553"/>
      <c r="BI553"/>
      <c r="BJ553"/>
    </row>
    <row r="554" spans="56:62" ht="16.5" x14ac:dyDescent="0.3">
      <c r="BD554"/>
      <c r="BE554"/>
      <c r="BF554"/>
      <c r="BG554"/>
      <c r="BH554"/>
      <c r="BI554"/>
      <c r="BJ554"/>
    </row>
    <row r="555" spans="56:62" ht="16.5" x14ac:dyDescent="0.3">
      <c r="BD555"/>
      <c r="BE555"/>
      <c r="BF555"/>
      <c r="BG555"/>
      <c r="BH555"/>
      <c r="BI555"/>
      <c r="BJ555"/>
    </row>
    <row r="556" spans="56:62" ht="16.5" x14ac:dyDescent="0.3">
      <c r="BD556"/>
      <c r="BE556"/>
      <c r="BF556"/>
      <c r="BG556"/>
      <c r="BH556"/>
      <c r="BI556"/>
      <c r="BJ556"/>
    </row>
    <row r="557" spans="56:62" ht="16.5" x14ac:dyDescent="0.3">
      <c r="BD557"/>
      <c r="BE557"/>
      <c r="BF557"/>
      <c r="BG557"/>
      <c r="BH557"/>
      <c r="BI557"/>
      <c r="BJ557"/>
    </row>
    <row r="558" spans="56:62" ht="16.5" x14ac:dyDescent="0.3">
      <c r="BD558"/>
      <c r="BE558"/>
      <c r="BF558"/>
      <c r="BG558"/>
      <c r="BH558"/>
      <c r="BI558"/>
      <c r="BJ558"/>
    </row>
    <row r="559" spans="56:62" ht="16.5" x14ac:dyDescent="0.3">
      <c r="BD559"/>
      <c r="BE559"/>
      <c r="BF559"/>
      <c r="BG559"/>
      <c r="BH559"/>
      <c r="BI559"/>
      <c r="BJ559"/>
    </row>
    <row r="560" spans="56:62" ht="16.5" x14ac:dyDescent="0.3">
      <c r="BD560"/>
      <c r="BE560"/>
      <c r="BF560"/>
      <c r="BG560"/>
      <c r="BH560"/>
      <c r="BI560"/>
      <c r="BJ560"/>
    </row>
    <row r="561" spans="56:62" ht="16.5" x14ac:dyDescent="0.3">
      <c r="BD561"/>
      <c r="BE561"/>
      <c r="BF561"/>
      <c r="BG561"/>
      <c r="BH561"/>
      <c r="BI561"/>
      <c r="BJ561"/>
    </row>
    <row r="562" spans="56:62" ht="16.5" x14ac:dyDescent="0.3">
      <c r="BD562"/>
      <c r="BE562"/>
      <c r="BF562"/>
      <c r="BG562"/>
      <c r="BH562"/>
      <c r="BI562"/>
      <c r="BJ562"/>
    </row>
    <row r="563" spans="56:62" ht="16.5" x14ac:dyDescent="0.3">
      <c r="BD563"/>
      <c r="BE563"/>
      <c r="BF563"/>
      <c r="BG563"/>
      <c r="BH563"/>
      <c r="BI563"/>
      <c r="BJ563"/>
    </row>
    <row r="564" spans="56:62" ht="16.5" x14ac:dyDescent="0.3">
      <c r="BD564"/>
      <c r="BE564"/>
      <c r="BF564"/>
      <c r="BG564"/>
      <c r="BH564"/>
      <c r="BI564"/>
      <c r="BJ564"/>
    </row>
    <row r="565" spans="56:62" ht="16.5" x14ac:dyDescent="0.3">
      <c r="BD565"/>
      <c r="BE565"/>
      <c r="BF565"/>
      <c r="BG565"/>
      <c r="BH565"/>
      <c r="BI565"/>
      <c r="BJ565"/>
    </row>
    <row r="566" spans="56:62" ht="16.5" x14ac:dyDescent="0.3">
      <c r="BD566"/>
      <c r="BE566"/>
      <c r="BF566"/>
      <c r="BG566"/>
      <c r="BH566"/>
      <c r="BI566"/>
      <c r="BJ566"/>
    </row>
    <row r="567" spans="56:62" ht="16.5" x14ac:dyDescent="0.3">
      <c r="BD567"/>
      <c r="BE567"/>
      <c r="BF567"/>
      <c r="BG567"/>
      <c r="BH567"/>
      <c r="BI567"/>
      <c r="BJ567"/>
    </row>
    <row r="568" spans="56:62" ht="16.5" x14ac:dyDescent="0.3">
      <c r="BD568"/>
      <c r="BE568"/>
      <c r="BF568"/>
      <c r="BG568"/>
      <c r="BH568"/>
      <c r="BI568"/>
      <c r="BJ568"/>
    </row>
    <row r="569" spans="56:62" ht="16.5" x14ac:dyDescent="0.3">
      <c r="BD569"/>
      <c r="BE569"/>
      <c r="BF569"/>
      <c r="BG569"/>
      <c r="BH569"/>
      <c r="BI569"/>
      <c r="BJ569"/>
    </row>
    <row r="570" spans="56:62" ht="16.5" x14ac:dyDescent="0.3">
      <c r="BD570"/>
      <c r="BE570"/>
      <c r="BF570"/>
      <c r="BG570"/>
      <c r="BH570"/>
      <c r="BI570"/>
      <c r="BJ570"/>
    </row>
    <row r="571" spans="56:62" ht="16.5" x14ac:dyDescent="0.3">
      <c r="BD571"/>
      <c r="BE571"/>
      <c r="BF571"/>
      <c r="BG571"/>
      <c r="BH571"/>
      <c r="BI571"/>
      <c r="BJ571"/>
    </row>
    <row r="572" spans="56:62" ht="16.5" x14ac:dyDescent="0.3">
      <c r="BD572"/>
      <c r="BE572"/>
      <c r="BF572"/>
      <c r="BG572"/>
      <c r="BH572"/>
      <c r="BI572"/>
      <c r="BJ572"/>
    </row>
    <row r="573" spans="56:62" ht="16.5" x14ac:dyDescent="0.3">
      <c r="BD573"/>
      <c r="BE573"/>
      <c r="BF573"/>
      <c r="BG573"/>
      <c r="BH573"/>
      <c r="BI573"/>
      <c r="BJ573"/>
    </row>
    <row r="574" spans="56:62" ht="16.5" x14ac:dyDescent="0.3">
      <c r="BD574"/>
      <c r="BE574"/>
      <c r="BF574"/>
      <c r="BG574"/>
      <c r="BH574"/>
      <c r="BI574"/>
      <c r="BJ574"/>
    </row>
    <row r="575" spans="56:62" ht="16.5" x14ac:dyDescent="0.3">
      <c r="BD575"/>
      <c r="BE575"/>
      <c r="BF575"/>
      <c r="BG575"/>
      <c r="BH575"/>
      <c r="BI575"/>
      <c r="BJ575"/>
    </row>
    <row r="576" spans="56:62" ht="16.5" x14ac:dyDescent="0.3">
      <c r="BD576"/>
      <c r="BE576"/>
      <c r="BF576"/>
      <c r="BG576"/>
      <c r="BH576"/>
      <c r="BI576"/>
      <c r="BJ576"/>
    </row>
    <row r="577" spans="56:62" ht="16.5" x14ac:dyDescent="0.3">
      <c r="BD577"/>
      <c r="BE577"/>
      <c r="BF577"/>
      <c r="BG577"/>
      <c r="BH577"/>
      <c r="BI577"/>
      <c r="BJ577"/>
    </row>
    <row r="578" spans="56:62" ht="16.5" x14ac:dyDescent="0.3">
      <c r="BD578"/>
      <c r="BE578"/>
      <c r="BF578"/>
      <c r="BG578"/>
      <c r="BH578"/>
      <c r="BI578"/>
      <c r="BJ578"/>
    </row>
    <row r="579" spans="56:62" ht="16.5" x14ac:dyDescent="0.3">
      <c r="BD579"/>
      <c r="BE579"/>
      <c r="BF579"/>
      <c r="BG579"/>
      <c r="BH579"/>
      <c r="BI579"/>
      <c r="BJ579"/>
    </row>
    <row r="580" spans="56:62" ht="16.5" x14ac:dyDescent="0.3">
      <c r="BD580"/>
      <c r="BE580"/>
      <c r="BF580"/>
      <c r="BG580"/>
      <c r="BH580"/>
      <c r="BI580"/>
      <c r="BJ580"/>
    </row>
    <row r="581" spans="56:62" ht="16.5" x14ac:dyDescent="0.3">
      <c r="BD581"/>
      <c r="BE581"/>
      <c r="BF581"/>
      <c r="BG581"/>
      <c r="BH581"/>
      <c r="BI581"/>
      <c r="BJ581"/>
    </row>
    <row r="582" spans="56:62" ht="16.5" x14ac:dyDescent="0.3">
      <c r="BD582"/>
      <c r="BE582"/>
      <c r="BF582"/>
      <c r="BG582"/>
      <c r="BH582"/>
      <c r="BI582"/>
      <c r="BJ582"/>
    </row>
    <row r="583" spans="56:62" ht="16.5" x14ac:dyDescent="0.3">
      <c r="BD583"/>
      <c r="BE583"/>
      <c r="BF583"/>
      <c r="BG583"/>
      <c r="BH583"/>
      <c r="BI583"/>
      <c r="BJ583"/>
    </row>
    <row r="584" spans="56:62" ht="16.5" x14ac:dyDescent="0.3">
      <c r="BD584"/>
      <c r="BE584"/>
      <c r="BF584"/>
      <c r="BG584"/>
      <c r="BH584"/>
      <c r="BI584"/>
      <c r="BJ584"/>
    </row>
    <row r="585" spans="56:62" ht="16.5" x14ac:dyDescent="0.3">
      <c r="BD585"/>
      <c r="BE585"/>
      <c r="BF585"/>
      <c r="BG585"/>
      <c r="BH585"/>
      <c r="BI585"/>
      <c r="BJ585"/>
    </row>
    <row r="586" spans="56:62" ht="16.5" x14ac:dyDescent="0.3">
      <c r="BD586"/>
      <c r="BE586"/>
      <c r="BF586"/>
      <c r="BG586"/>
      <c r="BH586"/>
      <c r="BI586"/>
      <c r="BJ586"/>
    </row>
    <row r="587" spans="56:62" ht="16.5" x14ac:dyDescent="0.3">
      <c r="BD587"/>
      <c r="BE587"/>
      <c r="BF587"/>
      <c r="BG587"/>
      <c r="BH587"/>
      <c r="BI587"/>
      <c r="BJ587"/>
    </row>
    <row r="588" spans="56:62" ht="16.5" x14ac:dyDescent="0.3">
      <c r="BD588"/>
      <c r="BE588"/>
      <c r="BF588"/>
      <c r="BG588"/>
      <c r="BH588"/>
      <c r="BI588"/>
      <c r="BJ588"/>
    </row>
    <row r="589" spans="56:62" ht="16.5" x14ac:dyDescent="0.3">
      <c r="BD589"/>
      <c r="BE589"/>
      <c r="BF589"/>
      <c r="BG589"/>
      <c r="BH589"/>
      <c r="BI589"/>
      <c r="BJ589"/>
    </row>
    <row r="590" spans="56:62" ht="16.5" x14ac:dyDescent="0.3">
      <c r="BD590"/>
      <c r="BE590"/>
      <c r="BF590"/>
      <c r="BG590"/>
      <c r="BH590"/>
      <c r="BI590"/>
      <c r="BJ590"/>
    </row>
    <row r="591" spans="56:62" ht="16.5" x14ac:dyDescent="0.3">
      <c r="BD591"/>
      <c r="BE591"/>
      <c r="BF591"/>
      <c r="BG591"/>
      <c r="BH591"/>
      <c r="BI591"/>
      <c r="BJ591"/>
    </row>
    <row r="592" spans="56:62" ht="16.5" x14ac:dyDescent="0.3">
      <c r="BD592"/>
      <c r="BE592"/>
      <c r="BF592"/>
      <c r="BG592"/>
      <c r="BH592"/>
      <c r="BI592"/>
      <c r="BJ592"/>
    </row>
    <row r="593" spans="56:62" ht="16.5" x14ac:dyDescent="0.3">
      <c r="BD593"/>
      <c r="BE593"/>
      <c r="BF593"/>
      <c r="BG593"/>
      <c r="BH593"/>
      <c r="BI593"/>
      <c r="BJ593"/>
    </row>
    <row r="594" spans="56:62" ht="16.5" x14ac:dyDescent="0.3">
      <c r="BD594"/>
      <c r="BE594"/>
      <c r="BF594"/>
      <c r="BG594"/>
      <c r="BH594"/>
      <c r="BI594"/>
      <c r="BJ594"/>
    </row>
    <row r="595" spans="56:62" ht="16.5" x14ac:dyDescent="0.3">
      <c r="BD595"/>
      <c r="BE595"/>
      <c r="BF595"/>
      <c r="BG595"/>
      <c r="BH595"/>
      <c r="BI595"/>
      <c r="BJ595"/>
    </row>
    <row r="596" spans="56:62" ht="16.5" x14ac:dyDescent="0.3">
      <c r="BD596"/>
      <c r="BE596"/>
      <c r="BF596"/>
      <c r="BG596"/>
      <c r="BH596"/>
      <c r="BI596"/>
      <c r="BJ596"/>
    </row>
    <row r="597" spans="56:62" ht="16.5" x14ac:dyDescent="0.3">
      <c r="BD597"/>
      <c r="BE597"/>
      <c r="BF597"/>
      <c r="BG597"/>
      <c r="BH597"/>
      <c r="BI597"/>
      <c r="BJ597"/>
    </row>
    <row r="598" spans="56:62" ht="16.5" x14ac:dyDescent="0.3">
      <c r="BD598"/>
      <c r="BE598"/>
      <c r="BF598"/>
      <c r="BG598"/>
      <c r="BH598"/>
      <c r="BI598"/>
      <c r="BJ598"/>
    </row>
    <row r="599" spans="56:62" ht="16.5" x14ac:dyDescent="0.3">
      <c r="BD599"/>
      <c r="BE599"/>
      <c r="BF599"/>
      <c r="BG599"/>
      <c r="BH599"/>
      <c r="BI599"/>
      <c r="BJ599"/>
    </row>
    <row r="600" spans="56:62" ht="16.5" x14ac:dyDescent="0.3">
      <c r="BD600"/>
      <c r="BE600"/>
      <c r="BF600"/>
      <c r="BG600"/>
      <c r="BH600"/>
      <c r="BI600"/>
      <c r="BJ600"/>
    </row>
    <row r="601" spans="56:62" ht="16.5" x14ac:dyDescent="0.3">
      <c r="BD601"/>
      <c r="BE601"/>
      <c r="BF601"/>
      <c r="BG601"/>
      <c r="BH601"/>
      <c r="BI601"/>
      <c r="BJ601"/>
    </row>
    <row r="602" spans="56:62" ht="16.5" x14ac:dyDescent="0.3">
      <c r="BD602"/>
      <c r="BE602"/>
      <c r="BF602"/>
      <c r="BG602"/>
      <c r="BH602"/>
      <c r="BI602"/>
      <c r="BJ602"/>
    </row>
    <row r="603" spans="56:62" ht="16.5" x14ac:dyDescent="0.3">
      <c r="BD603"/>
      <c r="BE603"/>
      <c r="BF603"/>
      <c r="BG603"/>
      <c r="BH603"/>
      <c r="BI603"/>
      <c r="BJ603"/>
    </row>
    <row r="604" spans="56:62" ht="16.5" x14ac:dyDescent="0.3">
      <c r="BD604"/>
      <c r="BE604"/>
      <c r="BF604"/>
      <c r="BG604"/>
      <c r="BH604"/>
      <c r="BI604"/>
      <c r="BJ604"/>
    </row>
    <row r="605" spans="56:62" ht="16.5" x14ac:dyDescent="0.3">
      <c r="BD605"/>
      <c r="BE605"/>
      <c r="BF605"/>
      <c r="BG605"/>
      <c r="BH605"/>
      <c r="BI605"/>
      <c r="BJ605"/>
    </row>
    <row r="606" spans="56:62" ht="16.5" x14ac:dyDescent="0.3">
      <c r="BD606"/>
      <c r="BE606"/>
      <c r="BF606"/>
      <c r="BG606"/>
      <c r="BH606"/>
      <c r="BI606"/>
      <c r="BJ606"/>
    </row>
    <row r="607" spans="56:62" ht="16.5" x14ac:dyDescent="0.3">
      <c r="BD607"/>
      <c r="BE607"/>
      <c r="BF607"/>
      <c r="BG607"/>
      <c r="BH607"/>
      <c r="BI607"/>
      <c r="BJ607"/>
    </row>
    <row r="608" spans="56:62" ht="16.5" x14ac:dyDescent="0.3">
      <c r="BD608"/>
      <c r="BE608"/>
      <c r="BF608"/>
      <c r="BG608"/>
      <c r="BH608"/>
      <c r="BI608"/>
      <c r="BJ608"/>
    </row>
    <row r="609" spans="56:62" ht="16.5" x14ac:dyDescent="0.3">
      <c r="BD609"/>
      <c r="BE609"/>
      <c r="BF609"/>
      <c r="BG609"/>
      <c r="BH609"/>
      <c r="BI609"/>
      <c r="BJ609"/>
    </row>
    <row r="610" spans="56:62" ht="16.5" x14ac:dyDescent="0.3">
      <c r="BD610"/>
      <c r="BE610"/>
      <c r="BF610"/>
      <c r="BG610"/>
      <c r="BH610"/>
      <c r="BI610"/>
      <c r="BJ610"/>
    </row>
    <row r="611" spans="56:62" ht="16.5" x14ac:dyDescent="0.3">
      <c r="BD611"/>
      <c r="BE611"/>
      <c r="BF611"/>
      <c r="BG611"/>
      <c r="BH611"/>
      <c r="BI611"/>
      <c r="BJ611"/>
    </row>
    <row r="612" spans="56:62" ht="16.5" x14ac:dyDescent="0.3">
      <c r="BD612"/>
      <c r="BE612"/>
      <c r="BF612"/>
      <c r="BG612"/>
      <c r="BH612"/>
      <c r="BI612"/>
      <c r="BJ612"/>
    </row>
    <row r="613" spans="56:62" ht="16.5" x14ac:dyDescent="0.3">
      <c r="BD613"/>
      <c r="BE613"/>
      <c r="BF613"/>
      <c r="BG613"/>
      <c r="BH613"/>
      <c r="BI613"/>
      <c r="BJ613"/>
    </row>
    <row r="614" spans="56:62" ht="16.5" x14ac:dyDescent="0.3">
      <c r="BD614"/>
      <c r="BE614"/>
      <c r="BF614"/>
      <c r="BG614"/>
      <c r="BH614"/>
      <c r="BI614"/>
      <c r="BJ614"/>
    </row>
    <row r="615" spans="56:62" ht="16.5" x14ac:dyDescent="0.3">
      <c r="BD615"/>
      <c r="BE615"/>
      <c r="BF615"/>
      <c r="BG615"/>
      <c r="BH615"/>
      <c r="BI615"/>
      <c r="BJ615"/>
    </row>
    <row r="616" spans="56:62" ht="16.5" x14ac:dyDescent="0.3">
      <c r="BD616"/>
      <c r="BE616"/>
      <c r="BF616"/>
      <c r="BG616"/>
      <c r="BH616"/>
      <c r="BI616"/>
      <c r="BJ616"/>
    </row>
    <row r="617" spans="56:62" ht="16.5" x14ac:dyDescent="0.3">
      <c r="BD617"/>
      <c r="BE617"/>
      <c r="BF617"/>
      <c r="BG617"/>
      <c r="BH617"/>
      <c r="BI617"/>
      <c r="BJ617"/>
    </row>
    <row r="618" spans="56:62" ht="16.5" x14ac:dyDescent="0.3">
      <c r="BD618"/>
      <c r="BE618"/>
      <c r="BF618"/>
      <c r="BG618"/>
      <c r="BH618"/>
      <c r="BI618"/>
      <c r="BJ618"/>
    </row>
    <row r="619" spans="56:62" ht="16.5" x14ac:dyDescent="0.3">
      <c r="BD619"/>
      <c r="BE619"/>
      <c r="BF619"/>
      <c r="BG619"/>
      <c r="BH619"/>
      <c r="BI619"/>
      <c r="BJ619"/>
    </row>
    <row r="620" spans="56:62" ht="16.5" x14ac:dyDescent="0.3">
      <c r="BD620"/>
      <c r="BE620"/>
      <c r="BF620"/>
      <c r="BG620"/>
      <c r="BH620"/>
      <c r="BI620"/>
      <c r="BJ620"/>
    </row>
    <row r="621" spans="56:62" ht="16.5" x14ac:dyDescent="0.3">
      <c r="BD621"/>
      <c r="BE621"/>
      <c r="BF621"/>
      <c r="BG621"/>
      <c r="BH621"/>
      <c r="BI621"/>
      <c r="BJ621"/>
    </row>
    <row r="622" spans="56:62" ht="16.5" x14ac:dyDescent="0.3">
      <c r="BD622"/>
      <c r="BE622"/>
      <c r="BF622"/>
      <c r="BG622"/>
      <c r="BH622"/>
      <c r="BI622"/>
      <c r="BJ622"/>
    </row>
    <row r="623" spans="56:62" ht="16.5" x14ac:dyDescent="0.3">
      <c r="BD623"/>
      <c r="BE623"/>
      <c r="BF623"/>
      <c r="BG623"/>
      <c r="BH623"/>
      <c r="BI623"/>
      <c r="BJ623"/>
    </row>
    <row r="624" spans="56:62" ht="16.5" x14ac:dyDescent="0.3">
      <c r="BD624"/>
      <c r="BE624"/>
      <c r="BF624"/>
      <c r="BG624"/>
      <c r="BH624"/>
      <c r="BI624"/>
      <c r="BJ624"/>
    </row>
    <row r="625" spans="56:62" ht="16.5" x14ac:dyDescent="0.3">
      <c r="BD625"/>
      <c r="BE625"/>
      <c r="BF625"/>
      <c r="BG625"/>
      <c r="BH625"/>
      <c r="BI625"/>
      <c r="BJ625"/>
    </row>
    <row r="626" spans="56:62" ht="16.5" x14ac:dyDescent="0.3">
      <c r="BD626"/>
      <c r="BE626"/>
      <c r="BF626"/>
      <c r="BG626"/>
      <c r="BH626"/>
      <c r="BI626"/>
      <c r="BJ626"/>
    </row>
    <row r="627" spans="56:62" ht="16.5" x14ac:dyDescent="0.3">
      <c r="BD627"/>
      <c r="BE627"/>
      <c r="BF627"/>
      <c r="BG627"/>
      <c r="BH627"/>
      <c r="BI627"/>
      <c r="BJ627"/>
    </row>
    <row r="628" spans="56:62" ht="16.5" x14ac:dyDescent="0.3">
      <c r="BD628"/>
      <c r="BE628"/>
      <c r="BF628"/>
      <c r="BG628"/>
      <c r="BH628"/>
      <c r="BI628"/>
      <c r="BJ628"/>
    </row>
    <row r="629" spans="56:62" ht="16.5" x14ac:dyDescent="0.3">
      <c r="BD629"/>
      <c r="BE629"/>
      <c r="BF629"/>
      <c r="BG629"/>
      <c r="BH629"/>
      <c r="BI629"/>
      <c r="BJ629"/>
    </row>
    <row r="630" spans="56:62" ht="16.5" x14ac:dyDescent="0.3">
      <c r="BD630"/>
      <c r="BE630"/>
      <c r="BF630"/>
      <c r="BG630"/>
      <c r="BH630"/>
      <c r="BI630"/>
      <c r="BJ630"/>
    </row>
    <row r="631" spans="56:62" ht="16.5" x14ac:dyDescent="0.3">
      <c r="BD631"/>
      <c r="BE631"/>
      <c r="BF631"/>
      <c r="BG631"/>
      <c r="BH631"/>
      <c r="BI631"/>
      <c r="BJ631"/>
    </row>
    <row r="632" spans="56:62" ht="16.5" x14ac:dyDescent="0.3">
      <c r="BD632"/>
      <c r="BE632"/>
      <c r="BF632"/>
      <c r="BG632"/>
      <c r="BH632"/>
      <c r="BI632"/>
      <c r="BJ632"/>
    </row>
    <row r="633" spans="56:62" ht="16.5" x14ac:dyDescent="0.3">
      <c r="BD633"/>
      <c r="BE633"/>
      <c r="BF633"/>
      <c r="BG633"/>
      <c r="BH633"/>
      <c r="BI633"/>
      <c r="BJ633"/>
    </row>
    <row r="634" spans="56:62" ht="16.5" x14ac:dyDescent="0.3">
      <c r="BD634"/>
      <c r="BE634"/>
      <c r="BF634"/>
      <c r="BG634"/>
      <c r="BH634"/>
      <c r="BI634"/>
      <c r="BJ634"/>
    </row>
    <row r="635" spans="56:62" ht="16.5" x14ac:dyDescent="0.3">
      <c r="BD635"/>
      <c r="BE635"/>
      <c r="BF635"/>
      <c r="BG635"/>
      <c r="BH635"/>
      <c r="BI635"/>
      <c r="BJ635"/>
    </row>
    <row r="636" spans="56:62" ht="16.5" x14ac:dyDescent="0.3">
      <c r="BD636"/>
      <c r="BE636"/>
      <c r="BF636"/>
      <c r="BG636"/>
      <c r="BH636"/>
      <c r="BI636"/>
      <c r="BJ636"/>
    </row>
    <row r="637" spans="56:62" ht="16.5" x14ac:dyDescent="0.3">
      <c r="BD637"/>
      <c r="BE637"/>
      <c r="BF637"/>
      <c r="BG637"/>
      <c r="BH637"/>
      <c r="BI637"/>
      <c r="BJ637"/>
    </row>
    <row r="638" spans="56:62" ht="16.5" x14ac:dyDescent="0.3">
      <c r="BD638"/>
      <c r="BE638"/>
      <c r="BF638"/>
      <c r="BG638"/>
      <c r="BH638"/>
      <c r="BI638"/>
      <c r="BJ638"/>
    </row>
    <row r="639" spans="56:62" ht="16.5" x14ac:dyDescent="0.3">
      <c r="BD639"/>
      <c r="BE639"/>
      <c r="BF639"/>
      <c r="BG639"/>
      <c r="BH639"/>
      <c r="BI639"/>
      <c r="BJ639"/>
    </row>
    <row r="640" spans="56:62" ht="16.5" x14ac:dyDescent="0.3">
      <c r="BD640"/>
      <c r="BE640"/>
      <c r="BF640"/>
      <c r="BG640"/>
      <c r="BH640"/>
      <c r="BI640"/>
      <c r="BJ640"/>
    </row>
    <row r="641" spans="56:62" ht="16.5" x14ac:dyDescent="0.3">
      <c r="BD641"/>
      <c r="BE641"/>
      <c r="BF641"/>
      <c r="BG641"/>
      <c r="BH641"/>
      <c r="BI641"/>
      <c r="BJ641"/>
    </row>
    <row r="642" spans="56:62" ht="16.5" x14ac:dyDescent="0.3">
      <c r="BD642"/>
      <c r="BE642"/>
      <c r="BF642"/>
      <c r="BG642"/>
      <c r="BH642"/>
      <c r="BI642"/>
      <c r="BJ642"/>
    </row>
    <row r="643" spans="56:62" ht="16.5" x14ac:dyDescent="0.3">
      <c r="BD643"/>
      <c r="BE643"/>
      <c r="BF643"/>
      <c r="BG643"/>
      <c r="BH643"/>
      <c r="BI643"/>
      <c r="BJ643"/>
    </row>
    <row r="644" spans="56:62" ht="16.5" x14ac:dyDescent="0.3">
      <c r="BD644"/>
      <c r="BE644"/>
      <c r="BF644"/>
      <c r="BG644"/>
      <c r="BH644"/>
      <c r="BI644"/>
      <c r="BJ644"/>
    </row>
    <row r="645" spans="56:62" ht="16.5" x14ac:dyDescent="0.3">
      <c r="BD645"/>
      <c r="BE645"/>
      <c r="BF645"/>
      <c r="BG645"/>
      <c r="BH645"/>
      <c r="BI645"/>
      <c r="BJ645"/>
    </row>
    <row r="646" spans="56:62" ht="16.5" x14ac:dyDescent="0.3">
      <c r="BD646"/>
      <c r="BE646"/>
      <c r="BF646"/>
      <c r="BG646"/>
      <c r="BH646"/>
      <c r="BI646"/>
      <c r="BJ646"/>
    </row>
    <row r="647" spans="56:62" ht="16.5" x14ac:dyDescent="0.3">
      <c r="BD647"/>
      <c r="BE647"/>
      <c r="BF647"/>
      <c r="BG647"/>
      <c r="BH647"/>
      <c r="BI647"/>
      <c r="BJ647"/>
    </row>
    <row r="648" spans="56:62" ht="16.5" x14ac:dyDescent="0.3">
      <c r="BD648"/>
      <c r="BE648"/>
      <c r="BF648"/>
      <c r="BG648"/>
      <c r="BH648"/>
      <c r="BI648"/>
      <c r="BJ648"/>
    </row>
    <row r="649" spans="56:62" ht="16.5" x14ac:dyDescent="0.3">
      <c r="BD649"/>
      <c r="BE649"/>
      <c r="BF649"/>
      <c r="BG649"/>
      <c r="BH649"/>
      <c r="BI649"/>
      <c r="BJ649"/>
    </row>
    <row r="650" spans="56:62" ht="16.5" x14ac:dyDescent="0.3">
      <c r="BD650"/>
      <c r="BE650"/>
      <c r="BF650"/>
      <c r="BG650"/>
      <c r="BH650"/>
      <c r="BI650"/>
      <c r="BJ650"/>
    </row>
    <row r="651" spans="56:62" ht="16.5" x14ac:dyDescent="0.3">
      <c r="BD651"/>
      <c r="BE651"/>
      <c r="BF651"/>
      <c r="BG651"/>
      <c r="BH651"/>
      <c r="BI651"/>
      <c r="BJ651"/>
    </row>
    <row r="652" spans="56:62" ht="16.5" x14ac:dyDescent="0.3">
      <c r="BD652"/>
      <c r="BE652"/>
      <c r="BF652"/>
      <c r="BG652"/>
      <c r="BH652"/>
      <c r="BI652"/>
      <c r="BJ652"/>
    </row>
    <row r="653" spans="56:62" ht="16.5" x14ac:dyDescent="0.3">
      <c r="BD653"/>
      <c r="BE653"/>
      <c r="BF653"/>
      <c r="BG653"/>
      <c r="BH653"/>
      <c r="BI653"/>
      <c r="BJ653"/>
    </row>
    <row r="654" spans="56:62" ht="16.5" x14ac:dyDescent="0.3">
      <c r="BD654"/>
      <c r="BE654"/>
      <c r="BF654"/>
      <c r="BG654"/>
      <c r="BH654"/>
      <c r="BI654"/>
      <c r="BJ654"/>
    </row>
    <row r="655" spans="56:62" ht="16.5" x14ac:dyDescent="0.3">
      <c r="BD655"/>
      <c r="BE655"/>
      <c r="BF655"/>
      <c r="BG655"/>
      <c r="BH655"/>
      <c r="BI655"/>
      <c r="BJ655"/>
    </row>
    <row r="656" spans="56:62" ht="16.5" x14ac:dyDescent="0.3">
      <c r="BD656"/>
      <c r="BE656"/>
      <c r="BF656"/>
      <c r="BG656"/>
      <c r="BH656"/>
      <c r="BI656"/>
      <c r="BJ656"/>
    </row>
    <row r="657" spans="56:62" ht="16.5" x14ac:dyDescent="0.3">
      <c r="BD657"/>
      <c r="BE657"/>
      <c r="BF657"/>
      <c r="BG657"/>
      <c r="BH657"/>
      <c r="BI657"/>
      <c r="BJ657"/>
    </row>
    <row r="658" spans="56:62" ht="16.5" x14ac:dyDescent="0.3">
      <c r="BD658"/>
      <c r="BE658"/>
      <c r="BF658"/>
      <c r="BG658"/>
      <c r="BH658"/>
      <c r="BI658"/>
      <c r="BJ658"/>
    </row>
    <row r="659" spans="56:62" ht="16.5" x14ac:dyDescent="0.3">
      <c r="BD659"/>
      <c r="BE659"/>
      <c r="BF659"/>
      <c r="BG659"/>
      <c r="BH659"/>
      <c r="BI659"/>
      <c r="BJ659"/>
    </row>
    <row r="660" spans="56:62" ht="16.5" x14ac:dyDescent="0.3">
      <c r="BD660"/>
      <c r="BE660"/>
      <c r="BF660"/>
      <c r="BG660"/>
      <c r="BH660"/>
      <c r="BI660"/>
      <c r="BJ660"/>
    </row>
    <row r="661" spans="56:62" ht="16.5" x14ac:dyDescent="0.3">
      <c r="BD661"/>
      <c r="BE661"/>
      <c r="BF661"/>
      <c r="BG661"/>
      <c r="BH661"/>
      <c r="BI661"/>
      <c r="BJ661"/>
    </row>
    <row r="662" spans="56:62" ht="16.5" x14ac:dyDescent="0.3">
      <c r="BD662"/>
      <c r="BE662"/>
      <c r="BF662"/>
      <c r="BG662"/>
      <c r="BH662"/>
      <c r="BI662"/>
      <c r="BJ662"/>
    </row>
    <row r="663" spans="56:62" ht="16.5" x14ac:dyDescent="0.3">
      <c r="BD663"/>
      <c r="BE663"/>
      <c r="BF663"/>
      <c r="BG663"/>
      <c r="BH663"/>
      <c r="BI663"/>
      <c r="BJ663"/>
    </row>
    <row r="664" spans="56:62" ht="16.5" x14ac:dyDescent="0.3">
      <c r="BD664"/>
      <c r="BE664"/>
      <c r="BF664"/>
      <c r="BG664"/>
      <c r="BH664"/>
      <c r="BI664"/>
      <c r="BJ664"/>
    </row>
    <row r="665" spans="56:62" ht="16.5" x14ac:dyDescent="0.3">
      <c r="BD665"/>
      <c r="BE665"/>
      <c r="BF665"/>
      <c r="BG665"/>
      <c r="BH665"/>
      <c r="BI665"/>
      <c r="BJ665"/>
    </row>
    <row r="666" spans="56:62" ht="16.5" x14ac:dyDescent="0.3">
      <c r="BD666"/>
      <c r="BE666"/>
      <c r="BF666"/>
      <c r="BG666"/>
      <c r="BH666"/>
      <c r="BI666"/>
      <c r="BJ666"/>
    </row>
    <row r="667" spans="56:62" ht="16.5" x14ac:dyDescent="0.3">
      <c r="BD667"/>
      <c r="BE667"/>
      <c r="BF667"/>
      <c r="BG667"/>
      <c r="BH667"/>
      <c r="BI667"/>
      <c r="BJ667"/>
    </row>
    <row r="668" spans="56:62" ht="16.5" x14ac:dyDescent="0.3">
      <c r="BD668"/>
      <c r="BE668"/>
      <c r="BF668"/>
      <c r="BG668"/>
      <c r="BH668"/>
      <c r="BI668"/>
      <c r="BJ668"/>
    </row>
    <row r="669" spans="56:62" ht="16.5" x14ac:dyDescent="0.3">
      <c r="BD669"/>
      <c r="BE669"/>
      <c r="BF669"/>
      <c r="BG669"/>
      <c r="BH669"/>
      <c r="BI669"/>
      <c r="BJ669"/>
    </row>
    <row r="670" spans="56:62" ht="16.5" x14ac:dyDescent="0.3">
      <c r="BD670"/>
      <c r="BE670"/>
      <c r="BF670"/>
      <c r="BG670"/>
      <c r="BH670"/>
      <c r="BI670"/>
      <c r="BJ670"/>
    </row>
    <row r="671" spans="56:62" ht="16.5" x14ac:dyDescent="0.3">
      <c r="BD671"/>
      <c r="BE671"/>
      <c r="BF671"/>
      <c r="BG671"/>
      <c r="BH671"/>
      <c r="BI671"/>
      <c r="BJ671"/>
    </row>
    <row r="672" spans="56:62" ht="16.5" x14ac:dyDescent="0.3">
      <c r="BD672"/>
      <c r="BE672"/>
      <c r="BF672"/>
      <c r="BG672"/>
      <c r="BH672"/>
      <c r="BI672"/>
      <c r="BJ672"/>
    </row>
    <row r="673" spans="56:62" ht="16.5" x14ac:dyDescent="0.3">
      <c r="BD673"/>
      <c r="BE673"/>
      <c r="BF673"/>
      <c r="BG673"/>
      <c r="BH673"/>
      <c r="BI673"/>
      <c r="BJ673"/>
    </row>
    <row r="674" spans="56:62" ht="16.5" x14ac:dyDescent="0.3">
      <c r="BD674"/>
      <c r="BE674"/>
      <c r="BF674"/>
      <c r="BG674"/>
      <c r="BH674"/>
      <c r="BI674"/>
      <c r="BJ674"/>
    </row>
    <row r="675" spans="56:62" ht="16.5" x14ac:dyDescent="0.3">
      <c r="BD675"/>
      <c r="BE675"/>
      <c r="BF675"/>
      <c r="BG675"/>
      <c r="BH675"/>
      <c r="BI675"/>
      <c r="BJ675"/>
    </row>
    <row r="676" spans="56:62" ht="16.5" x14ac:dyDescent="0.3">
      <c r="BD676"/>
      <c r="BE676"/>
      <c r="BF676"/>
      <c r="BG676"/>
      <c r="BH676"/>
      <c r="BI676"/>
      <c r="BJ676"/>
    </row>
    <row r="677" spans="56:62" ht="16.5" x14ac:dyDescent="0.3">
      <c r="BD677"/>
      <c r="BE677"/>
      <c r="BF677"/>
      <c r="BG677"/>
      <c r="BH677"/>
      <c r="BI677"/>
      <c r="BJ677"/>
    </row>
    <row r="678" spans="56:62" ht="16.5" x14ac:dyDescent="0.3">
      <c r="BD678"/>
      <c r="BE678"/>
      <c r="BF678"/>
      <c r="BG678"/>
      <c r="BH678"/>
      <c r="BI678"/>
      <c r="BJ678"/>
    </row>
    <row r="679" spans="56:62" ht="16.5" x14ac:dyDescent="0.3">
      <c r="BD679"/>
      <c r="BE679"/>
      <c r="BF679"/>
      <c r="BG679"/>
      <c r="BH679"/>
      <c r="BI679"/>
      <c r="BJ679"/>
    </row>
    <row r="680" spans="56:62" ht="16.5" x14ac:dyDescent="0.3">
      <c r="BD680"/>
      <c r="BE680"/>
      <c r="BF680"/>
      <c r="BG680"/>
      <c r="BH680"/>
      <c r="BI680"/>
      <c r="BJ680"/>
    </row>
    <row r="681" spans="56:62" ht="16.5" x14ac:dyDescent="0.3">
      <c r="BD681"/>
      <c r="BE681"/>
      <c r="BF681"/>
      <c r="BG681"/>
      <c r="BH681"/>
      <c r="BI681"/>
      <c r="BJ681"/>
    </row>
    <row r="682" spans="56:62" ht="16.5" x14ac:dyDescent="0.3">
      <c r="BD682"/>
      <c r="BE682"/>
      <c r="BF682"/>
      <c r="BG682"/>
      <c r="BH682"/>
      <c r="BI682"/>
      <c r="BJ682"/>
    </row>
    <row r="683" spans="56:62" ht="16.5" x14ac:dyDescent="0.3">
      <c r="BD683"/>
      <c r="BE683"/>
      <c r="BF683"/>
      <c r="BG683"/>
      <c r="BH683"/>
      <c r="BI683"/>
      <c r="BJ683"/>
    </row>
    <row r="684" spans="56:62" ht="16.5" x14ac:dyDescent="0.3">
      <c r="BD684"/>
      <c r="BE684"/>
      <c r="BF684"/>
      <c r="BG684"/>
      <c r="BH684"/>
      <c r="BI684"/>
      <c r="BJ684"/>
    </row>
    <row r="685" spans="56:62" ht="16.5" x14ac:dyDescent="0.3">
      <c r="BD685"/>
      <c r="BE685"/>
      <c r="BF685"/>
      <c r="BG685"/>
      <c r="BH685"/>
      <c r="BI685"/>
      <c r="BJ685"/>
    </row>
    <row r="686" spans="56:62" ht="16.5" x14ac:dyDescent="0.3">
      <c r="BD686"/>
      <c r="BE686"/>
      <c r="BF686"/>
      <c r="BG686"/>
      <c r="BH686"/>
      <c r="BI686"/>
      <c r="BJ686"/>
    </row>
    <row r="687" spans="56:62" ht="16.5" x14ac:dyDescent="0.3">
      <c r="BD687"/>
      <c r="BE687"/>
      <c r="BF687"/>
      <c r="BG687"/>
      <c r="BH687"/>
      <c r="BI687"/>
      <c r="BJ687"/>
    </row>
    <row r="688" spans="56:62" ht="16.5" x14ac:dyDescent="0.3">
      <c r="BD688"/>
      <c r="BE688"/>
      <c r="BF688"/>
      <c r="BG688"/>
      <c r="BH688"/>
      <c r="BI688"/>
      <c r="BJ688"/>
    </row>
    <row r="689" spans="56:62" ht="16.5" x14ac:dyDescent="0.3">
      <c r="BD689"/>
      <c r="BE689"/>
      <c r="BF689"/>
      <c r="BG689"/>
      <c r="BH689"/>
      <c r="BI689"/>
      <c r="BJ689"/>
    </row>
    <row r="690" spans="56:62" ht="16.5" x14ac:dyDescent="0.3">
      <c r="BD690"/>
      <c r="BE690"/>
      <c r="BF690"/>
      <c r="BG690"/>
      <c r="BH690"/>
      <c r="BI690"/>
      <c r="BJ690"/>
    </row>
    <row r="691" spans="56:62" ht="16.5" x14ac:dyDescent="0.3">
      <c r="BD691"/>
      <c r="BE691"/>
      <c r="BF691"/>
      <c r="BG691"/>
      <c r="BH691"/>
      <c r="BI691"/>
      <c r="BJ691"/>
    </row>
    <row r="692" spans="56:62" ht="16.5" x14ac:dyDescent="0.3">
      <c r="BD692"/>
      <c r="BE692"/>
      <c r="BF692"/>
      <c r="BG692"/>
      <c r="BH692"/>
      <c r="BI692"/>
      <c r="BJ692"/>
    </row>
    <row r="693" spans="56:62" ht="16.5" x14ac:dyDescent="0.3">
      <c r="BD693"/>
      <c r="BE693"/>
      <c r="BF693"/>
      <c r="BG693"/>
      <c r="BH693"/>
      <c r="BI693"/>
      <c r="BJ693"/>
    </row>
    <row r="694" spans="56:62" ht="16.5" x14ac:dyDescent="0.3">
      <c r="BD694"/>
      <c r="BE694"/>
      <c r="BF694"/>
      <c r="BG694"/>
      <c r="BH694"/>
      <c r="BI694"/>
      <c r="BJ694"/>
    </row>
    <row r="695" spans="56:62" ht="16.5" x14ac:dyDescent="0.3">
      <c r="BD695"/>
      <c r="BE695"/>
      <c r="BF695"/>
      <c r="BG695"/>
      <c r="BH695"/>
      <c r="BI695"/>
      <c r="BJ695"/>
    </row>
    <row r="696" spans="56:62" ht="16.5" x14ac:dyDescent="0.3">
      <c r="BD696"/>
      <c r="BE696"/>
      <c r="BF696"/>
      <c r="BG696"/>
      <c r="BH696"/>
      <c r="BI696"/>
      <c r="BJ696"/>
    </row>
    <row r="697" spans="56:62" ht="16.5" x14ac:dyDescent="0.3">
      <c r="BD697"/>
      <c r="BE697"/>
      <c r="BF697"/>
      <c r="BG697"/>
      <c r="BH697"/>
      <c r="BI697"/>
      <c r="BJ697"/>
    </row>
    <row r="698" spans="56:62" ht="16.5" x14ac:dyDescent="0.3">
      <c r="BD698"/>
      <c r="BE698"/>
      <c r="BF698"/>
      <c r="BG698"/>
      <c r="BH698"/>
      <c r="BI698"/>
      <c r="BJ698"/>
    </row>
    <row r="699" spans="56:62" ht="16.5" x14ac:dyDescent="0.3">
      <c r="BD699"/>
      <c r="BE699"/>
      <c r="BF699"/>
      <c r="BG699"/>
      <c r="BH699"/>
      <c r="BI699"/>
      <c r="BJ699"/>
    </row>
    <row r="700" spans="56:62" ht="16.5" x14ac:dyDescent="0.3">
      <c r="BD700"/>
      <c r="BE700"/>
      <c r="BF700"/>
      <c r="BG700"/>
      <c r="BH700"/>
      <c r="BI700"/>
      <c r="BJ700"/>
    </row>
    <row r="701" spans="56:62" ht="16.5" x14ac:dyDescent="0.3">
      <c r="BD701"/>
      <c r="BE701"/>
      <c r="BF701"/>
      <c r="BG701"/>
      <c r="BH701"/>
      <c r="BI701"/>
      <c r="BJ701"/>
    </row>
    <row r="702" spans="56:62" ht="16.5" x14ac:dyDescent="0.3">
      <c r="BD702"/>
      <c r="BE702"/>
      <c r="BF702"/>
      <c r="BG702"/>
      <c r="BH702"/>
      <c r="BI702"/>
      <c r="BJ702"/>
    </row>
    <row r="703" spans="56:62" ht="16.5" x14ac:dyDescent="0.3">
      <c r="BD703"/>
      <c r="BE703"/>
      <c r="BF703"/>
      <c r="BG703"/>
      <c r="BH703"/>
      <c r="BI703"/>
      <c r="BJ703"/>
    </row>
    <row r="704" spans="56:62" ht="16.5" x14ac:dyDescent="0.3">
      <c r="BD704"/>
      <c r="BE704"/>
      <c r="BF704"/>
      <c r="BG704"/>
      <c r="BH704"/>
      <c r="BI704"/>
      <c r="BJ704"/>
    </row>
    <row r="705" spans="56:62" ht="16.5" x14ac:dyDescent="0.3">
      <c r="BD705"/>
      <c r="BE705"/>
      <c r="BF705"/>
      <c r="BG705"/>
      <c r="BH705"/>
      <c r="BI705"/>
      <c r="BJ705"/>
    </row>
    <row r="706" spans="56:62" ht="16.5" x14ac:dyDescent="0.3">
      <c r="BD706"/>
      <c r="BE706"/>
      <c r="BF706"/>
      <c r="BG706"/>
      <c r="BH706"/>
      <c r="BI706"/>
      <c r="BJ706"/>
    </row>
    <row r="707" spans="56:62" ht="16.5" x14ac:dyDescent="0.3">
      <c r="BD707"/>
      <c r="BE707"/>
      <c r="BF707"/>
      <c r="BG707"/>
      <c r="BH707"/>
      <c r="BI707"/>
      <c r="BJ707"/>
    </row>
    <row r="708" spans="56:62" ht="16.5" x14ac:dyDescent="0.3">
      <c r="BD708"/>
      <c r="BE708"/>
      <c r="BF708"/>
      <c r="BG708"/>
      <c r="BH708"/>
      <c r="BI708"/>
      <c r="BJ708"/>
    </row>
    <row r="709" spans="56:62" ht="16.5" x14ac:dyDescent="0.3">
      <c r="BD709"/>
      <c r="BE709"/>
      <c r="BF709"/>
      <c r="BG709"/>
      <c r="BH709"/>
      <c r="BI709"/>
      <c r="BJ709"/>
    </row>
    <row r="710" spans="56:62" ht="16.5" x14ac:dyDescent="0.3">
      <c r="BD710"/>
      <c r="BE710"/>
      <c r="BF710"/>
      <c r="BG710"/>
      <c r="BH710"/>
      <c r="BI710"/>
      <c r="BJ710"/>
    </row>
    <row r="711" spans="56:62" ht="16.5" x14ac:dyDescent="0.3">
      <c r="BD711"/>
      <c r="BE711"/>
      <c r="BF711"/>
      <c r="BG711"/>
      <c r="BH711"/>
      <c r="BI711"/>
      <c r="BJ711"/>
    </row>
    <row r="712" spans="56:62" ht="16.5" x14ac:dyDescent="0.3">
      <c r="BD712"/>
      <c r="BE712"/>
      <c r="BF712"/>
      <c r="BG712"/>
      <c r="BH712"/>
      <c r="BI712"/>
      <c r="BJ712"/>
    </row>
    <row r="713" spans="56:62" ht="16.5" x14ac:dyDescent="0.3">
      <c r="BD713"/>
      <c r="BE713"/>
      <c r="BF713"/>
      <c r="BG713"/>
      <c r="BH713"/>
      <c r="BI713"/>
      <c r="BJ713"/>
    </row>
    <row r="714" spans="56:62" ht="16.5" x14ac:dyDescent="0.3">
      <c r="BD714"/>
      <c r="BE714"/>
      <c r="BF714"/>
      <c r="BG714"/>
      <c r="BH714"/>
      <c r="BI714"/>
      <c r="BJ714"/>
    </row>
    <row r="715" spans="56:62" ht="16.5" x14ac:dyDescent="0.3">
      <c r="BD715"/>
      <c r="BE715"/>
      <c r="BF715"/>
      <c r="BG715"/>
      <c r="BH715"/>
      <c r="BI715"/>
      <c r="BJ715"/>
    </row>
    <row r="716" spans="56:62" ht="16.5" x14ac:dyDescent="0.3">
      <c r="BD716"/>
      <c r="BE716"/>
      <c r="BF716"/>
      <c r="BG716"/>
      <c r="BH716"/>
      <c r="BI716"/>
      <c r="BJ716"/>
    </row>
    <row r="717" spans="56:62" ht="16.5" x14ac:dyDescent="0.3">
      <c r="BD717"/>
      <c r="BE717"/>
      <c r="BF717"/>
      <c r="BG717"/>
      <c r="BH717"/>
      <c r="BI717"/>
      <c r="BJ717"/>
    </row>
    <row r="718" spans="56:62" ht="16.5" x14ac:dyDescent="0.3">
      <c r="BD718"/>
      <c r="BE718"/>
      <c r="BF718"/>
      <c r="BG718"/>
      <c r="BH718"/>
      <c r="BI718"/>
      <c r="BJ718"/>
    </row>
    <row r="719" spans="56:62" ht="16.5" x14ac:dyDescent="0.3">
      <c r="BD719"/>
      <c r="BE719"/>
      <c r="BF719"/>
      <c r="BG719"/>
      <c r="BH719"/>
      <c r="BI719"/>
      <c r="BJ719"/>
    </row>
    <row r="720" spans="56:62" ht="16.5" x14ac:dyDescent="0.3">
      <c r="BD720"/>
      <c r="BE720"/>
      <c r="BF720"/>
      <c r="BG720"/>
      <c r="BH720"/>
      <c r="BI720"/>
      <c r="BJ720"/>
    </row>
    <row r="721" spans="56:62" ht="16.5" x14ac:dyDescent="0.3">
      <c r="BD721"/>
      <c r="BE721"/>
      <c r="BF721"/>
      <c r="BG721"/>
      <c r="BH721"/>
      <c r="BI721"/>
      <c r="BJ721"/>
    </row>
    <row r="722" spans="56:62" ht="16.5" x14ac:dyDescent="0.3">
      <c r="BD722"/>
      <c r="BE722"/>
      <c r="BF722"/>
      <c r="BG722"/>
      <c r="BH722"/>
      <c r="BI722"/>
      <c r="BJ722"/>
    </row>
    <row r="723" spans="56:62" ht="16.5" x14ac:dyDescent="0.3">
      <c r="BD723"/>
      <c r="BE723"/>
      <c r="BF723"/>
      <c r="BG723"/>
      <c r="BH723"/>
      <c r="BI723"/>
      <c r="BJ723"/>
    </row>
    <row r="724" spans="56:62" ht="16.5" x14ac:dyDescent="0.3">
      <c r="BD724"/>
      <c r="BE724"/>
      <c r="BF724"/>
      <c r="BG724"/>
      <c r="BH724"/>
      <c r="BI724"/>
      <c r="BJ724"/>
    </row>
    <row r="725" spans="56:62" ht="16.5" x14ac:dyDescent="0.3">
      <c r="BD725"/>
      <c r="BE725"/>
      <c r="BF725"/>
      <c r="BG725"/>
      <c r="BH725"/>
      <c r="BI725"/>
      <c r="BJ725"/>
    </row>
    <row r="726" spans="56:62" ht="16.5" x14ac:dyDescent="0.3">
      <c r="BD726"/>
      <c r="BE726"/>
      <c r="BF726"/>
      <c r="BG726"/>
      <c r="BH726"/>
      <c r="BI726"/>
      <c r="BJ726"/>
    </row>
    <row r="727" spans="56:62" ht="16.5" x14ac:dyDescent="0.3">
      <c r="BD727"/>
      <c r="BE727"/>
      <c r="BF727"/>
      <c r="BG727"/>
      <c r="BH727"/>
      <c r="BI727"/>
      <c r="BJ727"/>
    </row>
    <row r="728" spans="56:62" ht="16.5" x14ac:dyDescent="0.3">
      <c r="BD728"/>
      <c r="BE728"/>
      <c r="BF728"/>
      <c r="BG728"/>
      <c r="BH728"/>
      <c r="BI728"/>
      <c r="BJ728"/>
    </row>
    <row r="729" spans="56:62" ht="16.5" x14ac:dyDescent="0.3">
      <c r="BD729"/>
      <c r="BE729"/>
      <c r="BF729"/>
      <c r="BG729"/>
      <c r="BH729"/>
      <c r="BI729"/>
      <c r="BJ729"/>
    </row>
    <row r="730" spans="56:62" ht="16.5" x14ac:dyDescent="0.3">
      <c r="BD730"/>
      <c r="BE730"/>
      <c r="BF730"/>
      <c r="BG730"/>
      <c r="BH730"/>
      <c r="BI730"/>
      <c r="BJ730"/>
    </row>
    <row r="731" spans="56:62" ht="16.5" x14ac:dyDescent="0.3">
      <c r="BD731"/>
      <c r="BE731"/>
      <c r="BF731"/>
      <c r="BG731"/>
      <c r="BH731"/>
      <c r="BI731"/>
      <c r="BJ731"/>
    </row>
    <row r="732" spans="56:62" ht="16.5" x14ac:dyDescent="0.3">
      <c r="BD732"/>
      <c r="BE732"/>
      <c r="BF732"/>
      <c r="BG732"/>
      <c r="BH732"/>
      <c r="BI732"/>
      <c r="BJ732"/>
    </row>
    <row r="733" spans="56:62" ht="16.5" x14ac:dyDescent="0.3">
      <c r="BD733"/>
      <c r="BE733"/>
      <c r="BF733"/>
      <c r="BG733"/>
      <c r="BH733"/>
      <c r="BI733"/>
      <c r="BJ733"/>
    </row>
    <row r="734" spans="56:62" ht="16.5" x14ac:dyDescent="0.3">
      <c r="BD734"/>
      <c r="BE734"/>
      <c r="BF734"/>
      <c r="BG734"/>
      <c r="BH734"/>
      <c r="BI734"/>
      <c r="BJ734"/>
    </row>
    <row r="735" spans="56:62" ht="16.5" x14ac:dyDescent="0.3">
      <c r="BD735"/>
      <c r="BE735"/>
      <c r="BF735"/>
      <c r="BG735"/>
      <c r="BH735"/>
      <c r="BI735"/>
      <c r="BJ735"/>
    </row>
    <row r="736" spans="56:62" ht="16.5" x14ac:dyDescent="0.3">
      <c r="BD736"/>
      <c r="BE736"/>
      <c r="BF736"/>
      <c r="BG736"/>
      <c r="BH736"/>
      <c r="BI736"/>
      <c r="BJ736"/>
    </row>
    <row r="737" spans="56:62" ht="16.5" x14ac:dyDescent="0.3">
      <c r="BD737"/>
      <c r="BE737"/>
      <c r="BF737"/>
      <c r="BG737"/>
      <c r="BH737"/>
      <c r="BI737"/>
      <c r="BJ737"/>
    </row>
    <row r="738" spans="56:62" ht="16.5" x14ac:dyDescent="0.3">
      <c r="BD738"/>
      <c r="BE738"/>
      <c r="BF738"/>
      <c r="BG738"/>
      <c r="BH738"/>
      <c r="BI738"/>
      <c r="BJ738"/>
    </row>
    <row r="739" spans="56:62" ht="16.5" x14ac:dyDescent="0.3">
      <c r="BD739"/>
      <c r="BE739"/>
      <c r="BF739"/>
      <c r="BG739"/>
      <c r="BH739"/>
      <c r="BI739"/>
      <c r="BJ739"/>
    </row>
    <row r="740" spans="56:62" ht="16.5" x14ac:dyDescent="0.3">
      <c r="BD740"/>
      <c r="BE740"/>
      <c r="BF740"/>
      <c r="BG740"/>
      <c r="BH740"/>
      <c r="BI740"/>
      <c r="BJ740"/>
    </row>
    <row r="741" spans="56:62" ht="16.5" x14ac:dyDescent="0.3">
      <c r="BD741"/>
      <c r="BE741"/>
      <c r="BF741"/>
      <c r="BG741"/>
      <c r="BH741"/>
      <c r="BI741"/>
      <c r="BJ741"/>
    </row>
    <row r="742" spans="56:62" ht="16.5" x14ac:dyDescent="0.3">
      <c r="BD742"/>
      <c r="BE742"/>
      <c r="BF742"/>
      <c r="BG742"/>
      <c r="BH742"/>
      <c r="BI742"/>
      <c r="BJ742"/>
    </row>
    <row r="743" spans="56:62" ht="16.5" x14ac:dyDescent="0.3">
      <c r="BD743"/>
      <c r="BE743"/>
      <c r="BF743"/>
      <c r="BG743"/>
      <c r="BH743"/>
      <c r="BI743"/>
      <c r="BJ743"/>
    </row>
    <row r="744" spans="56:62" ht="16.5" x14ac:dyDescent="0.3">
      <c r="BD744"/>
      <c r="BE744"/>
      <c r="BF744"/>
      <c r="BG744"/>
      <c r="BH744"/>
      <c r="BI744"/>
      <c r="BJ744"/>
    </row>
    <row r="745" spans="56:62" ht="16.5" x14ac:dyDescent="0.3">
      <c r="BD745"/>
      <c r="BE745"/>
      <c r="BF745"/>
      <c r="BG745"/>
      <c r="BH745"/>
      <c r="BI745"/>
      <c r="BJ745"/>
    </row>
    <row r="746" spans="56:62" ht="16.5" x14ac:dyDescent="0.3">
      <c r="BD746"/>
      <c r="BE746"/>
      <c r="BF746"/>
      <c r="BG746"/>
      <c r="BH746"/>
      <c r="BI746"/>
      <c r="BJ746"/>
    </row>
    <row r="747" spans="56:62" ht="16.5" x14ac:dyDescent="0.3">
      <c r="BD747"/>
      <c r="BE747"/>
      <c r="BF747"/>
      <c r="BG747"/>
      <c r="BH747"/>
      <c r="BI747"/>
      <c r="BJ747"/>
    </row>
    <row r="748" spans="56:62" ht="16.5" x14ac:dyDescent="0.3">
      <c r="BD748"/>
      <c r="BE748"/>
      <c r="BF748"/>
      <c r="BG748"/>
      <c r="BH748"/>
      <c r="BI748"/>
      <c r="BJ748"/>
    </row>
    <row r="749" spans="56:62" ht="16.5" x14ac:dyDescent="0.3">
      <c r="BD749"/>
      <c r="BE749"/>
      <c r="BF749"/>
      <c r="BG749"/>
      <c r="BH749"/>
      <c r="BI749"/>
      <c r="BJ749"/>
    </row>
    <row r="750" spans="56:62" ht="16.5" x14ac:dyDescent="0.3">
      <c r="BD750"/>
      <c r="BE750"/>
      <c r="BF750"/>
      <c r="BG750"/>
      <c r="BH750"/>
      <c r="BI750"/>
      <c r="BJ750"/>
    </row>
    <row r="751" spans="56:62" ht="16.5" x14ac:dyDescent="0.3">
      <c r="BD751"/>
      <c r="BE751"/>
      <c r="BF751"/>
      <c r="BG751"/>
      <c r="BH751"/>
      <c r="BI751"/>
      <c r="BJ751"/>
    </row>
    <row r="752" spans="56:62" ht="16.5" x14ac:dyDescent="0.3">
      <c r="BD752"/>
      <c r="BE752"/>
      <c r="BF752"/>
      <c r="BG752"/>
      <c r="BH752"/>
      <c r="BI752"/>
      <c r="BJ752"/>
    </row>
    <row r="753" spans="56:62" ht="16.5" x14ac:dyDescent="0.3">
      <c r="BD753"/>
      <c r="BE753"/>
      <c r="BF753"/>
      <c r="BG753"/>
      <c r="BH753"/>
      <c r="BI753"/>
      <c r="BJ753"/>
    </row>
    <row r="754" spans="56:62" ht="16.5" x14ac:dyDescent="0.3">
      <c r="BD754"/>
      <c r="BE754"/>
      <c r="BF754"/>
      <c r="BG754"/>
      <c r="BH754"/>
      <c r="BI754"/>
      <c r="BJ754"/>
    </row>
    <row r="755" spans="56:62" ht="16.5" x14ac:dyDescent="0.3">
      <c r="BD755"/>
      <c r="BE755"/>
      <c r="BF755"/>
      <c r="BG755"/>
      <c r="BH755"/>
      <c r="BI755"/>
      <c r="BJ755"/>
    </row>
    <row r="756" spans="56:62" ht="16.5" x14ac:dyDescent="0.3">
      <c r="BD756"/>
      <c r="BE756"/>
      <c r="BF756"/>
      <c r="BG756"/>
      <c r="BH756"/>
      <c r="BI756"/>
      <c r="BJ756"/>
    </row>
    <row r="757" spans="56:62" ht="16.5" x14ac:dyDescent="0.3">
      <c r="BD757"/>
      <c r="BE757"/>
      <c r="BF757"/>
      <c r="BG757"/>
      <c r="BH757"/>
      <c r="BI757"/>
      <c r="BJ757"/>
    </row>
    <row r="758" spans="56:62" ht="16.5" x14ac:dyDescent="0.3">
      <c r="BD758"/>
      <c r="BE758"/>
      <c r="BF758"/>
      <c r="BG758"/>
      <c r="BH758"/>
      <c r="BI758"/>
      <c r="BJ758"/>
    </row>
    <row r="759" spans="56:62" ht="16.5" x14ac:dyDescent="0.3">
      <c r="BD759"/>
      <c r="BE759"/>
      <c r="BF759"/>
      <c r="BG759"/>
      <c r="BH759"/>
      <c r="BI759"/>
      <c r="BJ759"/>
    </row>
    <row r="760" spans="56:62" ht="16.5" x14ac:dyDescent="0.3">
      <c r="BD760"/>
      <c r="BE760"/>
      <c r="BF760"/>
      <c r="BG760"/>
      <c r="BH760"/>
      <c r="BI760"/>
      <c r="BJ760"/>
    </row>
    <row r="761" spans="56:62" ht="16.5" x14ac:dyDescent="0.3">
      <c r="BD761"/>
      <c r="BE761"/>
      <c r="BF761"/>
      <c r="BG761"/>
      <c r="BH761"/>
      <c r="BI761"/>
      <c r="BJ761"/>
    </row>
    <row r="762" spans="56:62" ht="16.5" x14ac:dyDescent="0.3">
      <c r="BD762"/>
      <c r="BE762"/>
      <c r="BF762"/>
      <c r="BG762"/>
      <c r="BH762"/>
      <c r="BI762"/>
      <c r="BJ762"/>
    </row>
    <row r="763" spans="56:62" ht="16.5" x14ac:dyDescent="0.3">
      <c r="BD763"/>
      <c r="BE763"/>
      <c r="BF763"/>
      <c r="BG763"/>
      <c r="BH763"/>
      <c r="BI763"/>
      <c r="BJ763"/>
    </row>
    <row r="764" spans="56:62" ht="16.5" x14ac:dyDescent="0.3">
      <c r="BD764"/>
      <c r="BE764"/>
      <c r="BF764"/>
      <c r="BG764"/>
      <c r="BH764"/>
      <c r="BI764"/>
      <c r="BJ764"/>
    </row>
    <row r="765" spans="56:62" ht="16.5" x14ac:dyDescent="0.3">
      <c r="BD765"/>
      <c r="BE765"/>
      <c r="BF765"/>
      <c r="BG765"/>
      <c r="BH765"/>
      <c r="BI765"/>
      <c r="BJ765"/>
    </row>
    <row r="766" spans="56:62" ht="16.5" x14ac:dyDescent="0.3">
      <c r="BD766"/>
      <c r="BE766"/>
      <c r="BF766"/>
      <c r="BG766"/>
      <c r="BH766"/>
      <c r="BI766"/>
      <c r="BJ766"/>
    </row>
    <row r="767" spans="56:62" ht="16.5" x14ac:dyDescent="0.3">
      <c r="BD767"/>
      <c r="BE767"/>
      <c r="BF767"/>
      <c r="BG767"/>
      <c r="BH767"/>
      <c r="BI767"/>
      <c r="BJ767"/>
    </row>
    <row r="768" spans="56:62" ht="16.5" x14ac:dyDescent="0.3">
      <c r="BD768"/>
      <c r="BE768"/>
      <c r="BF768"/>
      <c r="BG768"/>
      <c r="BH768"/>
      <c r="BI768"/>
      <c r="BJ768"/>
    </row>
    <row r="769" spans="56:62" ht="16.5" x14ac:dyDescent="0.3">
      <c r="BD769"/>
      <c r="BE769"/>
      <c r="BF769"/>
      <c r="BG769"/>
      <c r="BH769"/>
      <c r="BI769"/>
      <c r="BJ769"/>
    </row>
    <row r="770" spans="56:62" ht="16.5" x14ac:dyDescent="0.3">
      <c r="BD770"/>
      <c r="BE770"/>
      <c r="BF770"/>
      <c r="BG770"/>
      <c r="BH770"/>
      <c r="BI770"/>
      <c r="BJ770"/>
    </row>
    <row r="771" spans="56:62" ht="16.5" x14ac:dyDescent="0.3">
      <c r="BD771"/>
      <c r="BE771"/>
      <c r="BF771"/>
      <c r="BG771"/>
      <c r="BH771"/>
      <c r="BI771"/>
      <c r="BJ771"/>
    </row>
    <row r="772" spans="56:62" ht="16.5" x14ac:dyDescent="0.3">
      <c r="BD772"/>
      <c r="BE772"/>
      <c r="BF772"/>
      <c r="BG772"/>
      <c r="BH772"/>
      <c r="BI772"/>
      <c r="BJ772"/>
    </row>
    <row r="773" spans="56:62" ht="16.5" x14ac:dyDescent="0.3">
      <c r="BD773"/>
      <c r="BE773"/>
      <c r="BF773"/>
      <c r="BG773"/>
      <c r="BH773"/>
      <c r="BI773"/>
      <c r="BJ773"/>
    </row>
    <row r="774" spans="56:62" ht="16.5" x14ac:dyDescent="0.3">
      <c r="BD774"/>
      <c r="BE774"/>
      <c r="BF774"/>
      <c r="BG774"/>
      <c r="BH774"/>
      <c r="BI774"/>
      <c r="BJ774"/>
    </row>
    <row r="775" spans="56:62" ht="16.5" x14ac:dyDescent="0.3">
      <c r="BD775"/>
      <c r="BE775"/>
      <c r="BF775"/>
      <c r="BG775"/>
      <c r="BH775"/>
      <c r="BI775"/>
      <c r="BJ775"/>
    </row>
    <row r="776" spans="56:62" ht="16.5" x14ac:dyDescent="0.3">
      <c r="BD776"/>
      <c r="BE776"/>
      <c r="BF776"/>
      <c r="BG776"/>
      <c r="BH776"/>
      <c r="BI776"/>
      <c r="BJ776"/>
    </row>
    <row r="777" spans="56:62" ht="16.5" x14ac:dyDescent="0.3">
      <c r="BD777"/>
      <c r="BE777"/>
      <c r="BF777"/>
      <c r="BG777"/>
      <c r="BH777"/>
      <c r="BI777"/>
      <c r="BJ777"/>
    </row>
    <row r="778" spans="56:62" ht="16.5" x14ac:dyDescent="0.3">
      <c r="BD778"/>
      <c r="BE778"/>
      <c r="BF778"/>
      <c r="BG778"/>
      <c r="BH778"/>
      <c r="BI778"/>
      <c r="BJ778"/>
    </row>
    <row r="779" spans="56:62" ht="16.5" x14ac:dyDescent="0.3">
      <c r="BD779"/>
      <c r="BE779"/>
      <c r="BF779"/>
      <c r="BG779"/>
      <c r="BH779"/>
      <c r="BI779"/>
      <c r="BJ779"/>
    </row>
    <row r="780" spans="56:62" ht="16.5" x14ac:dyDescent="0.3">
      <c r="BD780"/>
      <c r="BE780"/>
      <c r="BF780"/>
      <c r="BG780"/>
      <c r="BH780"/>
      <c r="BI780"/>
      <c r="BJ780"/>
    </row>
    <row r="781" spans="56:62" ht="16.5" x14ac:dyDescent="0.3">
      <c r="BD781"/>
      <c r="BE781"/>
      <c r="BF781"/>
      <c r="BG781"/>
      <c r="BH781"/>
      <c r="BI781"/>
      <c r="BJ781"/>
    </row>
    <row r="782" spans="56:62" ht="16.5" x14ac:dyDescent="0.3">
      <c r="BD782"/>
      <c r="BE782"/>
      <c r="BF782"/>
      <c r="BG782"/>
      <c r="BH782"/>
      <c r="BI782"/>
      <c r="BJ782"/>
    </row>
    <row r="783" spans="56:62" ht="16.5" x14ac:dyDescent="0.3">
      <c r="BD783"/>
      <c r="BE783"/>
      <c r="BF783"/>
      <c r="BG783"/>
      <c r="BH783"/>
      <c r="BI783"/>
      <c r="BJ783"/>
    </row>
    <row r="784" spans="56:62" ht="16.5" x14ac:dyDescent="0.3">
      <c r="BD784"/>
      <c r="BE784"/>
      <c r="BF784"/>
      <c r="BG784"/>
      <c r="BH784"/>
      <c r="BI784"/>
      <c r="BJ784"/>
    </row>
    <row r="785" spans="56:62" ht="16.5" x14ac:dyDescent="0.3">
      <c r="BD785"/>
      <c r="BE785"/>
      <c r="BF785"/>
      <c r="BG785"/>
      <c r="BH785"/>
      <c r="BI785"/>
      <c r="BJ785"/>
    </row>
    <row r="786" spans="56:62" ht="16.5" x14ac:dyDescent="0.3">
      <c r="BD786"/>
      <c r="BE786"/>
      <c r="BF786"/>
      <c r="BG786"/>
      <c r="BH786"/>
      <c r="BI786"/>
      <c r="BJ786"/>
    </row>
    <row r="787" spans="56:62" ht="16.5" x14ac:dyDescent="0.3">
      <c r="BD787"/>
      <c r="BE787"/>
      <c r="BF787"/>
      <c r="BG787"/>
      <c r="BH787"/>
      <c r="BI787"/>
      <c r="BJ787"/>
    </row>
    <row r="788" spans="56:62" ht="16.5" x14ac:dyDescent="0.3">
      <c r="BD788"/>
      <c r="BE788"/>
      <c r="BF788"/>
      <c r="BG788"/>
      <c r="BH788"/>
      <c r="BI788"/>
      <c r="BJ788"/>
    </row>
    <row r="789" spans="56:62" ht="16.5" x14ac:dyDescent="0.3">
      <c r="BD789"/>
      <c r="BE789"/>
      <c r="BF789"/>
      <c r="BG789"/>
      <c r="BH789"/>
      <c r="BI789"/>
      <c r="BJ789"/>
    </row>
    <row r="790" spans="56:62" ht="16.5" x14ac:dyDescent="0.3">
      <c r="BD790"/>
      <c r="BE790"/>
      <c r="BF790"/>
      <c r="BG790"/>
      <c r="BH790"/>
      <c r="BI790"/>
      <c r="BJ790"/>
    </row>
    <row r="791" spans="56:62" ht="16.5" x14ac:dyDescent="0.3">
      <c r="BD791"/>
      <c r="BE791"/>
      <c r="BF791"/>
      <c r="BG791"/>
      <c r="BH791"/>
      <c r="BI791"/>
      <c r="BJ791"/>
    </row>
    <row r="792" spans="56:62" ht="16.5" x14ac:dyDescent="0.3">
      <c r="BD792"/>
      <c r="BE792"/>
      <c r="BF792"/>
      <c r="BG792"/>
      <c r="BH792"/>
      <c r="BI792"/>
      <c r="BJ792"/>
    </row>
    <row r="793" spans="56:62" ht="16.5" x14ac:dyDescent="0.3">
      <c r="BD793"/>
      <c r="BE793"/>
      <c r="BF793"/>
      <c r="BG793"/>
      <c r="BH793"/>
      <c r="BI793"/>
      <c r="BJ793"/>
    </row>
    <row r="794" spans="56:62" ht="16.5" x14ac:dyDescent="0.3">
      <c r="BD794"/>
      <c r="BE794"/>
      <c r="BF794"/>
      <c r="BG794"/>
      <c r="BH794"/>
      <c r="BI794"/>
      <c r="BJ794"/>
    </row>
    <row r="795" spans="56:62" ht="16.5" x14ac:dyDescent="0.3">
      <c r="BD795"/>
      <c r="BE795"/>
      <c r="BF795"/>
      <c r="BG795"/>
      <c r="BH795"/>
      <c r="BI795"/>
      <c r="BJ795"/>
    </row>
    <row r="796" spans="56:62" ht="16.5" x14ac:dyDescent="0.3">
      <c r="BD796"/>
      <c r="BE796"/>
      <c r="BF796"/>
      <c r="BG796"/>
      <c r="BH796"/>
      <c r="BI796"/>
      <c r="BJ796"/>
    </row>
    <row r="797" spans="56:62" ht="16.5" x14ac:dyDescent="0.3">
      <c r="BD797"/>
      <c r="BE797"/>
      <c r="BF797"/>
      <c r="BG797"/>
      <c r="BH797"/>
      <c r="BI797"/>
      <c r="BJ797"/>
    </row>
    <row r="798" spans="56:62" ht="16.5" x14ac:dyDescent="0.3">
      <c r="BD798"/>
      <c r="BE798"/>
      <c r="BF798"/>
      <c r="BG798"/>
      <c r="BH798"/>
      <c r="BI798"/>
      <c r="BJ798"/>
    </row>
    <row r="799" spans="56:62" ht="16.5" x14ac:dyDescent="0.3">
      <c r="BD799"/>
      <c r="BE799"/>
      <c r="BF799"/>
      <c r="BG799"/>
      <c r="BH799"/>
      <c r="BI799"/>
      <c r="BJ799"/>
    </row>
    <row r="800" spans="56:62" ht="16.5" x14ac:dyDescent="0.3">
      <c r="BD800"/>
      <c r="BE800"/>
      <c r="BF800"/>
      <c r="BG800"/>
      <c r="BH800"/>
      <c r="BI800"/>
      <c r="BJ800"/>
    </row>
    <row r="801" spans="56:62" ht="16.5" x14ac:dyDescent="0.3">
      <c r="BD801"/>
      <c r="BE801"/>
      <c r="BF801"/>
      <c r="BG801"/>
      <c r="BH801"/>
      <c r="BI801"/>
      <c r="BJ801"/>
    </row>
    <row r="802" spans="56:62" ht="16.5" x14ac:dyDescent="0.3">
      <c r="BD802"/>
      <c r="BE802"/>
      <c r="BF802"/>
      <c r="BG802"/>
      <c r="BH802"/>
      <c r="BI802"/>
      <c r="BJ802"/>
    </row>
    <row r="803" spans="56:62" ht="16.5" x14ac:dyDescent="0.3">
      <c r="BD803"/>
      <c r="BE803"/>
      <c r="BF803"/>
      <c r="BG803"/>
      <c r="BH803"/>
      <c r="BI803"/>
      <c r="BJ803"/>
    </row>
    <row r="804" spans="56:62" ht="16.5" x14ac:dyDescent="0.3">
      <c r="BD804"/>
      <c r="BE804"/>
      <c r="BF804"/>
      <c r="BG804"/>
      <c r="BH804"/>
      <c r="BI804"/>
      <c r="BJ804"/>
    </row>
    <row r="805" spans="56:62" ht="16.5" x14ac:dyDescent="0.3">
      <c r="BD805"/>
      <c r="BE805"/>
      <c r="BF805"/>
      <c r="BG805"/>
      <c r="BH805"/>
      <c r="BI805"/>
      <c r="BJ805"/>
    </row>
    <row r="806" spans="56:62" ht="16.5" x14ac:dyDescent="0.3">
      <c r="BD806"/>
      <c r="BE806"/>
      <c r="BF806"/>
      <c r="BG806"/>
      <c r="BH806"/>
      <c r="BI806"/>
      <c r="BJ806"/>
    </row>
    <row r="807" spans="56:62" ht="16.5" x14ac:dyDescent="0.3">
      <c r="BD807"/>
      <c r="BE807"/>
      <c r="BF807"/>
      <c r="BG807"/>
      <c r="BH807"/>
      <c r="BI807"/>
      <c r="BJ807"/>
    </row>
    <row r="808" spans="56:62" ht="16.5" x14ac:dyDescent="0.3">
      <c r="BD808"/>
      <c r="BE808"/>
      <c r="BF808"/>
      <c r="BG808"/>
      <c r="BH808"/>
      <c r="BI808"/>
      <c r="BJ808"/>
    </row>
    <row r="809" spans="56:62" ht="16.5" x14ac:dyDescent="0.3">
      <c r="BD809"/>
      <c r="BE809"/>
      <c r="BF809"/>
      <c r="BG809"/>
      <c r="BH809"/>
      <c r="BI809"/>
      <c r="BJ809"/>
    </row>
    <row r="810" spans="56:62" ht="16.5" x14ac:dyDescent="0.3">
      <c r="BD810"/>
      <c r="BE810"/>
      <c r="BF810"/>
      <c r="BG810"/>
      <c r="BH810"/>
      <c r="BI810"/>
      <c r="BJ810"/>
    </row>
    <row r="811" spans="56:62" ht="16.5" x14ac:dyDescent="0.3">
      <c r="BD811"/>
      <c r="BE811"/>
      <c r="BF811"/>
      <c r="BG811"/>
      <c r="BH811"/>
      <c r="BI811"/>
      <c r="BJ811"/>
    </row>
    <row r="812" spans="56:62" ht="16.5" x14ac:dyDescent="0.3">
      <c r="BD812"/>
      <c r="BE812"/>
      <c r="BF812"/>
      <c r="BG812"/>
      <c r="BH812"/>
      <c r="BI812"/>
      <c r="BJ812"/>
    </row>
    <row r="813" spans="56:62" ht="16.5" x14ac:dyDescent="0.3">
      <c r="BD813"/>
      <c r="BE813"/>
      <c r="BF813"/>
      <c r="BG813"/>
      <c r="BH813"/>
      <c r="BI813"/>
      <c r="BJ813"/>
    </row>
    <row r="814" spans="56:62" ht="16.5" x14ac:dyDescent="0.3">
      <c r="BD814"/>
      <c r="BE814"/>
      <c r="BF814"/>
      <c r="BG814"/>
      <c r="BH814"/>
      <c r="BI814"/>
      <c r="BJ814"/>
    </row>
    <row r="815" spans="56:62" ht="16.5" x14ac:dyDescent="0.3">
      <c r="BD815"/>
      <c r="BE815"/>
      <c r="BF815"/>
      <c r="BG815"/>
      <c r="BH815"/>
      <c r="BI815"/>
      <c r="BJ815"/>
    </row>
    <row r="816" spans="56:62" ht="16.5" x14ac:dyDescent="0.3">
      <c r="BD816"/>
      <c r="BE816"/>
      <c r="BF816"/>
      <c r="BG816"/>
      <c r="BH816"/>
      <c r="BI816"/>
      <c r="BJ816"/>
    </row>
    <row r="817" spans="56:62" ht="16.5" x14ac:dyDescent="0.3">
      <c r="BD817"/>
      <c r="BE817"/>
      <c r="BF817"/>
      <c r="BG817"/>
      <c r="BH817"/>
      <c r="BI817"/>
      <c r="BJ817"/>
    </row>
    <row r="818" spans="56:62" ht="16.5" x14ac:dyDescent="0.3">
      <c r="BD818"/>
      <c r="BE818"/>
      <c r="BF818"/>
      <c r="BG818"/>
      <c r="BH818"/>
      <c r="BI818"/>
      <c r="BJ818"/>
    </row>
    <row r="819" spans="56:62" ht="16.5" x14ac:dyDescent="0.3">
      <c r="BD819"/>
      <c r="BE819"/>
      <c r="BF819"/>
      <c r="BG819"/>
      <c r="BH819"/>
      <c r="BI819"/>
      <c r="BJ819"/>
    </row>
    <row r="820" spans="56:62" ht="16.5" x14ac:dyDescent="0.3">
      <c r="BD820"/>
      <c r="BE820"/>
      <c r="BF820"/>
      <c r="BG820"/>
      <c r="BH820"/>
      <c r="BI820"/>
      <c r="BJ820"/>
    </row>
    <row r="821" spans="56:62" ht="16.5" x14ac:dyDescent="0.3">
      <c r="BD821"/>
      <c r="BE821"/>
      <c r="BF821"/>
      <c r="BG821"/>
      <c r="BH821"/>
      <c r="BI821"/>
      <c r="BJ821"/>
    </row>
    <row r="822" spans="56:62" ht="16.5" x14ac:dyDescent="0.3">
      <c r="BD822"/>
      <c r="BE822"/>
      <c r="BF822"/>
      <c r="BG822"/>
      <c r="BH822"/>
      <c r="BI822"/>
      <c r="BJ822"/>
    </row>
    <row r="823" spans="56:62" ht="16.5" x14ac:dyDescent="0.3">
      <c r="BD823"/>
      <c r="BE823"/>
      <c r="BF823"/>
      <c r="BG823"/>
      <c r="BH823"/>
      <c r="BI823"/>
      <c r="BJ823"/>
    </row>
    <row r="824" spans="56:62" ht="16.5" x14ac:dyDescent="0.3">
      <c r="BD824"/>
      <c r="BE824"/>
      <c r="BF824"/>
      <c r="BG824"/>
      <c r="BH824"/>
      <c r="BI824"/>
      <c r="BJ824"/>
    </row>
    <row r="825" spans="56:62" ht="16.5" x14ac:dyDescent="0.3">
      <c r="BD825"/>
      <c r="BE825"/>
      <c r="BF825"/>
      <c r="BG825"/>
      <c r="BH825"/>
      <c r="BI825"/>
      <c r="BJ825"/>
    </row>
    <row r="826" spans="56:62" ht="16.5" x14ac:dyDescent="0.3">
      <c r="BD826"/>
      <c r="BE826"/>
      <c r="BF826"/>
      <c r="BG826"/>
      <c r="BH826"/>
      <c r="BI826"/>
      <c r="BJ826"/>
    </row>
    <row r="827" spans="56:62" ht="16.5" x14ac:dyDescent="0.3">
      <c r="BD827"/>
      <c r="BE827"/>
      <c r="BF827"/>
      <c r="BG827"/>
      <c r="BH827"/>
      <c r="BI827"/>
      <c r="BJ827"/>
    </row>
    <row r="828" spans="56:62" ht="16.5" x14ac:dyDescent="0.3">
      <c r="BD828"/>
      <c r="BE828"/>
      <c r="BF828"/>
      <c r="BG828"/>
      <c r="BH828"/>
      <c r="BI828"/>
      <c r="BJ828"/>
    </row>
    <row r="829" spans="56:62" ht="16.5" x14ac:dyDescent="0.3">
      <c r="BD829"/>
      <c r="BE829"/>
      <c r="BF829"/>
      <c r="BG829"/>
      <c r="BH829"/>
      <c r="BI829"/>
      <c r="BJ829"/>
    </row>
    <row r="830" spans="56:62" ht="16.5" x14ac:dyDescent="0.3">
      <c r="BD830"/>
      <c r="BE830"/>
      <c r="BF830"/>
      <c r="BG830"/>
      <c r="BH830"/>
      <c r="BI830"/>
      <c r="BJ830"/>
    </row>
    <row r="831" spans="56:62" ht="16.5" x14ac:dyDescent="0.3">
      <c r="BD831"/>
      <c r="BE831"/>
      <c r="BF831"/>
      <c r="BG831"/>
      <c r="BH831"/>
      <c r="BI831"/>
      <c r="BJ831"/>
    </row>
    <row r="832" spans="56:62" ht="16.5" x14ac:dyDescent="0.3">
      <c r="BD832"/>
      <c r="BE832"/>
      <c r="BF832"/>
      <c r="BG832"/>
      <c r="BH832"/>
      <c r="BI832"/>
      <c r="BJ832"/>
    </row>
    <row r="833" spans="56:62" ht="16.5" x14ac:dyDescent="0.3">
      <c r="BD833"/>
      <c r="BE833"/>
      <c r="BF833"/>
      <c r="BG833"/>
      <c r="BH833"/>
      <c r="BI833"/>
      <c r="BJ833"/>
    </row>
    <row r="834" spans="56:62" ht="16.5" x14ac:dyDescent="0.3">
      <c r="BD834"/>
      <c r="BE834"/>
      <c r="BF834"/>
      <c r="BG834"/>
      <c r="BH834"/>
      <c r="BI834"/>
      <c r="BJ834"/>
    </row>
    <row r="835" spans="56:62" ht="16.5" x14ac:dyDescent="0.3">
      <c r="BD835"/>
      <c r="BE835"/>
      <c r="BF835"/>
      <c r="BG835"/>
      <c r="BH835"/>
      <c r="BI835"/>
      <c r="BJ835"/>
    </row>
    <row r="836" spans="56:62" ht="16.5" x14ac:dyDescent="0.3">
      <c r="BD836"/>
      <c r="BE836"/>
      <c r="BF836"/>
      <c r="BG836"/>
      <c r="BH836"/>
      <c r="BI836"/>
      <c r="BJ836"/>
    </row>
    <row r="837" spans="56:62" ht="16.5" x14ac:dyDescent="0.3">
      <c r="BD837"/>
      <c r="BE837"/>
      <c r="BF837"/>
      <c r="BG837"/>
      <c r="BH837"/>
      <c r="BI837"/>
      <c r="BJ837"/>
    </row>
    <row r="838" spans="56:62" ht="16.5" x14ac:dyDescent="0.3">
      <c r="BD838"/>
      <c r="BE838"/>
      <c r="BF838"/>
      <c r="BG838"/>
      <c r="BH838"/>
      <c r="BI838"/>
      <c r="BJ838"/>
    </row>
    <row r="839" spans="56:62" ht="16.5" x14ac:dyDescent="0.3">
      <c r="BD839"/>
      <c r="BE839"/>
      <c r="BF839"/>
      <c r="BG839"/>
      <c r="BH839"/>
      <c r="BI839"/>
      <c r="BJ839"/>
    </row>
    <row r="840" spans="56:62" ht="16.5" x14ac:dyDescent="0.3">
      <c r="BD840"/>
      <c r="BE840"/>
      <c r="BF840"/>
      <c r="BG840"/>
      <c r="BH840"/>
      <c r="BI840"/>
      <c r="BJ840"/>
    </row>
    <row r="841" spans="56:62" ht="16.5" x14ac:dyDescent="0.3">
      <c r="BD841"/>
      <c r="BE841"/>
      <c r="BF841"/>
      <c r="BG841"/>
      <c r="BH841"/>
      <c r="BI841"/>
      <c r="BJ841"/>
    </row>
    <row r="842" spans="56:62" ht="16.5" x14ac:dyDescent="0.3">
      <c r="BD842"/>
      <c r="BE842"/>
      <c r="BF842"/>
      <c r="BG842"/>
      <c r="BH842"/>
      <c r="BI842"/>
      <c r="BJ842"/>
    </row>
    <row r="843" spans="56:62" ht="16.5" x14ac:dyDescent="0.3">
      <c r="BD843"/>
      <c r="BE843"/>
      <c r="BF843"/>
      <c r="BG843"/>
      <c r="BH843"/>
      <c r="BI843"/>
      <c r="BJ843"/>
    </row>
    <row r="844" spans="56:62" ht="16.5" x14ac:dyDescent="0.3">
      <c r="BD844"/>
      <c r="BE844"/>
      <c r="BF844"/>
      <c r="BG844"/>
      <c r="BH844"/>
      <c r="BI844"/>
      <c r="BJ844"/>
    </row>
    <row r="845" spans="56:62" ht="16.5" x14ac:dyDescent="0.3">
      <c r="BD845"/>
      <c r="BE845"/>
      <c r="BF845"/>
      <c r="BG845"/>
      <c r="BH845"/>
      <c r="BI845"/>
      <c r="BJ845"/>
    </row>
    <row r="846" spans="56:62" ht="16.5" x14ac:dyDescent="0.3">
      <c r="BD846"/>
      <c r="BE846"/>
      <c r="BF846"/>
      <c r="BG846"/>
      <c r="BH846"/>
      <c r="BI846"/>
      <c r="BJ846"/>
    </row>
    <row r="847" spans="56:62" ht="16.5" x14ac:dyDescent="0.3">
      <c r="BD847"/>
      <c r="BE847"/>
      <c r="BF847"/>
      <c r="BG847"/>
      <c r="BH847"/>
      <c r="BI847"/>
      <c r="BJ847"/>
    </row>
    <row r="848" spans="56:62" ht="16.5" x14ac:dyDescent="0.3">
      <c r="BD848"/>
      <c r="BE848"/>
      <c r="BF848"/>
      <c r="BG848"/>
      <c r="BH848"/>
      <c r="BI848"/>
      <c r="BJ848"/>
    </row>
    <row r="849" spans="56:62" ht="16.5" x14ac:dyDescent="0.3">
      <c r="BD849"/>
      <c r="BE849"/>
      <c r="BF849"/>
      <c r="BG849"/>
      <c r="BH849"/>
      <c r="BI849"/>
      <c r="BJ849"/>
    </row>
    <row r="850" spans="56:62" ht="16.5" x14ac:dyDescent="0.3">
      <c r="BD850"/>
      <c r="BE850"/>
      <c r="BF850"/>
      <c r="BG850"/>
      <c r="BH850"/>
      <c r="BI850"/>
      <c r="BJ850"/>
    </row>
    <row r="851" spans="56:62" ht="16.5" x14ac:dyDescent="0.3">
      <c r="BD851"/>
      <c r="BE851"/>
      <c r="BF851"/>
      <c r="BG851"/>
      <c r="BH851"/>
      <c r="BI851"/>
      <c r="BJ851"/>
    </row>
    <row r="852" spans="56:62" ht="16.5" x14ac:dyDescent="0.3">
      <c r="BD852"/>
      <c r="BE852"/>
      <c r="BF852"/>
      <c r="BG852"/>
      <c r="BH852"/>
      <c r="BI852"/>
      <c r="BJ852"/>
    </row>
    <row r="853" spans="56:62" ht="16.5" x14ac:dyDescent="0.3">
      <c r="BD853"/>
      <c r="BE853"/>
      <c r="BF853"/>
      <c r="BG853"/>
      <c r="BH853"/>
      <c r="BI853"/>
      <c r="BJ853"/>
    </row>
    <row r="854" spans="56:62" ht="16.5" x14ac:dyDescent="0.3">
      <c r="BD854"/>
      <c r="BE854"/>
      <c r="BF854"/>
      <c r="BG854"/>
      <c r="BH854"/>
      <c r="BI854"/>
      <c r="BJ854"/>
    </row>
    <row r="855" spans="56:62" ht="16.5" x14ac:dyDescent="0.3">
      <c r="BD855"/>
      <c r="BE855"/>
      <c r="BF855"/>
      <c r="BG855"/>
      <c r="BH855"/>
      <c r="BI855"/>
      <c r="BJ855"/>
    </row>
    <row r="856" spans="56:62" ht="16.5" x14ac:dyDescent="0.3">
      <c r="BD856"/>
      <c r="BE856"/>
      <c r="BF856"/>
      <c r="BG856"/>
      <c r="BH856"/>
      <c r="BI856"/>
      <c r="BJ856"/>
    </row>
    <row r="857" spans="56:62" ht="16.5" x14ac:dyDescent="0.3">
      <c r="BD857"/>
      <c r="BE857"/>
      <c r="BF857"/>
      <c r="BG857"/>
      <c r="BH857"/>
      <c r="BI857"/>
      <c r="BJ857"/>
    </row>
    <row r="858" spans="56:62" ht="16.5" x14ac:dyDescent="0.3">
      <c r="BD858"/>
      <c r="BE858"/>
      <c r="BF858"/>
      <c r="BG858"/>
      <c r="BH858"/>
      <c r="BI858"/>
      <c r="BJ858"/>
    </row>
    <row r="859" spans="56:62" ht="16.5" x14ac:dyDescent="0.3">
      <c r="BD859"/>
      <c r="BE859"/>
      <c r="BF859"/>
      <c r="BG859"/>
      <c r="BH859"/>
      <c r="BI859"/>
      <c r="BJ859"/>
    </row>
    <row r="860" spans="56:62" ht="16.5" x14ac:dyDescent="0.3">
      <c r="BD860"/>
      <c r="BE860"/>
      <c r="BF860"/>
      <c r="BG860"/>
      <c r="BH860"/>
      <c r="BI860"/>
      <c r="BJ860"/>
    </row>
    <row r="861" spans="56:62" ht="16.5" x14ac:dyDescent="0.3">
      <c r="BD861"/>
      <c r="BE861"/>
      <c r="BF861"/>
      <c r="BG861"/>
      <c r="BH861"/>
      <c r="BI861"/>
      <c r="BJ861"/>
    </row>
    <row r="862" spans="56:62" ht="16.5" x14ac:dyDescent="0.3">
      <c r="BD862"/>
      <c r="BE862"/>
      <c r="BF862"/>
      <c r="BG862"/>
      <c r="BH862"/>
      <c r="BI862"/>
      <c r="BJ862"/>
    </row>
    <row r="863" spans="56:62" ht="16.5" x14ac:dyDescent="0.3">
      <c r="BD863"/>
      <c r="BE863"/>
      <c r="BF863"/>
      <c r="BG863"/>
      <c r="BH863"/>
      <c r="BI863"/>
      <c r="BJ863"/>
    </row>
    <row r="864" spans="56:62" ht="16.5" x14ac:dyDescent="0.3">
      <c r="BD864"/>
      <c r="BE864"/>
      <c r="BF864"/>
      <c r="BG864"/>
      <c r="BH864"/>
      <c r="BI864"/>
      <c r="BJ864"/>
    </row>
    <row r="865" spans="56:62" ht="16.5" x14ac:dyDescent="0.3">
      <c r="BD865"/>
      <c r="BE865"/>
      <c r="BF865"/>
      <c r="BG865"/>
      <c r="BH865"/>
      <c r="BI865"/>
      <c r="BJ865"/>
    </row>
    <row r="866" spans="56:62" ht="16.5" x14ac:dyDescent="0.3">
      <c r="BD866"/>
      <c r="BE866"/>
      <c r="BF866"/>
      <c r="BG866"/>
      <c r="BH866"/>
      <c r="BI866"/>
      <c r="BJ866"/>
    </row>
    <row r="867" spans="56:62" ht="16.5" x14ac:dyDescent="0.3">
      <c r="BD867"/>
      <c r="BE867"/>
      <c r="BF867"/>
      <c r="BG867"/>
      <c r="BH867"/>
      <c r="BI867"/>
      <c r="BJ867"/>
    </row>
    <row r="868" spans="56:62" ht="16.5" x14ac:dyDescent="0.3">
      <c r="BD868"/>
      <c r="BE868"/>
      <c r="BF868"/>
      <c r="BG868"/>
      <c r="BH868"/>
      <c r="BI868"/>
      <c r="BJ868"/>
    </row>
    <row r="869" spans="56:62" ht="16.5" x14ac:dyDescent="0.3">
      <c r="BD869"/>
      <c r="BE869"/>
      <c r="BF869"/>
      <c r="BG869"/>
      <c r="BH869"/>
      <c r="BI869"/>
      <c r="BJ869"/>
    </row>
    <row r="870" spans="56:62" ht="16.5" x14ac:dyDescent="0.3">
      <c r="BD870"/>
      <c r="BE870"/>
      <c r="BF870"/>
      <c r="BG870"/>
      <c r="BH870"/>
      <c r="BI870"/>
      <c r="BJ870"/>
    </row>
    <row r="871" spans="56:62" ht="16.5" x14ac:dyDescent="0.3">
      <c r="BD871"/>
      <c r="BE871"/>
      <c r="BF871"/>
      <c r="BG871"/>
      <c r="BH871"/>
      <c r="BI871"/>
      <c r="BJ871"/>
    </row>
    <row r="872" spans="56:62" ht="16.5" x14ac:dyDescent="0.3">
      <c r="BD872"/>
      <c r="BE872"/>
      <c r="BF872"/>
      <c r="BG872"/>
      <c r="BH872"/>
      <c r="BI872"/>
      <c r="BJ872"/>
    </row>
    <row r="873" spans="56:62" ht="16.5" x14ac:dyDescent="0.3">
      <c r="BD873"/>
      <c r="BE873"/>
      <c r="BF873"/>
      <c r="BG873"/>
      <c r="BH873"/>
      <c r="BI873"/>
      <c r="BJ873"/>
    </row>
    <row r="874" spans="56:62" ht="16.5" x14ac:dyDescent="0.3">
      <c r="BD874"/>
      <c r="BE874"/>
      <c r="BF874"/>
      <c r="BG874"/>
      <c r="BH874"/>
      <c r="BI874"/>
      <c r="BJ874"/>
    </row>
    <row r="875" spans="56:62" ht="16.5" x14ac:dyDescent="0.3">
      <c r="BD875"/>
      <c r="BE875"/>
      <c r="BF875"/>
      <c r="BG875"/>
      <c r="BH875"/>
      <c r="BI875"/>
      <c r="BJ875"/>
    </row>
    <row r="876" spans="56:62" ht="16.5" x14ac:dyDescent="0.3">
      <c r="BD876"/>
      <c r="BE876"/>
      <c r="BF876"/>
      <c r="BG876"/>
      <c r="BH876"/>
      <c r="BI876"/>
      <c r="BJ876"/>
    </row>
    <row r="877" spans="56:62" ht="16.5" x14ac:dyDescent="0.3">
      <c r="BD877"/>
      <c r="BE877"/>
      <c r="BF877"/>
      <c r="BG877"/>
      <c r="BH877"/>
      <c r="BI877"/>
      <c r="BJ877"/>
    </row>
    <row r="878" spans="56:62" ht="16.5" x14ac:dyDescent="0.3">
      <c r="BD878"/>
      <c r="BE878"/>
      <c r="BF878"/>
      <c r="BG878"/>
      <c r="BH878"/>
      <c r="BI878"/>
      <c r="BJ878"/>
    </row>
    <row r="879" spans="56:62" ht="16.5" x14ac:dyDescent="0.3">
      <c r="BD879"/>
      <c r="BE879"/>
      <c r="BF879"/>
      <c r="BG879"/>
      <c r="BH879"/>
      <c r="BI879"/>
      <c r="BJ879"/>
    </row>
    <row r="880" spans="56:62" ht="16.5" x14ac:dyDescent="0.3">
      <c r="BD880"/>
      <c r="BE880"/>
      <c r="BF880"/>
      <c r="BG880"/>
      <c r="BH880"/>
      <c r="BI880"/>
      <c r="BJ880"/>
    </row>
    <row r="881" spans="56:62" ht="16.5" x14ac:dyDescent="0.3">
      <c r="BD881"/>
      <c r="BE881"/>
      <c r="BF881"/>
      <c r="BG881"/>
      <c r="BH881"/>
      <c r="BI881"/>
      <c r="BJ881"/>
    </row>
    <row r="882" spans="56:62" ht="16.5" x14ac:dyDescent="0.3">
      <c r="BD882"/>
      <c r="BE882"/>
      <c r="BF882"/>
      <c r="BG882"/>
      <c r="BH882"/>
      <c r="BI882"/>
      <c r="BJ882"/>
    </row>
    <row r="883" spans="56:62" ht="16.5" x14ac:dyDescent="0.3">
      <c r="BD883"/>
      <c r="BE883"/>
      <c r="BF883"/>
      <c r="BG883"/>
      <c r="BH883"/>
      <c r="BI883"/>
      <c r="BJ883"/>
    </row>
    <row r="884" spans="56:62" ht="16.5" x14ac:dyDescent="0.3">
      <c r="BD884"/>
      <c r="BE884"/>
      <c r="BF884"/>
      <c r="BG884"/>
      <c r="BH884"/>
      <c r="BI884"/>
      <c r="BJ884"/>
    </row>
    <row r="885" spans="56:62" ht="16.5" x14ac:dyDescent="0.3">
      <c r="BD885"/>
      <c r="BE885"/>
      <c r="BF885"/>
      <c r="BG885"/>
      <c r="BH885"/>
      <c r="BI885"/>
      <c r="BJ885"/>
    </row>
    <row r="886" spans="56:62" ht="16.5" x14ac:dyDescent="0.3">
      <c r="BD886"/>
      <c r="BE886"/>
      <c r="BF886"/>
      <c r="BG886"/>
      <c r="BH886"/>
      <c r="BI886"/>
      <c r="BJ886"/>
    </row>
    <row r="887" spans="56:62" ht="16.5" x14ac:dyDescent="0.3">
      <c r="BD887"/>
      <c r="BE887"/>
      <c r="BF887"/>
      <c r="BG887"/>
      <c r="BH887"/>
      <c r="BI887"/>
      <c r="BJ887"/>
    </row>
    <row r="888" spans="56:62" ht="16.5" x14ac:dyDescent="0.3">
      <c r="BD888"/>
      <c r="BE888"/>
      <c r="BF888"/>
      <c r="BG888"/>
      <c r="BH888"/>
      <c r="BI888"/>
      <c r="BJ888"/>
    </row>
    <row r="889" spans="56:62" ht="16.5" x14ac:dyDescent="0.3">
      <c r="BD889"/>
      <c r="BE889"/>
      <c r="BF889"/>
      <c r="BG889"/>
      <c r="BH889"/>
      <c r="BI889"/>
      <c r="BJ889"/>
    </row>
    <row r="890" spans="56:62" ht="16.5" x14ac:dyDescent="0.3">
      <c r="BD890"/>
      <c r="BE890"/>
      <c r="BF890"/>
      <c r="BG890"/>
      <c r="BH890"/>
      <c r="BI890"/>
      <c r="BJ890"/>
    </row>
    <row r="891" spans="56:62" ht="16.5" x14ac:dyDescent="0.3">
      <c r="BD891"/>
      <c r="BE891"/>
      <c r="BF891"/>
      <c r="BG891"/>
      <c r="BH891"/>
      <c r="BI891"/>
      <c r="BJ891"/>
    </row>
    <row r="892" spans="56:62" ht="16.5" x14ac:dyDescent="0.3">
      <c r="BD892"/>
      <c r="BE892"/>
      <c r="BF892"/>
      <c r="BG892"/>
      <c r="BH892"/>
      <c r="BI892"/>
      <c r="BJ892"/>
    </row>
    <row r="893" spans="56:62" ht="16.5" x14ac:dyDescent="0.3">
      <c r="BD893"/>
      <c r="BE893"/>
      <c r="BF893"/>
      <c r="BG893"/>
      <c r="BH893"/>
      <c r="BI893"/>
      <c r="BJ893"/>
    </row>
    <row r="894" spans="56:62" ht="16.5" x14ac:dyDescent="0.3">
      <c r="BD894"/>
      <c r="BE894"/>
      <c r="BF894"/>
      <c r="BG894"/>
      <c r="BH894"/>
      <c r="BI894"/>
      <c r="BJ894"/>
    </row>
    <row r="895" spans="56:62" ht="16.5" x14ac:dyDescent="0.3">
      <c r="BD895"/>
      <c r="BE895"/>
      <c r="BF895"/>
      <c r="BG895"/>
      <c r="BH895"/>
      <c r="BI895"/>
      <c r="BJ895"/>
    </row>
    <row r="896" spans="56:62" ht="16.5" x14ac:dyDescent="0.3">
      <c r="BD896"/>
      <c r="BE896"/>
      <c r="BF896"/>
      <c r="BG896"/>
      <c r="BH896"/>
      <c r="BI896"/>
      <c r="BJ896"/>
    </row>
    <row r="897" spans="56:62" ht="16.5" x14ac:dyDescent="0.3">
      <c r="BD897"/>
      <c r="BE897"/>
      <c r="BF897"/>
      <c r="BG897"/>
      <c r="BH897"/>
      <c r="BI897"/>
      <c r="BJ897"/>
    </row>
    <row r="898" spans="56:62" ht="16.5" x14ac:dyDescent="0.3">
      <c r="BD898"/>
      <c r="BE898"/>
      <c r="BF898"/>
      <c r="BG898"/>
      <c r="BH898"/>
      <c r="BI898"/>
      <c r="BJ898"/>
    </row>
    <row r="899" spans="56:62" ht="16.5" x14ac:dyDescent="0.3">
      <c r="BD899"/>
      <c r="BE899"/>
      <c r="BF899"/>
      <c r="BG899"/>
      <c r="BH899"/>
      <c r="BI899"/>
      <c r="BJ899"/>
    </row>
    <row r="900" spans="56:62" ht="16.5" x14ac:dyDescent="0.3">
      <c r="BD900"/>
      <c r="BE900"/>
      <c r="BF900"/>
      <c r="BG900"/>
      <c r="BH900"/>
      <c r="BI900"/>
      <c r="BJ900"/>
    </row>
    <row r="901" spans="56:62" ht="16.5" x14ac:dyDescent="0.3">
      <c r="BD901"/>
      <c r="BE901"/>
      <c r="BF901"/>
      <c r="BG901"/>
      <c r="BH901"/>
      <c r="BI901"/>
      <c r="BJ901"/>
    </row>
    <row r="902" spans="56:62" ht="16.5" x14ac:dyDescent="0.3">
      <c r="BD902"/>
      <c r="BE902"/>
      <c r="BF902"/>
      <c r="BG902"/>
      <c r="BH902"/>
      <c r="BI902"/>
      <c r="BJ902"/>
    </row>
    <row r="903" spans="56:62" ht="16.5" x14ac:dyDescent="0.3">
      <c r="BD903"/>
      <c r="BE903"/>
      <c r="BF903"/>
      <c r="BG903"/>
      <c r="BH903"/>
      <c r="BI903"/>
      <c r="BJ903"/>
    </row>
    <row r="904" spans="56:62" ht="16.5" x14ac:dyDescent="0.3">
      <c r="BD904"/>
      <c r="BE904"/>
      <c r="BF904"/>
      <c r="BG904"/>
      <c r="BH904"/>
      <c r="BI904"/>
      <c r="BJ904"/>
    </row>
    <row r="905" spans="56:62" ht="16.5" x14ac:dyDescent="0.3">
      <c r="BD905"/>
      <c r="BE905"/>
      <c r="BF905"/>
      <c r="BG905"/>
      <c r="BH905"/>
      <c r="BI905"/>
      <c r="BJ905"/>
    </row>
    <row r="906" spans="56:62" ht="16.5" x14ac:dyDescent="0.3">
      <c r="BD906"/>
      <c r="BE906"/>
      <c r="BF906"/>
      <c r="BG906"/>
      <c r="BH906"/>
      <c r="BI906"/>
      <c r="BJ906"/>
    </row>
    <row r="907" spans="56:62" ht="16.5" x14ac:dyDescent="0.3">
      <c r="BD907"/>
      <c r="BE907"/>
      <c r="BF907"/>
      <c r="BG907"/>
      <c r="BH907"/>
      <c r="BI907"/>
      <c r="BJ907"/>
    </row>
    <row r="908" spans="56:62" ht="16.5" x14ac:dyDescent="0.3">
      <c r="BD908"/>
      <c r="BE908"/>
      <c r="BF908"/>
      <c r="BG908"/>
      <c r="BH908"/>
      <c r="BI908"/>
      <c r="BJ908"/>
    </row>
    <row r="909" spans="56:62" ht="16.5" x14ac:dyDescent="0.3">
      <c r="BD909"/>
      <c r="BE909"/>
      <c r="BF909"/>
      <c r="BG909"/>
      <c r="BH909"/>
      <c r="BI909"/>
      <c r="BJ909"/>
    </row>
    <row r="910" spans="56:62" ht="16.5" x14ac:dyDescent="0.3">
      <c r="BD910"/>
      <c r="BE910"/>
      <c r="BF910"/>
      <c r="BG910"/>
      <c r="BH910"/>
      <c r="BI910"/>
      <c r="BJ910"/>
    </row>
    <row r="911" spans="56:62" ht="16.5" x14ac:dyDescent="0.3">
      <c r="BD911"/>
      <c r="BE911"/>
      <c r="BF911"/>
      <c r="BG911"/>
      <c r="BH911"/>
      <c r="BI911"/>
      <c r="BJ911"/>
    </row>
    <row r="912" spans="56:62" ht="16.5" x14ac:dyDescent="0.3">
      <c r="BD912"/>
      <c r="BE912"/>
      <c r="BF912"/>
      <c r="BG912"/>
      <c r="BH912"/>
      <c r="BI912"/>
      <c r="BJ912"/>
    </row>
    <row r="913" spans="56:62" ht="16.5" x14ac:dyDescent="0.3">
      <c r="BD913"/>
      <c r="BE913"/>
      <c r="BF913"/>
      <c r="BG913"/>
      <c r="BH913"/>
      <c r="BI913"/>
      <c r="BJ913"/>
    </row>
    <row r="914" spans="56:62" ht="16.5" x14ac:dyDescent="0.3">
      <c r="BD914"/>
      <c r="BE914"/>
      <c r="BF914"/>
      <c r="BG914"/>
      <c r="BH914"/>
      <c r="BI914"/>
      <c r="BJ914"/>
    </row>
    <row r="915" spans="56:62" ht="16.5" x14ac:dyDescent="0.3">
      <c r="BD915"/>
      <c r="BE915"/>
      <c r="BF915"/>
      <c r="BG915"/>
      <c r="BH915"/>
      <c r="BI915"/>
      <c r="BJ915"/>
    </row>
    <row r="916" spans="56:62" ht="16.5" x14ac:dyDescent="0.3">
      <c r="BD916"/>
      <c r="BE916"/>
      <c r="BF916"/>
      <c r="BG916"/>
      <c r="BH916"/>
      <c r="BI916"/>
      <c r="BJ916"/>
    </row>
    <row r="917" spans="56:62" ht="16.5" x14ac:dyDescent="0.3">
      <c r="BD917"/>
      <c r="BE917"/>
      <c r="BF917"/>
      <c r="BG917"/>
      <c r="BH917"/>
      <c r="BI917"/>
      <c r="BJ917"/>
    </row>
    <row r="918" spans="56:62" ht="16.5" x14ac:dyDescent="0.3">
      <c r="BD918"/>
      <c r="BE918"/>
      <c r="BF918"/>
      <c r="BG918"/>
      <c r="BH918"/>
      <c r="BI918"/>
      <c r="BJ918"/>
    </row>
    <row r="919" spans="56:62" ht="16.5" x14ac:dyDescent="0.3">
      <c r="BD919"/>
      <c r="BE919"/>
      <c r="BF919"/>
      <c r="BG919"/>
      <c r="BH919"/>
      <c r="BI919"/>
      <c r="BJ919"/>
    </row>
    <row r="920" spans="56:62" ht="16.5" x14ac:dyDescent="0.3">
      <c r="BD920"/>
      <c r="BE920"/>
      <c r="BF920"/>
      <c r="BG920"/>
      <c r="BH920"/>
      <c r="BI920"/>
      <c r="BJ920"/>
    </row>
    <row r="921" spans="56:62" ht="16.5" x14ac:dyDescent="0.3">
      <c r="BD921"/>
      <c r="BE921"/>
      <c r="BF921"/>
      <c r="BG921"/>
      <c r="BH921"/>
      <c r="BI921"/>
      <c r="BJ921"/>
    </row>
    <row r="922" spans="56:62" ht="16.5" x14ac:dyDescent="0.3">
      <c r="BD922"/>
      <c r="BE922"/>
      <c r="BF922"/>
      <c r="BG922"/>
      <c r="BH922"/>
      <c r="BI922"/>
      <c r="BJ922"/>
    </row>
    <row r="923" spans="56:62" ht="16.5" x14ac:dyDescent="0.3">
      <c r="BD923"/>
      <c r="BE923"/>
      <c r="BF923"/>
      <c r="BG923"/>
      <c r="BH923"/>
      <c r="BI923"/>
      <c r="BJ923"/>
    </row>
    <row r="924" spans="56:62" ht="16.5" x14ac:dyDescent="0.3">
      <c r="BD924"/>
      <c r="BE924"/>
      <c r="BF924"/>
      <c r="BG924"/>
      <c r="BH924"/>
      <c r="BI924"/>
      <c r="BJ924"/>
    </row>
    <row r="925" spans="56:62" ht="16.5" x14ac:dyDescent="0.3">
      <c r="BD925"/>
      <c r="BE925"/>
      <c r="BF925"/>
      <c r="BG925"/>
      <c r="BH925"/>
      <c r="BI925"/>
      <c r="BJ925"/>
    </row>
    <row r="926" spans="56:62" ht="16.5" x14ac:dyDescent="0.3">
      <c r="BD926"/>
      <c r="BE926"/>
      <c r="BF926"/>
      <c r="BG926"/>
      <c r="BH926"/>
      <c r="BI926"/>
      <c r="BJ926"/>
    </row>
    <row r="927" spans="56:62" ht="16.5" x14ac:dyDescent="0.3">
      <c r="BD927"/>
      <c r="BE927"/>
      <c r="BF927"/>
      <c r="BG927"/>
      <c r="BH927"/>
      <c r="BI927"/>
      <c r="BJ927"/>
    </row>
    <row r="928" spans="56:62" ht="16.5" x14ac:dyDescent="0.3">
      <c r="BD928"/>
      <c r="BE928"/>
      <c r="BF928"/>
      <c r="BG928"/>
      <c r="BH928"/>
      <c r="BI928"/>
      <c r="BJ928"/>
    </row>
    <row r="929" spans="56:62" ht="16.5" x14ac:dyDescent="0.3">
      <c r="BD929"/>
      <c r="BE929"/>
      <c r="BF929"/>
      <c r="BG929"/>
      <c r="BH929"/>
      <c r="BI929"/>
      <c r="BJ929"/>
    </row>
    <row r="930" spans="56:62" ht="16.5" x14ac:dyDescent="0.3">
      <c r="BD930"/>
      <c r="BE930"/>
      <c r="BF930"/>
      <c r="BG930"/>
      <c r="BH930"/>
      <c r="BI930"/>
      <c r="BJ930"/>
    </row>
    <row r="931" spans="56:62" ht="16.5" x14ac:dyDescent="0.3">
      <c r="BD931"/>
      <c r="BE931"/>
      <c r="BF931"/>
      <c r="BG931"/>
      <c r="BH931"/>
      <c r="BI931"/>
      <c r="BJ931"/>
    </row>
    <row r="932" spans="56:62" ht="16.5" x14ac:dyDescent="0.3">
      <c r="BD932"/>
      <c r="BE932"/>
      <c r="BF932"/>
      <c r="BG932"/>
      <c r="BH932"/>
      <c r="BI932"/>
      <c r="BJ932"/>
    </row>
    <row r="933" spans="56:62" ht="16.5" x14ac:dyDescent="0.3">
      <c r="BD933"/>
      <c r="BE933"/>
      <c r="BF933"/>
      <c r="BG933"/>
      <c r="BH933"/>
      <c r="BI933"/>
      <c r="BJ933"/>
    </row>
    <row r="934" spans="56:62" ht="16.5" x14ac:dyDescent="0.3">
      <c r="BD934"/>
      <c r="BE934"/>
      <c r="BF934"/>
      <c r="BG934"/>
      <c r="BH934"/>
      <c r="BI934"/>
      <c r="BJ934"/>
    </row>
    <row r="935" spans="56:62" ht="16.5" x14ac:dyDescent="0.3">
      <c r="BD935"/>
      <c r="BE935"/>
      <c r="BF935"/>
      <c r="BG935"/>
      <c r="BH935"/>
      <c r="BI935"/>
      <c r="BJ935"/>
    </row>
    <row r="936" spans="56:62" ht="16.5" x14ac:dyDescent="0.3">
      <c r="BD936"/>
      <c r="BE936"/>
      <c r="BF936"/>
      <c r="BG936"/>
      <c r="BH936"/>
      <c r="BI936"/>
      <c r="BJ936"/>
    </row>
    <row r="937" spans="56:62" ht="16.5" x14ac:dyDescent="0.3">
      <c r="BD937"/>
      <c r="BE937"/>
      <c r="BF937"/>
      <c r="BG937"/>
      <c r="BH937"/>
      <c r="BI937"/>
      <c r="BJ937"/>
    </row>
    <row r="938" spans="56:62" ht="16.5" x14ac:dyDescent="0.3">
      <c r="BD938"/>
      <c r="BE938"/>
      <c r="BF938"/>
      <c r="BG938"/>
      <c r="BH938"/>
      <c r="BI938"/>
      <c r="BJ938"/>
    </row>
    <row r="939" spans="56:62" ht="16.5" x14ac:dyDescent="0.3">
      <c r="BD939"/>
      <c r="BE939"/>
      <c r="BF939"/>
      <c r="BG939"/>
      <c r="BH939"/>
      <c r="BI939"/>
      <c r="BJ939"/>
    </row>
    <row r="940" spans="56:62" ht="16.5" x14ac:dyDescent="0.3">
      <c r="BD940"/>
      <c r="BE940"/>
      <c r="BF940"/>
      <c r="BG940"/>
      <c r="BH940"/>
      <c r="BI940"/>
      <c r="BJ940"/>
    </row>
    <row r="941" spans="56:62" ht="16.5" x14ac:dyDescent="0.3">
      <c r="BD941"/>
      <c r="BE941"/>
      <c r="BF941"/>
      <c r="BG941"/>
      <c r="BH941"/>
      <c r="BI941"/>
      <c r="BJ941"/>
    </row>
    <row r="942" spans="56:62" ht="16.5" x14ac:dyDescent="0.3">
      <c r="BD942"/>
      <c r="BE942"/>
      <c r="BF942"/>
      <c r="BG942"/>
      <c r="BH942"/>
      <c r="BI942"/>
      <c r="BJ942"/>
    </row>
    <row r="943" spans="56:62" ht="16.5" x14ac:dyDescent="0.3">
      <c r="BD943"/>
      <c r="BE943"/>
      <c r="BF943"/>
      <c r="BG943"/>
      <c r="BH943"/>
      <c r="BI943"/>
      <c r="BJ943"/>
    </row>
    <row r="944" spans="56:62" ht="16.5" x14ac:dyDescent="0.3">
      <c r="BD944"/>
      <c r="BE944"/>
      <c r="BF944"/>
      <c r="BG944"/>
      <c r="BH944"/>
      <c r="BI944"/>
      <c r="BJ944"/>
    </row>
    <row r="945" spans="56:62" ht="16.5" x14ac:dyDescent="0.3">
      <c r="BD945"/>
      <c r="BE945"/>
      <c r="BF945"/>
      <c r="BG945"/>
      <c r="BH945"/>
      <c r="BI945"/>
      <c r="BJ945"/>
    </row>
    <row r="946" spans="56:62" ht="16.5" x14ac:dyDescent="0.3">
      <c r="BD946"/>
      <c r="BE946"/>
      <c r="BF946"/>
      <c r="BG946"/>
      <c r="BH946"/>
      <c r="BI946"/>
      <c r="BJ946"/>
    </row>
    <row r="947" spans="56:62" ht="16.5" x14ac:dyDescent="0.3">
      <c r="BD947"/>
      <c r="BE947"/>
      <c r="BF947"/>
      <c r="BG947"/>
      <c r="BH947"/>
      <c r="BI947"/>
      <c r="BJ947"/>
    </row>
    <row r="948" spans="56:62" ht="16.5" x14ac:dyDescent="0.3">
      <c r="BD948"/>
      <c r="BE948"/>
      <c r="BF948"/>
      <c r="BG948"/>
      <c r="BH948"/>
      <c r="BI948"/>
      <c r="BJ948"/>
    </row>
    <row r="949" spans="56:62" ht="16.5" x14ac:dyDescent="0.3">
      <c r="BD949"/>
      <c r="BE949"/>
      <c r="BF949"/>
      <c r="BG949"/>
      <c r="BH949"/>
      <c r="BI949"/>
      <c r="BJ949"/>
    </row>
    <row r="950" spans="56:62" ht="16.5" x14ac:dyDescent="0.3">
      <c r="BD950"/>
      <c r="BE950"/>
      <c r="BF950"/>
      <c r="BG950"/>
      <c r="BH950"/>
      <c r="BI950"/>
      <c r="BJ950"/>
    </row>
    <row r="951" spans="56:62" ht="16.5" x14ac:dyDescent="0.3">
      <c r="BD951"/>
      <c r="BE951"/>
      <c r="BF951"/>
      <c r="BG951"/>
      <c r="BH951"/>
      <c r="BI951"/>
      <c r="BJ951"/>
    </row>
    <row r="952" spans="56:62" ht="16.5" x14ac:dyDescent="0.3">
      <c r="BD952"/>
      <c r="BE952"/>
      <c r="BF952"/>
      <c r="BG952"/>
      <c r="BH952"/>
      <c r="BI952"/>
      <c r="BJ952"/>
    </row>
    <row r="953" spans="56:62" ht="16.5" x14ac:dyDescent="0.3">
      <c r="BD953"/>
      <c r="BE953"/>
      <c r="BF953"/>
      <c r="BG953"/>
      <c r="BH953"/>
      <c r="BI953"/>
      <c r="BJ953"/>
    </row>
    <row r="954" spans="56:62" ht="16.5" x14ac:dyDescent="0.3">
      <c r="BD954"/>
      <c r="BE954"/>
      <c r="BF954"/>
      <c r="BG954"/>
      <c r="BH954"/>
      <c r="BI954"/>
      <c r="BJ954"/>
    </row>
    <row r="955" spans="56:62" ht="16.5" x14ac:dyDescent="0.3">
      <c r="BD955"/>
      <c r="BE955"/>
      <c r="BF955"/>
      <c r="BG955"/>
      <c r="BH955"/>
      <c r="BI955"/>
      <c r="BJ955"/>
    </row>
    <row r="956" spans="56:62" ht="16.5" x14ac:dyDescent="0.3">
      <c r="BD956"/>
      <c r="BE956"/>
      <c r="BF956"/>
      <c r="BG956"/>
      <c r="BH956"/>
      <c r="BI956"/>
      <c r="BJ956"/>
    </row>
    <row r="957" spans="56:62" ht="16.5" x14ac:dyDescent="0.3">
      <c r="BD957"/>
      <c r="BE957"/>
      <c r="BF957"/>
      <c r="BG957"/>
      <c r="BH957"/>
      <c r="BI957"/>
      <c r="BJ957"/>
    </row>
    <row r="958" spans="56:62" ht="16.5" x14ac:dyDescent="0.3">
      <c r="BD958"/>
      <c r="BE958"/>
      <c r="BF958"/>
      <c r="BG958"/>
      <c r="BH958"/>
      <c r="BI958"/>
      <c r="BJ958"/>
    </row>
    <row r="959" spans="56:62" ht="16.5" x14ac:dyDescent="0.3">
      <c r="BD959"/>
      <c r="BE959"/>
      <c r="BF959"/>
      <c r="BG959"/>
      <c r="BH959"/>
      <c r="BI959"/>
      <c r="BJ959"/>
    </row>
    <row r="960" spans="56:62" ht="16.5" x14ac:dyDescent="0.3">
      <c r="BD960"/>
      <c r="BE960"/>
      <c r="BF960"/>
      <c r="BG960"/>
      <c r="BH960"/>
      <c r="BI960"/>
      <c r="BJ960"/>
    </row>
    <row r="961" spans="56:62" ht="16.5" x14ac:dyDescent="0.3">
      <c r="BD961"/>
      <c r="BE961"/>
      <c r="BF961"/>
      <c r="BG961"/>
      <c r="BH961"/>
      <c r="BI961"/>
      <c r="BJ961"/>
    </row>
    <row r="962" spans="56:62" ht="16.5" x14ac:dyDescent="0.3">
      <c r="BD962"/>
      <c r="BE962"/>
      <c r="BF962"/>
      <c r="BG962"/>
      <c r="BH962"/>
      <c r="BI962"/>
      <c r="BJ962"/>
    </row>
    <row r="963" spans="56:62" ht="16.5" x14ac:dyDescent="0.3">
      <c r="BD963"/>
      <c r="BE963"/>
      <c r="BF963"/>
      <c r="BG963"/>
      <c r="BH963"/>
      <c r="BI963"/>
      <c r="BJ963"/>
    </row>
    <row r="964" spans="56:62" ht="16.5" x14ac:dyDescent="0.3">
      <c r="BD964"/>
      <c r="BE964"/>
      <c r="BF964"/>
      <c r="BG964"/>
      <c r="BH964"/>
      <c r="BI964"/>
      <c r="BJ964"/>
    </row>
    <row r="965" spans="56:62" ht="16.5" x14ac:dyDescent="0.3">
      <c r="BD965"/>
      <c r="BE965"/>
      <c r="BF965"/>
      <c r="BG965"/>
      <c r="BH965"/>
      <c r="BI965"/>
      <c r="BJ965"/>
    </row>
    <row r="966" spans="56:62" ht="16.5" x14ac:dyDescent="0.3">
      <c r="BD966"/>
      <c r="BE966"/>
      <c r="BF966"/>
      <c r="BG966"/>
      <c r="BH966"/>
      <c r="BI966"/>
      <c r="BJ966"/>
    </row>
    <row r="967" spans="56:62" ht="16.5" x14ac:dyDescent="0.3">
      <c r="BD967"/>
      <c r="BE967"/>
      <c r="BF967"/>
      <c r="BG967"/>
      <c r="BH967"/>
      <c r="BI967"/>
      <c r="BJ967"/>
    </row>
    <row r="968" spans="56:62" ht="16.5" x14ac:dyDescent="0.3">
      <c r="BD968"/>
      <c r="BE968"/>
      <c r="BF968"/>
      <c r="BG968"/>
      <c r="BH968"/>
      <c r="BI968"/>
      <c r="BJ968"/>
    </row>
    <row r="969" spans="56:62" ht="16.5" x14ac:dyDescent="0.3">
      <c r="BD969"/>
      <c r="BE969"/>
      <c r="BF969"/>
      <c r="BG969"/>
      <c r="BH969"/>
      <c r="BI969"/>
      <c r="BJ969"/>
    </row>
    <row r="970" spans="56:62" ht="16.5" x14ac:dyDescent="0.3">
      <c r="BD970"/>
      <c r="BE970"/>
      <c r="BF970"/>
      <c r="BG970"/>
      <c r="BH970"/>
      <c r="BI970"/>
      <c r="BJ970"/>
    </row>
    <row r="971" spans="56:62" ht="16.5" x14ac:dyDescent="0.3">
      <c r="BD971"/>
      <c r="BE971"/>
      <c r="BF971"/>
      <c r="BG971"/>
      <c r="BH971"/>
      <c r="BI971"/>
      <c r="BJ971"/>
    </row>
    <row r="972" spans="56:62" ht="16.5" x14ac:dyDescent="0.3">
      <c r="BD972"/>
      <c r="BE972"/>
      <c r="BF972"/>
      <c r="BG972"/>
      <c r="BH972"/>
      <c r="BI972"/>
      <c r="BJ972"/>
    </row>
    <row r="973" spans="56:62" ht="16.5" x14ac:dyDescent="0.3">
      <c r="BD973"/>
      <c r="BE973"/>
      <c r="BF973"/>
      <c r="BG973"/>
      <c r="BH973"/>
      <c r="BI973"/>
      <c r="BJ973"/>
    </row>
    <row r="974" spans="56:62" ht="16.5" x14ac:dyDescent="0.3">
      <c r="BD974"/>
      <c r="BE974"/>
      <c r="BF974"/>
      <c r="BG974"/>
      <c r="BH974"/>
      <c r="BI974"/>
      <c r="BJ974"/>
    </row>
    <row r="975" spans="56:62" ht="16.5" x14ac:dyDescent="0.3">
      <c r="BD975"/>
      <c r="BE975"/>
      <c r="BF975"/>
      <c r="BG975"/>
      <c r="BH975"/>
      <c r="BI975"/>
      <c r="BJ975"/>
    </row>
    <row r="976" spans="56:62" ht="16.5" x14ac:dyDescent="0.3">
      <c r="BD976"/>
      <c r="BE976"/>
      <c r="BF976"/>
      <c r="BG976"/>
      <c r="BH976"/>
      <c r="BI976"/>
      <c r="BJ976"/>
    </row>
    <row r="977" spans="56:62" ht="16.5" x14ac:dyDescent="0.3">
      <c r="BD977"/>
      <c r="BE977"/>
      <c r="BF977"/>
      <c r="BG977"/>
      <c r="BH977"/>
      <c r="BI977"/>
      <c r="BJ977"/>
    </row>
    <row r="978" spans="56:62" ht="16.5" x14ac:dyDescent="0.3">
      <c r="BD978"/>
      <c r="BE978"/>
      <c r="BF978"/>
      <c r="BG978"/>
      <c r="BH978"/>
      <c r="BI978"/>
      <c r="BJ978"/>
    </row>
    <row r="979" spans="56:62" ht="16.5" x14ac:dyDescent="0.3">
      <c r="BD979"/>
      <c r="BE979"/>
      <c r="BF979"/>
      <c r="BG979"/>
      <c r="BH979"/>
      <c r="BI979"/>
      <c r="BJ979"/>
    </row>
    <row r="980" spans="56:62" ht="16.5" x14ac:dyDescent="0.3">
      <c r="BD980"/>
      <c r="BE980"/>
      <c r="BF980"/>
      <c r="BG980"/>
      <c r="BH980"/>
      <c r="BI980"/>
      <c r="BJ980"/>
    </row>
    <row r="981" spans="56:62" ht="16.5" x14ac:dyDescent="0.3">
      <c r="BD981"/>
      <c r="BE981"/>
      <c r="BF981"/>
      <c r="BG981"/>
      <c r="BH981"/>
      <c r="BI981"/>
      <c r="BJ981"/>
    </row>
    <row r="982" spans="56:62" ht="16.5" x14ac:dyDescent="0.3">
      <c r="BD982"/>
      <c r="BE982"/>
      <c r="BF982"/>
      <c r="BG982"/>
      <c r="BH982"/>
      <c r="BI982"/>
      <c r="BJ982"/>
    </row>
    <row r="983" spans="56:62" ht="16.5" x14ac:dyDescent="0.3">
      <c r="BD983"/>
      <c r="BE983"/>
      <c r="BF983"/>
      <c r="BG983"/>
      <c r="BH983"/>
      <c r="BI983"/>
      <c r="BJ983"/>
    </row>
    <row r="984" spans="56:62" ht="16.5" x14ac:dyDescent="0.3">
      <c r="BD984"/>
      <c r="BE984"/>
      <c r="BF984"/>
      <c r="BG984"/>
      <c r="BH984"/>
      <c r="BI984"/>
      <c r="BJ984"/>
    </row>
    <row r="985" spans="56:62" ht="16.5" x14ac:dyDescent="0.3">
      <c r="BD985"/>
      <c r="BE985"/>
      <c r="BF985"/>
      <c r="BG985"/>
      <c r="BH985"/>
      <c r="BI985"/>
      <c r="BJ985"/>
    </row>
    <row r="986" spans="56:62" ht="16.5" x14ac:dyDescent="0.3">
      <c r="BD986"/>
      <c r="BE986"/>
      <c r="BF986"/>
      <c r="BG986"/>
      <c r="BH986"/>
      <c r="BI986"/>
      <c r="BJ986"/>
    </row>
    <row r="987" spans="56:62" ht="16.5" x14ac:dyDescent="0.3">
      <c r="BD987"/>
      <c r="BE987"/>
      <c r="BF987"/>
      <c r="BG987"/>
      <c r="BH987"/>
      <c r="BI987"/>
      <c r="BJ987"/>
    </row>
    <row r="988" spans="56:62" ht="16.5" x14ac:dyDescent="0.3">
      <c r="BD988"/>
      <c r="BE988"/>
      <c r="BF988"/>
      <c r="BG988"/>
      <c r="BH988"/>
      <c r="BI988"/>
      <c r="BJ988"/>
    </row>
    <row r="989" spans="56:62" ht="16.5" x14ac:dyDescent="0.3">
      <c r="BD989"/>
      <c r="BE989"/>
      <c r="BF989"/>
      <c r="BG989"/>
      <c r="BH989"/>
      <c r="BI989"/>
      <c r="BJ989"/>
    </row>
    <row r="990" spans="56:62" ht="16.5" x14ac:dyDescent="0.3">
      <c r="BD990"/>
      <c r="BE990"/>
      <c r="BF990"/>
      <c r="BG990"/>
      <c r="BH990"/>
      <c r="BI990"/>
      <c r="BJ990"/>
    </row>
    <row r="991" spans="56:62" ht="16.5" x14ac:dyDescent="0.3">
      <c r="BD991"/>
      <c r="BE991"/>
      <c r="BF991"/>
      <c r="BG991"/>
      <c r="BH991"/>
      <c r="BI991"/>
      <c r="BJ991"/>
    </row>
    <row r="992" spans="56:62" ht="16.5" x14ac:dyDescent="0.3">
      <c r="BD992"/>
      <c r="BE992"/>
      <c r="BF992"/>
      <c r="BG992"/>
      <c r="BH992"/>
      <c r="BI992"/>
      <c r="BJ992"/>
    </row>
    <row r="993" spans="56:62" ht="16.5" x14ac:dyDescent="0.3">
      <c r="BD993"/>
      <c r="BE993"/>
      <c r="BF993"/>
      <c r="BG993"/>
      <c r="BH993"/>
      <c r="BI993"/>
      <c r="BJ993"/>
    </row>
    <row r="994" spans="56:62" ht="16.5" x14ac:dyDescent="0.3">
      <c r="BD994"/>
      <c r="BE994"/>
      <c r="BF994"/>
      <c r="BG994"/>
      <c r="BH994"/>
      <c r="BI994"/>
      <c r="BJ994"/>
    </row>
    <row r="995" spans="56:62" ht="16.5" x14ac:dyDescent="0.3">
      <c r="BD995"/>
      <c r="BE995"/>
      <c r="BF995"/>
      <c r="BG995"/>
      <c r="BH995"/>
      <c r="BI995"/>
      <c r="BJ995"/>
    </row>
    <row r="996" spans="56:62" ht="16.5" x14ac:dyDescent="0.3">
      <c r="BD996"/>
      <c r="BE996"/>
      <c r="BF996"/>
      <c r="BG996"/>
      <c r="BH996"/>
      <c r="BI996"/>
      <c r="BJ996"/>
    </row>
    <row r="997" spans="56:62" ht="16.5" x14ac:dyDescent="0.3">
      <c r="BD997"/>
      <c r="BE997"/>
      <c r="BF997"/>
      <c r="BG997"/>
      <c r="BH997"/>
      <c r="BI997"/>
      <c r="BJ997"/>
    </row>
    <row r="998" spans="56:62" ht="16.5" x14ac:dyDescent="0.3">
      <c r="BD998"/>
      <c r="BE998"/>
      <c r="BF998"/>
      <c r="BG998"/>
      <c r="BH998"/>
      <c r="BI998"/>
      <c r="BJ998"/>
    </row>
    <row r="999" spans="56:62" ht="16.5" x14ac:dyDescent="0.3">
      <c r="BD999"/>
      <c r="BE999"/>
      <c r="BF999"/>
      <c r="BG999"/>
      <c r="BH999"/>
      <c r="BI999"/>
      <c r="BJ999"/>
    </row>
    <row r="1000" spans="56:62" ht="16.5" x14ac:dyDescent="0.3">
      <c r="BD1000"/>
      <c r="BE1000"/>
      <c r="BF1000"/>
      <c r="BG1000"/>
      <c r="BH1000"/>
      <c r="BI1000"/>
      <c r="BJ1000"/>
    </row>
    <row r="1001" spans="56:62" ht="16.5" x14ac:dyDescent="0.3">
      <c r="BD1001"/>
      <c r="BE1001"/>
      <c r="BF1001"/>
      <c r="BG1001"/>
      <c r="BH1001"/>
      <c r="BI1001"/>
      <c r="BJ1001"/>
    </row>
    <row r="1002" spans="56:62" ht="16.5" x14ac:dyDescent="0.3">
      <c r="BD1002"/>
      <c r="BE1002"/>
      <c r="BF1002"/>
      <c r="BG1002"/>
      <c r="BH1002"/>
      <c r="BI1002"/>
      <c r="BJ1002"/>
    </row>
    <row r="1003" spans="56:62" ht="16.5" x14ac:dyDescent="0.3">
      <c r="BD1003"/>
      <c r="BE1003"/>
      <c r="BF1003"/>
      <c r="BG1003"/>
      <c r="BH1003"/>
      <c r="BI1003"/>
      <c r="BJ1003"/>
    </row>
    <row r="1004" spans="56:62" ht="16.5" x14ac:dyDescent="0.3">
      <c r="BD1004"/>
      <c r="BE1004"/>
      <c r="BF1004"/>
      <c r="BG1004"/>
      <c r="BH1004"/>
      <c r="BI1004"/>
      <c r="BJ1004"/>
    </row>
    <row r="1005" spans="56:62" ht="16.5" x14ac:dyDescent="0.3">
      <c r="BD1005"/>
      <c r="BE1005"/>
      <c r="BF1005"/>
      <c r="BG1005"/>
      <c r="BH1005"/>
      <c r="BI1005"/>
      <c r="BJ1005"/>
    </row>
    <row r="1006" spans="56:62" ht="16.5" x14ac:dyDescent="0.3">
      <c r="BD1006"/>
      <c r="BE1006"/>
      <c r="BF1006"/>
      <c r="BG1006"/>
      <c r="BH1006"/>
      <c r="BI1006"/>
      <c r="BJ1006"/>
    </row>
    <row r="1007" spans="56:62" ht="16.5" x14ac:dyDescent="0.3">
      <c r="BD1007"/>
      <c r="BE1007"/>
      <c r="BF1007"/>
      <c r="BG1007"/>
      <c r="BH1007"/>
      <c r="BI1007"/>
      <c r="BJ1007"/>
    </row>
    <row r="1008" spans="56:62" ht="16.5" x14ac:dyDescent="0.3">
      <c r="BD1008"/>
      <c r="BE1008"/>
      <c r="BF1008"/>
      <c r="BG1008"/>
      <c r="BH1008"/>
      <c r="BI1008"/>
      <c r="BJ1008"/>
    </row>
    <row r="1009" spans="56:62" ht="16.5" x14ac:dyDescent="0.3">
      <c r="BD1009"/>
      <c r="BE1009"/>
      <c r="BF1009"/>
      <c r="BG1009"/>
      <c r="BH1009"/>
      <c r="BI1009"/>
      <c r="BJ1009"/>
    </row>
    <row r="1010" spans="56:62" ht="16.5" x14ac:dyDescent="0.3">
      <c r="BD1010"/>
      <c r="BE1010"/>
      <c r="BF1010"/>
      <c r="BG1010"/>
      <c r="BH1010"/>
      <c r="BI1010"/>
      <c r="BJ1010"/>
    </row>
    <row r="1011" spans="56:62" ht="16.5" x14ac:dyDescent="0.3">
      <c r="BD1011"/>
      <c r="BE1011"/>
      <c r="BF1011"/>
      <c r="BG1011"/>
      <c r="BH1011"/>
      <c r="BI1011"/>
      <c r="BJ1011"/>
    </row>
    <row r="1012" spans="56:62" ht="16.5" x14ac:dyDescent="0.3">
      <c r="BD1012"/>
      <c r="BE1012"/>
      <c r="BF1012"/>
      <c r="BG1012"/>
      <c r="BH1012"/>
      <c r="BI1012"/>
      <c r="BJ1012"/>
    </row>
    <row r="1013" spans="56:62" ht="16.5" x14ac:dyDescent="0.3">
      <c r="BD1013"/>
      <c r="BE1013"/>
      <c r="BF1013"/>
      <c r="BG1013"/>
      <c r="BH1013"/>
      <c r="BI1013"/>
      <c r="BJ1013"/>
    </row>
    <row r="1014" spans="56:62" ht="16.5" x14ac:dyDescent="0.3">
      <c r="BD1014"/>
      <c r="BE1014"/>
      <c r="BF1014"/>
      <c r="BG1014"/>
      <c r="BH1014"/>
      <c r="BI1014"/>
      <c r="BJ1014"/>
    </row>
    <row r="1015" spans="56:62" ht="16.5" x14ac:dyDescent="0.3">
      <c r="BD1015"/>
      <c r="BE1015"/>
      <c r="BF1015"/>
      <c r="BG1015"/>
      <c r="BH1015"/>
      <c r="BI1015"/>
      <c r="BJ1015"/>
    </row>
    <row r="1016" spans="56:62" ht="16.5" x14ac:dyDescent="0.3">
      <c r="BD1016"/>
      <c r="BE1016"/>
      <c r="BF1016"/>
      <c r="BG1016"/>
      <c r="BH1016"/>
      <c r="BI1016"/>
      <c r="BJ1016"/>
    </row>
    <row r="1017" spans="56:62" ht="16.5" x14ac:dyDescent="0.3">
      <c r="BD1017"/>
      <c r="BE1017"/>
      <c r="BF1017"/>
      <c r="BG1017"/>
      <c r="BH1017"/>
      <c r="BI1017"/>
      <c r="BJ1017"/>
    </row>
    <row r="1018" spans="56:62" ht="16.5" x14ac:dyDescent="0.3">
      <c r="BD1018"/>
      <c r="BE1018"/>
      <c r="BF1018"/>
      <c r="BG1018"/>
      <c r="BH1018"/>
      <c r="BI1018"/>
      <c r="BJ1018"/>
    </row>
    <row r="1019" spans="56:62" ht="16.5" x14ac:dyDescent="0.3">
      <c r="BD1019"/>
      <c r="BE1019"/>
      <c r="BF1019"/>
      <c r="BG1019"/>
      <c r="BH1019"/>
      <c r="BI1019"/>
      <c r="BJ1019"/>
    </row>
    <row r="1020" spans="56:62" ht="16.5" x14ac:dyDescent="0.3">
      <c r="BD1020"/>
      <c r="BE1020"/>
      <c r="BF1020"/>
      <c r="BG1020"/>
      <c r="BH1020"/>
      <c r="BI1020"/>
      <c r="BJ1020"/>
    </row>
    <row r="1021" spans="56:62" ht="16.5" x14ac:dyDescent="0.3">
      <c r="BD1021"/>
      <c r="BE1021"/>
      <c r="BF1021"/>
      <c r="BG1021"/>
      <c r="BH1021"/>
      <c r="BI1021"/>
      <c r="BJ1021"/>
    </row>
    <row r="1022" spans="56:62" ht="16.5" x14ac:dyDescent="0.3">
      <c r="BD1022"/>
      <c r="BE1022"/>
      <c r="BF1022"/>
      <c r="BG1022"/>
      <c r="BH1022"/>
      <c r="BI1022"/>
      <c r="BJ1022"/>
    </row>
    <row r="1023" spans="56:62" ht="16.5" x14ac:dyDescent="0.3">
      <c r="BD1023"/>
      <c r="BE1023"/>
      <c r="BF1023"/>
      <c r="BG1023"/>
      <c r="BH1023"/>
      <c r="BI1023"/>
      <c r="BJ1023"/>
    </row>
    <row r="1024" spans="56:62" ht="16.5" x14ac:dyDescent="0.3">
      <c r="BD1024"/>
      <c r="BE1024"/>
      <c r="BF1024"/>
      <c r="BG1024"/>
      <c r="BH1024"/>
      <c r="BI1024"/>
      <c r="BJ1024"/>
    </row>
    <row r="1025" spans="56:62" ht="16.5" x14ac:dyDescent="0.3">
      <c r="BD1025"/>
      <c r="BE1025"/>
      <c r="BF1025"/>
      <c r="BG1025"/>
      <c r="BH1025"/>
      <c r="BI1025"/>
      <c r="BJ1025"/>
    </row>
    <row r="1026" spans="56:62" ht="16.5" x14ac:dyDescent="0.3">
      <c r="BD1026"/>
      <c r="BE1026"/>
      <c r="BF1026"/>
      <c r="BG1026"/>
      <c r="BH1026"/>
      <c r="BI1026"/>
      <c r="BJ1026"/>
    </row>
    <row r="1027" spans="56:62" ht="16.5" x14ac:dyDescent="0.3">
      <c r="BD1027"/>
      <c r="BE1027"/>
      <c r="BF1027"/>
      <c r="BG1027"/>
      <c r="BH1027"/>
      <c r="BI1027"/>
      <c r="BJ1027"/>
    </row>
    <row r="1028" spans="56:62" ht="16.5" x14ac:dyDescent="0.3">
      <c r="BD1028"/>
      <c r="BE1028"/>
      <c r="BF1028"/>
      <c r="BG1028"/>
      <c r="BH1028"/>
      <c r="BI1028"/>
      <c r="BJ1028"/>
    </row>
    <row r="1029" spans="56:62" ht="16.5" x14ac:dyDescent="0.3">
      <c r="BD1029"/>
      <c r="BE1029"/>
      <c r="BF1029"/>
      <c r="BG1029"/>
      <c r="BH1029"/>
      <c r="BI1029"/>
      <c r="BJ1029"/>
    </row>
    <row r="1030" spans="56:62" ht="16.5" x14ac:dyDescent="0.3">
      <c r="BD1030"/>
      <c r="BE1030"/>
      <c r="BF1030"/>
      <c r="BG1030"/>
      <c r="BH1030"/>
      <c r="BI1030"/>
      <c r="BJ1030"/>
    </row>
    <row r="1031" spans="56:62" ht="16.5" x14ac:dyDescent="0.3">
      <c r="BD1031"/>
      <c r="BE1031"/>
      <c r="BF1031"/>
      <c r="BG1031"/>
      <c r="BH1031"/>
      <c r="BI1031"/>
      <c r="BJ1031"/>
    </row>
    <row r="1032" spans="56:62" ht="16.5" x14ac:dyDescent="0.3">
      <c r="BD1032"/>
      <c r="BE1032"/>
      <c r="BF1032"/>
      <c r="BG1032"/>
      <c r="BH1032"/>
      <c r="BI1032"/>
      <c r="BJ1032"/>
    </row>
    <row r="1033" spans="56:62" ht="16.5" x14ac:dyDescent="0.3">
      <c r="BD1033"/>
      <c r="BE1033"/>
      <c r="BF1033"/>
      <c r="BG1033"/>
      <c r="BH1033"/>
      <c r="BI1033"/>
      <c r="BJ1033"/>
    </row>
    <row r="1034" spans="56:62" ht="16.5" x14ac:dyDescent="0.3">
      <c r="BD1034"/>
      <c r="BE1034"/>
      <c r="BF1034"/>
      <c r="BG1034"/>
      <c r="BH1034"/>
      <c r="BI1034"/>
      <c r="BJ1034"/>
    </row>
    <row r="1035" spans="56:62" ht="16.5" x14ac:dyDescent="0.3">
      <c r="BD1035"/>
      <c r="BE1035"/>
      <c r="BF1035"/>
      <c r="BG1035"/>
      <c r="BH1035"/>
      <c r="BI1035"/>
      <c r="BJ1035"/>
    </row>
    <row r="1036" spans="56:62" ht="16.5" x14ac:dyDescent="0.3">
      <c r="BD1036"/>
      <c r="BE1036"/>
      <c r="BF1036"/>
      <c r="BG1036"/>
      <c r="BH1036"/>
      <c r="BI1036"/>
      <c r="BJ1036"/>
    </row>
    <row r="1037" spans="56:62" ht="16.5" x14ac:dyDescent="0.3">
      <c r="BD1037"/>
      <c r="BE1037"/>
      <c r="BF1037"/>
      <c r="BG1037"/>
      <c r="BH1037"/>
      <c r="BI1037"/>
      <c r="BJ1037"/>
    </row>
    <row r="1038" spans="56:62" ht="16.5" x14ac:dyDescent="0.3">
      <c r="BD1038"/>
      <c r="BE1038"/>
      <c r="BF1038"/>
      <c r="BG1038"/>
      <c r="BH1038"/>
      <c r="BI1038"/>
      <c r="BJ1038"/>
    </row>
    <row r="1039" spans="56:62" ht="16.5" x14ac:dyDescent="0.3">
      <c r="BD1039"/>
      <c r="BE1039"/>
      <c r="BF1039"/>
      <c r="BG1039"/>
      <c r="BH1039"/>
      <c r="BI1039"/>
      <c r="BJ1039"/>
    </row>
    <row r="1040" spans="56:62" ht="16.5" x14ac:dyDescent="0.3">
      <c r="BD1040"/>
      <c r="BE1040"/>
      <c r="BF1040"/>
      <c r="BG1040"/>
      <c r="BH1040"/>
      <c r="BI1040"/>
      <c r="BJ1040"/>
    </row>
    <row r="1041" spans="56:62" ht="16.5" x14ac:dyDescent="0.3">
      <c r="BD1041"/>
      <c r="BE1041"/>
      <c r="BF1041"/>
      <c r="BG1041"/>
      <c r="BH1041"/>
      <c r="BI1041"/>
      <c r="BJ1041"/>
    </row>
    <row r="1042" spans="56:62" ht="16.5" x14ac:dyDescent="0.3">
      <c r="BD1042"/>
      <c r="BE1042"/>
      <c r="BF1042"/>
      <c r="BG1042"/>
      <c r="BH1042"/>
      <c r="BI1042"/>
      <c r="BJ1042"/>
    </row>
    <row r="1043" spans="56:62" ht="16.5" x14ac:dyDescent="0.3">
      <c r="BD1043"/>
      <c r="BE1043"/>
      <c r="BF1043"/>
      <c r="BG1043"/>
      <c r="BH1043"/>
      <c r="BI1043"/>
      <c r="BJ1043"/>
    </row>
    <row r="1044" spans="56:62" ht="16.5" x14ac:dyDescent="0.3">
      <c r="BD1044"/>
      <c r="BE1044"/>
      <c r="BF1044"/>
      <c r="BG1044"/>
      <c r="BH1044"/>
      <c r="BI1044"/>
      <c r="BJ1044"/>
    </row>
    <row r="1045" spans="56:62" ht="16.5" x14ac:dyDescent="0.3">
      <c r="BD1045"/>
      <c r="BE1045"/>
      <c r="BF1045"/>
      <c r="BG1045"/>
      <c r="BH1045"/>
      <c r="BI1045"/>
      <c r="BJ1045"/>
    </row>
    <row r="1046" spans="56:62" ht="16.5" x14ac:dyDescent="0.3">
      <c r="BD1046"/>
      <c r="BE1046"/>
      <c r="BF1046"/>
      <c r="BG1046"/>
      <c r="BH1046"/>
      <c r="BI1046"/>
      <c r="BJ1046"/>
    </row>
    <row r="1047" spans="56:62" ht="16.5" x14ac:dyDescent="0.3">
      <c r="BD1047"/>
      <c r="BE1047"/>
      <c r="BF1047"/>
      <c r="BG1047"/>
      <c r="BH1047"/>
      <c r="BI1047"/>
      <c r="BJ1047"/>
    </row>
    <row r="1048" spans="56:62" ht="16.5" x14ac:dyDescent="0.3">
      <c r="BD1048"/>
      <c r="BE1048"/>
      <c r="BF1048"/>
      <c r="BG1048"/>
      <c r="BH1048"/>
      <c r="BI1048"/>
      <c r="BJ1048"/>
    </row>
    <row r="1049" spans="56:62" ht="16.5" x14ac:dyDescent="0.3">
      <c r="BD1049"/>
      <c r="BE1049"/>
      <c r="BF1049"/>
      <c r="BG1049"/>
      <c r="BH1049"/>
      <c r="BI1049"/>
      <c r="BJ1049"/>
    </row>
    <row r="1050" spans="56:62" ht="16.5" x14ac:dyDescent="0.3">
      <c r="BD1050"/>
      <c r="BE1050"/>
      <c r="BF1050"/>
      <c r="BG1050"/>
      <c r="BH1050"/>
      <c r="BI1050"/>
      <c r="BJ1050"/>
    </row>
    <row r="1051" spans="56:62" ht="16.5" x14ac:dyDescent="0.3">
      <c r="BD1051"/>
      <c r="BE1051"/>
      <c r="BF1051"/>
      <c r="BG1051"/>
      <c r="BH1051"/>
      <c r="BI1051"/>
      <c r="BJ1051"/>
    </row>
    <row r="1052" spans="56:62" ht="16.5" x14ac:dyDescent="0.3">
      <c r="BD1052"/>
      <c r="BE1052"/>
      <c r="BF1052"/>
      <c r="BG1052"/>
      <c r="BH1052"/>
      <c r="BI1052"/>
      <c r="BJ1052"/>
    </row>
    <row r="1053" spans="56:62" ht="16.5" x14ac:dyDescent="0.3">
      <c r="BD1053"/>
      <c r="BE1053"/>
      <c r="BF1053"/>
      <c r="BG1053"/>
      <c r="BH1053"/>
      <c r="BI1053"/>
      <c r="BJ1053"/>
    </row>
    <row r="1054" spans="56:62" ht="16.5" x14ac:dyDescent="0.3">
      <c r="BD1054"/>
      <c r="BE1054"/>
      <c r="BF1054"/>
      <c r="BG1054"/>
      <c r="BH1054"/>
      <c r="BI1054"/>
      <c r="BJ1054"/>
    </row>
    <row r="1055" spans="56:62" ht="16.5" x14ac:dyDescent="0.3">
      <c r="BD1055"/>
      <c r="BE1055"/>
      <c r="BF1055"/>
      <c r="BG1055"/>
      <c r="BH1055"/>
      <c r="BI1055"/>
      <c r="BJ1055"/>
    </row>
    <row r="1056" spans="56:62" ht="16.5" x14ac:dyDescent="0.3">
      <c r="BD1056"/>
      <c r="BE1056"/>
      <c r="BF1056"/>
      <c r="BG1056"/>
      <c r="BH1056"/>
      <c r="BI1056"/>
      <c r="BJ1056"/>
    </row>
    <row r="1057" spans="56:62" ht="16.5" x14ac:dyDescent="0.3">
      <c r="BD1057"/>
      <c r="BE1057"/>
      <c r="BF1057"/>
      <c r="BG1057"/>
      <c r="BH1057"/>
      <c r="BI1057"/>
      <c r="BJ1057"/>
    </row>
    <row r="1058" spans="56:62" ht="16.5" x14ac:dyDescent="0.3">
      <c r="BD1058"/>
      <c r="BE1058"/>
      <c r="BF1058"/>
      <c r="BG1058"/>
      <c r="BH1058"/>
      <c r="BI1058"/>
      <c r="BJ1058"/>
    </row>
    <row r="1059" spans="56:62" ht="16.5" x14ac:dyDescent="0.3">
      <c r="BD1059"/>
      <c r="BE1059"/>
      <c r="BF1059"/>
      <c r="BG1059"/>
      <c r="BH1059"/>
      <c r="BI1059"/>
      <c r="BJ1059"/>
    </row>
    <row r="1060" spans="56:62" ht="16.5" x14ac:dyDescent="0.3">
      <c r="BD1060"/>
      <c r="BE1060"/>
      <c r="BF1060"/>
      <c r="BG1060"/>
      <c r="BH1060"/>
      <c r="BI1060"/>
      <c r="BJ1060"/>
    </row>
    <row r="1061" spans="56:62" ht="16.5" x14ac:dyDescent="0.3">
      <c r="BD1061"/>
      <c r="BE1061"/>
      <c r="BF1061"/>
      <c r="BG1061"/>
      <c r="BH1061"/>
      <c r="BI1061"/>
      <c r="BJ1061"/>
    </row>
    <row r="1062" spans="56:62" ht="16.5" x14ac:dyDescent="0.3">
      <c r="BD1062"/>
      <c r="BE1062"/>
      <c r="BF1062"/>
      <c r="BG1062"/>
      <c r="BH1062"/>
      <c r="BI1062"/>
      <c r="BJ1062"/>
    </row>
    <row r="1063" spans="56:62" ht="16.5" x14ac:dyDescent="0.3">
      <c r="BD1063"/>
      <c r="BE1063"/>
      <c r="BF1063"/>
      <c r="BG1063"/>
      <c r="BH1063"/>
      <c r="BI1063"/>
      <c r="BJ1063"/>
    </row>
    <row r="1064" spans="56:62" ht="16.5" x14ac:dyDescent="0.3">
      <c r="BD1064"/>
      <c r="BE1064"/>
      <c r="BF1064"/>
      <c r="BG1064"/>
      <c r="BH1064"/>
      <c r="BI1064"/>
      <c r="BJ1064"/>
    </row>
    <row r="1065" spans="56:62" ht="16.5" x14ac:dyDescent="0.3">
      <c r="BD1065"/>
      <c r="BE1065"/>
      <c r="BF1065"/>
      <c r="BG1065"/>
      <c r="BH1065"/>
      <c r="BI1065"/>
      <c r="BJ1065"/>
    </row>
    <row r="1066" spans="56:62" ht="16.5" x14ac:dyDescent="0.3">
      <c r="BD1066"/>
      <c r="BE1066"/>
      <c r="BF1066"/>
      <c r="BG1066"/>
      <c r="BH1066"/>
      <c r="BI1066"/>
      <c r="BJ1066"/>
    </row>
    <row r="1067" spans="56:62" ht="16.5" x14ac:dyDescent="0.3">
      <c r="BD1067"/>
      <c r="BE1067"/>
      <c r="BF1067"/>
      <c r="BG1067"/>
      <c r="BH1067"/>
      <c r="BI1067"/>
      <c r="BJ1067"/>
    </row>
    <row r="1068" spans="56:62" ht="16.5" x14ac:dyDescent="0.3">
      <c r="BD1068"/>
      <c r="BE1068"/>
      <c r="BF1068"/>
      <c r="BG1068"/>
      <c r="BH1068"/>
      <c r="BI1068"/>
      <c r="BJ1068"/>
    </row>
    <row r="1069" spans="56:62" ht="16.5" x14ac:dyDescent="0.3">
      <c r="BD1069"/>
      <c r="BE1069"/>
      <c r="BF1069"/>
      <c r="BG1069"/>
      <c r="BH1069"/>
      <c r="BI1069"/>
      <c r="BJ1069"/>
    </row>
    <row r="1070" spans="56:62" ht="16.5" x14ac:dyDescent="0.3">
      <c r="BD1070"/>
      <c r="BE1070"/>
      <c r="BF1070"/>
      <c r="BG1070"/>
      <c r="BH1070"/>
      <c r="BI1070"/>
      <c r="BJ1070"/>
    </row>
    <row r="1071" spans="56:62" ht="16.5" x14ac:dyDescent="0.3">
      <c r="BD1071"/>
      <c r="BE1071"/>
      <c r="BF1071"/>
      <c r="BG1071"/>
      <c r="BH1071"/>
      <c r="BI1071"/>
    </row>
    <row r="1072" spans="56:62" ht="16.5" x14ac:dyDescent="0.3">
      <c r="BD1072"/>
      <c r="BE1072"/>
      <c r="BF1072"/>
      <c r="BG1072"/>
      <c r="BH1072"/>
      <c r="BI1072"/>
    </row>
    <row r="1073" spans="56:61" ht="16.5" x14ac:dyDescent="0.3">
      <c r="BD1073"/>
      <c r="BE1073"/>
      <c r="BF1073"/>
      <c r="BG1073"/>
      <c r="BH1073"/>
      <c r="BI1073"/>
    </row>
    <row r="1074" spans="56:61" ht="16.5" x14ac:dyDescent="0.3">
      <c r="BD1074"/>
      <c r="BE1074"/>
      <c r="BF1074"/>
      <c r="BG1074"/>
      <c r="BH1074"/>
      <c r="BI1074"/>
    </row>
    <row r="1075" spans="56:61" ht="16.5" x14ac:dyDescent="0.3">
      <c r="BD1075"/>
      <c r="BE1075"/>
      <c r="BF1075"/>
      <c r="BG1075"/>
      <c r="BH1075"/>
      <c r="BI1075"/>
    </row>
    <row r="1076" spans="56:61" ht="16.5" x14ac:dyDescent="0.3">
      <c r="BD1076"/>
      <c r="BE1076"/>
      <c r="BF1076"/>
      <c r="BG1076"/>
      <c r="BH1076"/>
      <c r="BI1076"/>
    </row>
    <row r="1077" spans="56:61" ht="16.5" x14ac:dyDescent="0.3">
      <c r="BD1077"/>
      <c r="BE1077"/>
      <c r="BF1077"/>
      <c r="BG1077"/>
      <c r="BH1077"/>
      <c r="BI1077"/>
    </row>
    <row r="1078" spans="56:61" ht="16.5" x14ac:dyDescent="0.3">
      <c r="BD1078"/>
      <c r="BE1078"/>
      <c r="BF1078"/>
      <c r="BG1078"/>
      <c r="BH1078"/>
      <c r="BI1078"/>
    </row>
    <row r="1079" spans="56:61" ht="16.5" x14ac:dyDescent="0.3">
      <c r="BD1079"/>
      <c r="BE1079"/>
      <c r="BF1079"/>
      <c r="BG1079"/>
      <c r="BH1079"/>
      <c r="BI1079"/>
    </row>
    <row r="1080" spans="56:61" ht="16.5" x14ac:dyDescent="0.3">
      <c r="BD1080"/>
      <c r="BE1080"/>
      <c r="BF1080"/>
      <c r="BG1080"/>
      <c r="BH1080"/>
      <c r="BI1080"/>
    </row>
    <row r="1081" spans="56:61" ht="16.5" x14ac:dyDescent="0.3">
      <c r="BD1081"/>
      <c r="BE1081"/>
      <c r="BF1081"/>
      <c r="BG1081"/>
      <c r="BH1081"/>
      <c r="BI1081"/>
    </row>
    <row r="1082" spans="56:61" ht="16.5" x14ac:dyDescent="0.3">
      <c r="BD1082"/>
      <c r="BE1082"/>
      <c r="BF1082"/>
      <c r="BG1082"/>
      <c r="BH1082"/>
      <c r="BI1082"/>
    </row>
    <row r="1083" spans="56:61" ht="16.5" x14ac:dyDescent="0.3">
      <c r="BD1083"/>
      <c r="BE1083"/>
      <c r="BF1083"/>
      <c r="BG1083"/>
      <c r="BH1083"/>
      <c r="BI1083"/>
    </row>
    <row r="1084" spans="56:61" ht="16.5" x14ac:dyDescent="0.3">
      <c r="BD1084"/>
      <c r="BE1084"/>
      <c r="BF1084"/>
      <c r="BG1084"/>
      <c r="BH1084"/>
      <c r="BI1084"/>
    </row>
    <row r="1085" spans="56:61" ht="16.5" x14ac:dyDescent="0.3">
      <c r="BD1085"/>
      <c r="BE1085"/>
      <c r="BF1085"/>
      <c r="BG1085"/>
      <c r="BH1085"/>
      <c r="BI1085"/>
    </row>
    <row r="1086" spans="56:61" ht="16.5" x14ac:dyDescent="0.3">
      <c r="BD1086"/>
      <c r="BE1086"/>
      <c r="BF1086"/>
      <c r="BG1086"/>
      <c r="BH1086"/>
      <c r="BI1086"/>
    </row>
    <row r="1087" spans="56:61" ht="16.5" x14ac:dyDescent="0.3">
      <c r="BD1087"/>
      <c r="BE1087"/>
      <c r="BF1087"/>
      <c r="BG1087"/>
      <c r="BH1087"/>
      <c r="BI1087"/>
    </row>
    <row r="1088" spans="56:61" ht="16.5" x14ac:dyDescent="0.3">
      <c r="BD1088"/>
      <c r="BE1088"/>
      <c r="BF1088"/>
      <c r="BG1088"/>
      <c r="BH1088"/>
      <c r="BI1088"/>
    </row>
    <row r="1089" spans="56:61" ht="16.5" x14ac:dyDescent="0.3">
      <c r="BD1089"/>
      <c r="BE1089"/>
      <c r="BF1089"/>
      <c r="BG1089"/>
      <c r="BH1089"/>
      <c r="BI1089"/>
    </row>
    <row r="1090" spans="56:61" ht="16.5" x14ac:dyDescent="0.3">
      <c r="BD1090"/>
      <c r="BE1090"/>
      <c r="BF1090"/>
      <c r="BG1090"/>
      <c r="BH1090"/>
      <c r="BI1090"/>
    </row>
    <row r="1091" spans="56:61" ht="16.5" x14ac:dyDescent="0.3">
      <c r="BD1091"/>
      <c r="BE1091"/>
      <c r="BF1091"/>
      <c r="BG1091"/>
      <c r="BH1091"/>
      <c r="BI1091"/>
    </row>
    <row r="1092" spans="56:61" ht="16.5" x14ac:dyDescent="0.3">
      <c r="BD1092"/>
      <c r="BE1092"/>
      <c r="BF1092"/>
      <c r="BG1092"/>
      <c r="BH1092"/>
      <c r="BI1092"/>
    </row>
    <row r="1093" spans="56:61" ht="16.5" x14ac:dyDescent="0.3">
      <c r="BD1093"/>
      <c r="BE1093"/>
      <c r="BF1093"/>
      <c r="BG1093"/>
      <c r="BH1093"/>
      <c r="BI1093"/>
    </row>
    <row r="1094" spans="56:61" ht="16.5" x14ac:dyDescent="0.3">
      <c r="BD1094"/>
      <c r="BE1094"/>
      <c r="BF1094"/>
      <c r="BG1094"/>
      <c r="BH1094"/>
      <c r="BI1094"/>
    </row>
    <row r="1095" spans="56:61" ht="16.5" x14ac:dyDescent="0.3">
      <c r="BD1095"/>
      <c r="BE1095"/>
      <c r="BF1095"/>
      <c r="BG1095"/>
      <c r="BH1095"/>
      <c r="BI1095"/>
    </row>
    <row r="1096" spans="56:61" ht="16.5" x14ac:dyDescent="0.3">
      <c r="BD1096"/>
      <c r="BE1096"/>
      <c r="BF1096"/>
      <c r="BG1096"/>
      <c r="BH1096"/>
      <c r="BI1096"/>
    </row>
    <row r="1097" spans="56:61" ht="16.5" x14ac:dyDescent="0.3">
      <c r="BD1097"/>
      <c r="BE1097"/>
      <c r="BF1097"/>
      <c r="BG1097"/>
      <c r="BH1097"/>
      <c r="BI1097"/>
    </row>
    <row r="1098" spans="56:61" ht="16.5" x14ac:dyDescent="0.3">
      <c r="BD1098"/>
      <c r="BE1098"/>
      <c r="BF1098"/>
      <c r="BG1098"/>
      <c r="BH1098"/>
      <c r="BI1098"/>
    </row>
    <row r="1099" spans="56:61" ht="16.5" x14ac:dyDescent="0.3">
      <c r="BD1099"/>
      <c r="BE1099"/>
      <c r="BF1099"/>
      <c r="BG1099"/>
      <c r="BH1099"/>
      <c r="BI1099"/>
    </row>
    <row r="1100" spans="56:61" ht="16.5" x14ac:dyDescent="0.3">
      <c r="BD1100"/>
      <c r="BE1100"/>
      <c r="BF1100"/>
      <c r="BG1100"/>
      <c r="BH1100"/>
      <c r="BI1100"/>
    </row>
    <row r="1101" spans="56:61" ht="16.5" x14ac:dyDescent="0.3">
      <c r="BD1101"/>
      <c r="BE1101"/>
      <c r="BF1101"/>
      <c r="BG1101"/>
      <c r="BH1101"/>
      <c r="BI1101"/>
    </row>
    <row r="1102" spans="56:61" ht="16.5" x14ac:dyDescent="0.3">
      <c r="BD1102"/>
      <c r="BE1102"/>
      <c r="BF1102"/>
      <c r="BG1102"/>
      <c r="BH1102"/>
      <c r="BI1102"/>
    </row>
    <row r="1103" spans="56:61" ht="16.5" x14ac:dyDescent="0.3">
      <c r="BD1103"/>
      <c r="BE1103"/>
      <c r="BF1103"/>
      <c r="BG1103"/>
      <c r="BH1103"/>
      <c r="BI1103"/>
    </row>
    <row r="1104" spans="56:61" ht="16.5" x14ac:dyDescent="0.3">
      <c r="BD1104"/>
      <c r="BE1104"/>
      <c r="BF1104"/>
      <c r="BG1104"/>
      <c r="BH1104"/>
      <c r="BI1104"/>
    </row>
    <row r="1105" spans="56:61" ht="16.5" x14ac:dyDescent="0.3">
      <c r="BD1105"/>
      <c r="BE1105"/>
      <c r="BF1105"/>
      <c r="BG1105"/>
      <c r="BH1105"/>
      <c r="BI1105"/>
    </row>
    <row r="1106" spans="56:61" ht="16.5" x14ac:dyDescent="0.3">
      <c r="BD1106"/>
      <c r="BE1106"/>
      <c r="BF1106"/>
      <c r="BG1106"/>
      <c r="BH1106"/>
      <c r="BI1106"/>
    </row>
    <row r="1107" spans="56:61" ht="16.5" x14ac:dyDescent="0.3">
      <c r="BD1107"/>
      <c r="BE1107"/>
      <c r="BF1107"/>
      <c r="BG1107"/>
      <c r="BH1107"/>
      <c r="BI1107"/>
    </row>
    <row r="1108" spans="56:61" ht="16.5" x14ac:dyDescent="0.3">
      <c r="BD1108"/>
      <c r="BE1108"/>
      <c r="BF1108"/>
      <c r="BG1108"/>
      <c r="BH1108"/>
      <c r="BI1108"/>
    </row>
    <row r="1109" spans="56:61" ht="16.5" x14ac:dyDescent="0.3">
      <c r="BD1109"/>
      <c r="BE1109"/>
      <c r="BF1109"/>
      <c r="BG1109"/>
      <c r="BH1109"/>
      <c r="BI1109"/>
    </row>
    <row r="1110" spans="56:61" ht="16.5" x14ac:dyDescent="0.3">
      <c r="BD1110"/>
      <c r="BE1110"/>
      <c r="BF1110"/>
      <c r="BG1110"/>
      <c r="BH1110"/>
      <c r="BI1110"/>
    </row>
    <row r="1111" spans="56:61" ht="16.5" x14ac:dyDescent="0.3">
      <c r="BD1111"/>
      <c r="BE1111"/>
      <c r="BF1111"/>
      <c r="BG1111"/>
      <c r="BH1111"/>
      <c r="BI1111"/>
    </row>
    <row r="1112" spans="56:61" ht="16.5" x14ac:dyDescent="0.3">
      <c r="BD1112"/>
      <c r="BE1112"/>
      <c r="BF1112"/>
      <c r="BG1112"/>
      <c r="BH1112"/>
      <c r="BI1112"/>
    </row>
    <row r="1113" spans="56:61" ht="16.5" x14ac:dyDescent="0.3">
      <c r="BD1113"/>
      <c r="BE1113"/>
      <c r="BF1113"/>
      <c r="BG1113"/>
      <c r="BH1113"/>
      <c r="BI1113"/>
    </row>
    <row r="1114" spans="56:61" ht="16.5" x14ac:dyDescent="0.3">
      <c r="BD1114"/>
      <c r="BE1114"/>
      <c r="BF1114"/>
      <c r="BG1114"/>
      <c r="BH1114"/>
      <c r="BI1114"/>
    </row>
    <row r="1115" spans="56:61" ht="16.5" x14ac:dyDescent="0.3">
      <c r="BD1115"/>
      <c r="BE1115"/>
      <c r="BF1115"/>
      <c r="BG1115"/>
      <c r="BH1115"/>
      <c r="BI1115"/>
    </row>
    <row r="1116" spans="56:61" ht="16.5" x14ac:dyDescent="0.3">
      <c r="BD1116"/>
      <c r="BE1116"/>
      <c r="BF1116"/>
      <c r="BG1116"/>
      <c r="BH1116"/>
      <c r="BI1116"/>
    </row>
  </sheetData>
  <phoneticPr fontId="18" type="noConversion"/>
  <pageMargins left="0.7" right="0.7" top="0.75" bottom="0.75" header="0.3" footer="0.3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A1"/>
  <sheetViews>
    <sheetView showGridLines="0" tabSelected="1" zoomScaleNormal="100" workbookViewId="0"/>
  </sheetViews>
  <sheetFormatPr defaultRowHeight="16.5" x14ac:dyDescent="0.3"/>
  <sheetData/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/>
  </sheetViews>
  <sheetFormatPr defaultRowHeight="16.5" x14ac:dyDescent="0.3"/>
  <sheetData>
    <row r="1" spans="1:2" x14ac:dyDescent="0.3">
      <c r="A1" t="s">
        <v>1166</v>
      </c>
      <c r="B1" t="s">
        <v>1165</v>
      </c>
    </row>
    <row r="2" spans="1:2" x14ac:dyDescent="0.3">
      <c r="A2" t="s">
        <v>1154</v>
      </c>
      <c r="B2" t="s">
        <v>1160</v>
      </c>
    </row>
    <row r="3" spans="1:2" x14ac:dyDescent="0.3">
      <c r="A3" t="s">
        <v>1157</v>
      </c>
      <c r="B3" t="s">
        <v>1161</v>
      </c>
    </row>
    <row r="4" spans="1:2" x14ac:dyDescent="0.3">
      <c r="A4" t="s">
        <v>1159</v>
      </c>
      <c r="B4" t="s">
        <v>1162</v>
      </c>
    </row>
    <row r="5" spans="1:2" x14ac:dyDescent="0.3">
      <c r="A5" t="s">
        <v>1156</v>
      </c>
      <c r="B5" t="s">
        <v>1163</v>
      </c>
    </row>
    <row r="6" spans="1:2" x14ac:dyDescent="0.3">
      <c r="A6" t="s">
        <v>1155</v>
      </c>
      <c r="B6" t="s">
        <v>1164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데이터</vt:lpstr>
      <vt:lpstr>피벗보고서</vt:lpstr>
      <vt:lpstr>대시보드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환노 이</cp:lastModifiedBy>
  <cp:lastPrinted>2024-05-04T10:40:49Z</cp:lastPrinted>
  <dcterms:created xsi:type="dcterms:W3CDTF">2024-05-03T11:16:15Z</dcterms:created>
  <dcterms:modified xsi:type="dcterms:W3CDTF">2024-05-08T07:51:46Z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