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JINSUN CHOI\OneDrive\바탕 화면\"/>
    </mc:Choice>
  </mc:AlternateContent>
  <x:bookViews>
    <x:workbookView xWindow="0" yWindow="0" windowWidth="22788" windowHeight="8472"/>
  </x:bookViews>
  <x:sheets>
    <x:sheet name="data" sheetId="1" r:id="rId4"/>
  </x:sheets>
  <x:definedNames>
    <x:definedName name="_xlnm._FilterDatabase" localSheetId="0" hidden="1">data!$A$5:$X$6</x:definedName>
    <x:definedName name="_xlnm._FilterDatabase" hidden="1">#REF!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<x:sst xmlns:r="http://schemas.openxmlformats.org/officeDocument/2006/relationships" xmlns:c="http://schemas.openxmlformats.org/drawingml/2006/chart" xmlns:x="http://schemas.openxmlformats.org/spreadsheetml/2006/main" count="36" uniqueCount="26">
  <x:si>
    <x:t>실적</x:t>
  </x:si>
  <x:si>
    <x:t>절감 효과</x:t>
  </x:si>
  <x:si>
    <x:t>년도별 효과</x:t>
  </x:si>
  <x:si>
    <x:t>스프링클-홀리데이</x:t>
  </x:si>
  <x:si>
    <x:t>스프링클-레인보우</x:t>
  </x:si>
  <x:si>
    <x:t>품명</x:t>
  </x:si>
  <x:si>
    <x:t>No.</x:t>
  </x:si>
  <x:si>
    <x:t>수량</x:t>
  </x:si>
  <x:si>
    <x:t>년간</x:t>
  </x:si>
  <x:si>
    <x:t>빼빼로</x:t>
  </x:si>
  <x:si>
    <x:t>M</x:t>
  </x:si>
  <x:si>
    <x:t>단가</x:t>
  </x:si>
  <x:si>
    <x:t>절감</x:t>
  </x:si>
  <x:si>
    <x:t>24년</x:t>
  </x:si>
  <x:si>
    <x:t>23년</x:t>
  </x:si>
  <x:si>
    <x:t>변경내역</x:t>
  </x:si>
  <x:si>
    <x:t>발생년도</x:t>
  </x:si>
  <x:si>
    <x:t>절감유형</x:t>
  </x:si>
  <x:si>
    <x:t>기존내역</x:t>
  </x:si>
  <x:si>
    <x:t>대체수량</x:t>
  </x:si>
  <x:si>
    <x:t>년사용량</x:t>
  </x:si>
  <x:si>
    <x:t>월평균대체</x:t>
  </x:si>
  <x:si>
    <x:t>실적종료월</x:t>
  </x:si>
  <x:si>
    <x:t>월효과
금액</x:t>
  </x:si>
  <x:si>
    <x:t>아몬드 초콜릿</x:t>
  </x:si>
  <x:si>
    <x:t>실적발생월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</x:si>
</x:sst>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7">
    <x:numFmt numFmtId="164" formatCode="#,##0_);[Red]\(#,##0\)"/>
    <x:numFmt numFmtId="165" formatCode="#,###.0,,"/>
    <x:numFmt numFmtId="166" formatCode="#,##0.0"/>
    <x:numFmt numFmtId="167" formatCode="0_);[Red]\(0\)"/>
    <x:numFmt numFmtId="168" formatCode="#.0,,"/>
    <x:numFmt numFmtId="169" formatCode="0.0_ "/>
    <x:numFmt numFmtId="170" formatCode="yyyy\/mm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8"/>
      <x:color rgb="ff000000"/>
    </x:font>
    <x:font>
      <x:name val="맑은 고딕"/>
      <x:sz val="11"/>
      <x:color rgb="ff000000"/>
      <x:b val="1"/>
    </x:font>
    <x:font>
      <x:name val="나눔바른고딕"/>
      <x:sz val="11"/>
      <x:color rgb="ffc00000"/>
      <x:b val="1"/>
    </x:font>
    <x:font>
      <x:name val="나눔바른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바른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바른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바른고딕"/>
          <x:sz val="11"/>
          <x:color rgb="ffffe766"/>
          <hs:size val="100"/>
          <hs:ratio val="100"/>
          <hs:spacing val="0"/>
          <hs:offset val="0"/>
        </x:font>
      </mc:Choice>
      <mc:Fallback>
        <x:font>
          <x:name val="나눔바른고딕"/>
          <x:sz val="11"/>
          <x:color rgb="ffffe766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bfbfbf"/>
        <x:bgColor indexed="64"/>
      </x:patternFill>
    </x:fill>
    <x:fill>
      <x:patternFill patternType="solid">
        <x:fgColor rgb="ffbfbfbf"/>
        <x:bgColor rgb="ff000000"/>
      </x:patternFill>
    </x:fill>
    <x:fill>
      <x:patternFill patternType="solid">
        <x:fgColor rgb="ffffe766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Alignment="1">
          <x:alignment horizontal="center" vertical="center"/>
        </x:xf>
      </mc:Fallback>
    </mc:AlternateContent>
    <x:xf numFmtId="41" fontId="6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0" xfId="0" applyNumberFormat="1" applyFont="1" applyFill="1" applyAlignment="1">
          <x:alignment horizontal="center" vertical="center"/>
        </x:xf>
      </mc:Fallback>
    </mc:AlternateContent>
    <x:xf numFmtId="49" fontId="8" fillId="2" borderId="0" xfId="0" applyNumberFormat="1" applyFont="1" applyFill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1" xfId="0" applyNumberFormat="1" applyFont="1" applyFill="1" applyBorder="1" applyAlignment="1">
          <x:alignment horizontal="right" vertical="center"/>
        </x:xf>
      </mc:Fallback>
    </mc:AlternateContent>
    <x:xf numFmtId="168" fontId="0" fillId="2" borderId="0" xfId="0" applyNumberFormat="1" applyFont="1" applyFill="1">
      <x:alignment horizontal="general" vertical="center"/>
    </x:xf>
    <x:xf numFmtId="169" fontId="0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0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2" borderId="0" xfId="0" applyNumberFormat="1" applyFont="1" applyFill="1" applyAlignment="1">
          <x:alignment horizontal="center" vertical="center"/>
        </x:xf>
      </mc:Fallback>
    </mc:AlternateContent>
    <x:xf numFmtId="0" fontId="0" fillId="2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9" fillId="0" borderId="1" xfId="0" applyNumberFormat="1" applyFont="1" applyFill="1" applyBorder="1" applyAlignment="1" applyProtection="1" hs:applyExtension="1">
          <x:alignment horizontal="center" vertical="center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9" fillId="0" borderId="1" xfId="0" applyNumberFormat="1" applyFont="1" applyFill="1" applyBorder="1" applyAlignment="1" applyProtection="1">
          <x:alignment horizontal="center" vertical="center" readingOrder="1"/>
        </x:xf>
      </mc:Fallback>
    </mc:AlternateContent>
    <x:xf numFmtId="0" fontId="9" fillId="0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4" borderId="1" xfId="0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4" borderId="1" xfId="0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4" borderId="1" xfId="0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4" borderId="1" xfId="0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4" borderId="1" xfId="0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4" borderId="1" xfId="0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3" borderId="1" xfId="0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3" borderId="1" xfId="0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1" xfId="0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1" xfId="0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applyProtection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 applyProtection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applyProtection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 applyProtection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2" xfId="0" applyNumberFormat="1" applyFont="1" applyFill="1" applyBorder="1" applyAlignment="1" applyProtection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2" xfId="0" applyNumberFormat="1" applyFont="1" applyFill="1" applyBorder="1" applyAlignment="1" applyProtection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3" xfId="0" applyNumberFormat="1" applyFont="1" applyFill="1" applyBorder="1" applyAlignment="1" applyProtection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3" xfId="0" applyNumberFormat="1" applyFont="1" applyFill="1" applyBorder="1" applyAlignment="1" applyProtection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4" xfId="0" applyNumberFormat="1" applyFont="1" applyFill="1" applyBorder="1" applyAlignment="1" applyProtection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4" xfId="0" applyNumberFormat="1" applyFont="1" applyFill="1" applyBorder="1" applyAlignment="1" applyProtection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2" fillId="5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2" fillId="5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W8"/>
  <x:sheetViews>
    <x:sheetView tabSelected="1" topLeftCell="A1" zoomScale="90" zoomScaleNormal="90" zoomScaleSheetLayoutView="75" workbookViewId="0">
      <x:selection activeCell="J10" activeCellId="0" sqref="J10:J10"/>
    </x:sheetView>
  </x:sheetViews>
  <x:sheetFormatPr defaultColWidth="9" defaultRowHeight="16.399999999999999"/>
  <x:cols>
    <x:col min="1" max="1" width="6.3984375" style="1" customWidth="1"/>
    <x:col min="2" max="2" width="10.29296875" style="1" bestFit="1" customWidth="1"/>
    <x:col min="3" max="4" width="12.109375" style="15" bestFit="1" customWidth="1"/>
    <x:col min="5" max="5" width="17.03125" style="16" bestFit="1" customWidth="1"/>
    <x:col min="6" max="6" width="7.14453125" style="3" bestFit="1" customWidth="1"/>
    <x:col min="7" max="7" width="17.03125" style="16" bestFit="1" customWidth="1"/>
    <x:col min="8" max="8" width="6.6953125" style="3" bestFit="1" customWidth="1"/>
    <x:col min="9" max="10" width="10.29296875" style="4" bestFit="1" customWidth="1"/>
    <x:col min="11" max="11" width="12.109375" style="4" bestFit="1" customWidth="1"/>
    <x:col min="12" max="12" width="9.3984375" style="5" customWidth="1"/>
    <x:col min="13" max="13" width="11.5" style="5" customWidth="1"/>
    <x:col min="14" max="14" width="6.15234375" style="5" bestFit="1" customWidth="1"/>
    <x:col min="15" max="15" width="7.7421875" style="5" bestFit="1" customWidth="1"/>
    <x:col min="16" max="16" width="10.29296875" style="1" bestFit="1" customWidth="1"/>
    <x:col min="17" max="18" width="7.11328125" style="4" bestFit="1" customWidth="1"/>
    <x:col min="19" max="19" width="6.65625" style="4" bestFit="1" customWidth="1"/>
    <x:col min="20" max="22" width="9" style="1"/>
    <x:col min="23" max="23" width="15.09765625" style="1" bestFit="1" customWidth="1"/>
    <x:col min="24" max="16384" width="9" style="1"/>
  </x:cols>
  <x:sheetData>
    <x:row r="1" spans="3:4">
      <x:c r="C1" s="2"/>
      <x:c r="D1" s="2"/>
    </x:row>
    <x:row r="2" spans="3:19">
      <x:c r="C2" s="2"/>
      <x:c r="D2" s="2"/>
      <x:c r="P2" s="6"/>
      <x:c r="Q2" s="7">
        <x:f>SUBTOTAL(9,Q6:Q8)</x:f>
        <x:v>1083333.3333333335</x:v>
      </x:c>
      <x:c r="R2" s="7">
        <x:f>SUBTOTAL(9,R6:R8)</x:f>
        <x:v>0</x:v>
      </x:c>
      <x:c r="S2" s="7">
        <x:f>SUBTOTAL(9,S6:S8)</x:f>
        <x:v>51153333.333333336</x:v>
      </x:c>
    </x:row>
    <x:row r="3" spans="3:14">
      <x:c r="C3" s="8"/>
      <x:c r="D3" s="8"/>
      <x:c r="L3" s="18">
        <x:v>45291</x:v>
      </x:c>
      <x:c r="N3" s="5" t="s">
        <x:v>10</x:v>
      </x:c>
    </x:row>
    <x:row r="4" spans="1:19" ht="23.899999999999999" customHeight="1">
      <x:c r="A4" s="21"/>
      <x:c r="B4" s="34" t="s">
        <x:v>0</x:v>
      </x:c>
      <x:c r="C4" s="35"/>
      <x:c r="D4" s="36"/>
      <x:c r="E4" s="33" t="s">
        <x:v>18</x:v>
      </x:c>
      <x:c r="F4" s="33" t="s">
        <x:v>18</x:v>
      </x:c>
      <x:c r="G4" s="33" t="s">
        <x:v>15</x:v>
      </x:c>
      <x:c r="H4" s="33"/>
      <x:c r="I4" s="32" t="s">
        <x:v>7</x:v>
      </x:c>
      <x:c r="J4" s="32"/>
      <x:c r="K4" s="32"/>
      <x:c r="L4" s="41" t="s">
        <x:v>1</x:v>
      </x:c>
      <x:c r="M4" s="42"/>
      <x:c r="N4" s="42"/>
      <x:c r="O4" s="43"/>
      <x:c r="P4" s="31" t="s">
        <x:v>2</x:v>
      </x:c>
      <x:c r="Q4" s="31"/>
      <x:c r="R4" s="31"/>
      <x:c r="S4" s="31"/>
    </x:row>
    <x:row r="5" spans="1:19" ht="23.899999999999999">
      <x:c r="A5" s="22" t="s">
        <x:v>6</x:v>
      </x:c>
      <x:c r="B5" s="23" t="s">
        <x:v>16</x:v>
      </x:c>
      <x:c r="C5" s="24" t="s">
        <x:v>25</x:v>
      </x:c>
      <x:c r="D5" s="24" t="s">
        <x:v>22</x:v>
      </x:c>
      <x:c r="E5" s="25" t="s">
        <x:v>5</x:v>
      </x:c>
      <x:c r="F5" s="26" t="s">
        <x:v>11</x:v>
      </x:c>
      <x:c r="G5" s="25" t="s">
        <x:v>5</x:v>
      </x:c>
      <x:c r="H5" s="26" t="s">
        <x:v>11</x:v>
      </x:c>
      <x:c r="I5" s="27" t="s">
        <x:v>20</x:v>
      </x:c>
      <x:c r="J5" s="27" t="s">
        <x:v>19</x:v>
      </x:c>
      <x:c r="K5" s="27" t="s">
        <x:v>21</x:v>
      </x:c>
      <x:c r="L5" s="28" t="s">
        <x:v>14</x:v>
      </x:c>
      <x:c r="M5" s="28" t="s">
        <x:v>13</x:v>
      </x:c>
      <x:c r="N5" s="28" t="s">
        <x:v>8</x:v>
      </x:c>
      <x:c r="O5" s="28" t="s">
        <x:v>23</x:v>
      </x:c>
      <x:c r="P5" s="29" t="s">
        <x:v>17</x:v>
      </x:c>
      <x:c r="Q5" s="30" t="s">
        <x:v>14</x:v>
      </x:c>
      <x:c r="R5" s="30" t="s">
        <x:v>13</x:v>
      </x:c>
      <x:c r="S5" s="30" t="s">
        <x:v>8</x:v>
      </x:c>
    </x:row>
    <x:row r="6" spans="1:23">
      <x:c r="A6" s="9">
        <x:v>1</x:v>
      </x:c>
      <x:c r="B6" s="17">
        <x:v>2023</x:v>
      </x:c>
      <x:c r="C6" s="19">
        <x:v>45261</x:v>
      </x:c>
      <x:c r="D6" s="19">
        <x:v>45261</x:v>
      </x:c>
      <x:c r="E6" s="20" t="s">
        <x:v>24</x:v>
      </x:c>
      <x:c r="F6" s="11">
        <x:v>1300</x:v>
      </x:c>
      <x:c r="G6" s="20" t="s">
        <x:v>24</x:v>
      </x:c>
      <x:c r="H6" s="11">
        <x:v>1200</x:v>
      </x:c>
      <x:c r="I6" s="11">
        <x:v>130000</x:v>
      </x:c>
      <x:c r="J6" s="11">
        <x:f>I6</x:f>
        <x:v>130000</x:v>
      </x:c>
      <x:c r="K6" s="37">
        <x:f>J6/12</x:f>
        <x:v>10833.333333333334</x:v>
      </x:c>
      <x:c r="L6" s="38">
        <x:f>IF(B6&gt;=2024,0,DATEDIF(C6,$L$3,$N$3)+1)</x:f>
        <x:v>1</x:v>
      </x:c>
      <x:c r="M6" s="44"/>
      <x:c r="N6" s="39">
        <x:f>DATEDIF(C6,D6,$N$3)+1</x:f>
        <x:v>1</x:v>
      </x:c>
      <x:c r="O6" s="40">
        <x:f>(F6-H6)*K6</x:f>
        <x:v>1083333.3333333335</x:v>
      </x:c>
      <x:c r="P6" s="10" t="s">
        <x:v>12</x:v>
      </x:c>
      <x:c r="Q6" s="12">
        <x:f>L6*O6</x:f>
        <x:v>1083333.3333333335</x:v>
      </x:c>
      <x:c r="R6" s="12">
        <x:f>M6*O6</x:f>
        <x:v>0</x:v>
      </x:c>
      <x:c r="S6" s="12">
        <x:f>N6*O6</x:f>
        <x:v>1083333.3333333335</x:v>
      </x:c>
      <x:c r="V6" s="13"/>
      <x:c r="W6" s="14"/>
    </x:row>
    <x:row r="7" spans="1:23" s="1" customFormat="1">
      <x:c r="A7" s="9">
        <x:v>2</x:v>
      </x:c>
      <x:c r="B7" s="17">
        <x:v>2024</x:v>
      </x:c>
      <x:c r="C7" s="19">
        <x:v>45292</x:v>
      </x:c>
      <x:c r="D7" s="19">
        <x:v>45627</x:v>
      </x:c>
      <x:c r="E7" s="20" t="s">
        <x:v>9</x:v>
      </x:c>
      <x:c r="F7" s="11">
        <x:v>1000</x:v>
      </x:c>
      <x:c r="G7" s="20" t="s">
        <x:v>9</x:v>
      </x:c>
      <x:c r="H7" s="11">
        <x:v>950</x:v>
      </x:c>
      <x:c r="I7" s="11">
        <x:v>1400</x:v>
      </x:c>
      <x:c r="J7" s="11">
        <x:v>1400</x:v>
      </x:c>
      <x:c r="K7" s="37">
        <x:f>J7/12</x:f>
        <x:v>116.66666666666667</x:v>
      </x:c>
      <x:c r="L7" s="38">
        <x:f>IF(B7&gt;=2024,0,DATEDIF(C7,$L$3,$N$3))</x:f>
        <x:v>0</x:v>
      </x:c>
      <x:c r="M7" s="44"/>
      <x:c r="N7" s="39">
        <x:f>DATEDIF(C7,D7,$N$3)+1</x:f>
        <x:v>12</x:v>
      </x:c>
      <x:c r="O7" s="40">
        <x:f>(F7-H7)*K7</x:f>
        <x:v>5833.3333333333339</x:v>
      </x:c>
      <x:c r="P7" s="10" t="s">
        <x:v>12</x:v>
      </x:c>
      <x:c r="Q7" s="12">
        <x:f>L7*O7</x:f>
        <x:v>0</x:v>
      </x:c>
      <x:c r="R7" s="12">
        <x:f>M7*O7</x:f>
        <x:v>0</x:v>
      </x:c>
      <x:c r="S7" s="12">
        <x:f>N7*O7</x:f>
        <x:v>70000</x:v>
      </x:c>
      <x:c r="V7" s="13"/>
      <x:c r="W7" s="14"/>
    </x:row>
    <x:row r="8" spans="1:23" s="1" customFormat="1">
      <x:c r="A8" s="9">
        <x:v>3</x:v>
      </x:c>
      <x:c r="B8" s="17">
        <x:v>2024</x:v>
      </x:c>
      <x:c r="C8" s="19">
        <x:v>45444</x:v>
      </x:c>
      <x:c r="D8" s="19">
        <x:v>45778</x:v>
      </x:c>
      <x:c r="E8" s="20" t="s">
        <x:v>4</x:v>
      </x:c>
      <x:c r="F8" s="11">
        <x:v>3000</x:v>
      </x:c>
      <x:c r="G8" s="20" t="s">
        <x:v>3</x:v>
      </x:c>
      <x:c r="H8" s="11">
        <x:v>2500</x:v>
      </x:c>
      <x:c r="I8" s="11">
        <x:v>100000</x:v>
      </x:c>
      <x:c r="J8" s="11">
        <x:v>100000</x:v>
      </x:c>
      <x:c r="K8" s="37">
        <x:f>J8/12</x:f>
        <x:v>8333.3333333333339</x:v>
      </x:c>
      <x:c r="L8" s="38">
        <x:f>IF(B8&gt;=2024,0,DATEDIF(C8,$L$3,$N$3))</x:f>
        <x:v>0</x:v>
      </x:c>
      <x:c r="M8" s="44"/>
      <x:c r="N8" s="39">
        <x:f>DATEDIF(C8,D8,$N$3)+1</x:f>
        <x:v>12</x:v>
      </x:c>
      <x:c r="O8" s="40">
        <x:f>(F8-H8)*K8</x:f>
        <x:v>4166666.666666667</x:v>
      </x:c>
      <x:c r="P8" s="10" t="s">
        <x:v>12</x:v>
      </x:c>
      <x:c r="Q8" s="12">
        <x:f>L8*O8</x:f>
        <x:v>0</x:v>
      </x:c>
      <x:c r="R8" s="12">
        <x:f>M8*O8</x:f>
        <x:v>0</x:v>
      </x:c>
      <x:c r="S8" s="12">
        <x:f>N8*O8</x:f>
        <x:v>50000000</x:v>
      </x:c>
      <x:c r="V8" s="13"/>
      <x:c r="W8" s="14"/>
    </x:row>
  </x:sheetData>
  <x:autoFilter ref="A5:X6"/>
  <x:mergeCells count="6">
    <x:mergeCell ref="P4:S4"/>
    <x:mergeCell ref="I4:K4"/>
    <x:mergeCell ref="E4:F4"/>
    <x:mergeCell ref="G4:H4"/>
    <x:mergeCell ref="B4:D4"/>
    <x:mergeCell ref="L4:O4"/>
  </x:mergeCells>
  <x:dataValidations disablePrompts="1" count="2">
    <x:dataValidation type="list" allowBlank="1" showInputMessage="1" showErrorMessage="1" sqref="P6:P8">
      <x:formula1>#REF!</x:formula1>
    </x:dataValidation>
    <x:dataValidation type="list" allowBlank="1" showInputMessage="1" showErrorMessage="1" sqref="P9:P1046162"/>
  </x:dataValidation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data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jinsun choi</dc:creator>
  <cp:lastModifiedBy>JINSUN CHOI</cp:lastModifiedBy>
  <cp:revision>2</cp:revision>
  <dcterms:created xsi:type="dcterms:W3CDTF">2023-04-27T07:12:39.000</dcterms:created>
  <dcterms:modified xsi:type="dcterms:W3CDTF">2023-12-18T12:47:21.572</dcterms:modified>
  <cp:version>1100.0100.01</cp:version>
</cp:coreProperties>
</file>