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OPPADU\65081 다중조건 수출액\"/>
    </mc:Choice>
  </mc:AlternateContent>
  <xr:revisionPtr revIDLastSave="0" documentId="8_{A4A4B57A-BACD-47BD-8F66-EA5438C48A47}" xr6:coauthVersionLast="47" xr6:coauthVersionMax="47" xr10:uidLastSave="{00000000-0000-0000-0000-000000000000}"/>
  <bookViews>
    <workbookView xWindow="9750" yWindow="1290" windowWidth="14580" windowHeight="13575" xr2:uid="{87BADBB1-9202-4FB0-BC56-0CA0FDAB316F}"/>
  </bookViews>
  <sheets>
    <sheet name="Sheet1" sheetId="1" r:id="rId1"/>
  </sheets>
  <definedNames>
    <definedName name="_xlnm._FilterDatabase" localSheetId="0" hidden="1">Sheet1!$A$12:$E$27</definedName>
    <definedName name="data">Sheet1!$A$13:$E$27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H3" i="1" a="1"/>
  <c r="H3" i="1" s="1"/>
  <c r="G3" i="1" a="1"/>
  <c r="G3" i="1" s="1"/>
  <c r="D3" i="1"/>
  <c r="E9" i="1"/>
  <c r="D9" i="1"/>
  <c r="E8" i="1"/>
  <c r="D8" i="1"/>
  <c r="D7" i="1"/>
  <c r="D6" i="1"/>
  <c r="D4" i="1"/>
  <c r="D5" i="1"/>
  <c r="E13" i="1"/>
  <c r="E27" i="1"/>
  <c r="E25" i="1"/>
  <c r="E24" i="1"/>
  <c r="E23" i="1"/>
  <c r="E22" i="1"/>
  <c r="E21" i="1"/>
  <c r="E20" i="1"/>
  <c r="E19" i="1"/>
  <c r="E18" i="1"/>
  <c r="E6" i="1" s="1"/>
  <c r="E17" i="1"/>
  <c r="E16" i="1"/>
  <c r="E15" i="1"/>
  <c r="E14" i="1"/>
  <c r="E3" i="1" l="1"/>
  <c r="E5" i="1"/>
  <c r="E4" i="1" l="1"/>
  <c r="E26" i="1"/>
  <c r="E7" i="1" l="1"/>
  <c r="J1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<sst xmlns="http://schemas.openxmlformats.org/spreadsheetml/2006/main" count="55" uniqueCount="15">
  <si>
    <t>수출국</t>
    <phoneticPr fontId="2" type="noConversion"/>
  </si>
  <si>
    <t>수출액(원)</t>
    <phoneticPr fontId="2" type="noConversion"/>
  </si>
  <si>
    <t>미국</t>
    <phoneticPr fontId="2" type="noConversion"/>
  </si>
  <si>
    <t>캐나다</t>
    <phoneticPr fontId="2" type="noConversion"/>
  </si>
  <si>
    <t>일본</t>
    <phoneticPr fontId="2" type="noConversion"/>
  </si>
  <si>
    <t>홍콩</t>
    <phoneticPr fontId="2" type="noConversion"/>
  </si>
  <si>
    <t>수출일</t>
    <phoneticPr fontId="2" type="noConversion"/>
  </si>
  <si>
    <t>수출상품</t>
    <phoneticPr fontId="2" type="noConversion"/>
  </si>
  <si>
    <t>떡볶이</t>
    <phoneticPr fontId="2" type="noConversion"/>
  </si>
  <si>
    <t>김</t>
    <phoneticPr fontId="2" type="noConversion"/>
  </si>
  <si>
    <t>영국</t>
    <phoneticPr fontId="2" type="noConversion"/>
  </si>
  <si>
    <t>수출액($)</t>
    <phoneticPr fontId="2" type="noConversion"/>
  </si>
  <si>
    <t>Unique list</t>
    <phoneticPr fontId="2" type="noConversion"/>
  </si>
  <si>
    <t>data</t>
  </si>
  <si>
    <t>=Sheet1!$A$13:$E$27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</si>
</sst>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&quot;원&quot;\ "/>
    <numFmt numFmtId="177" formatCode="#,##0\$\ "/>
    <numFmt numFmtId="178" formatCode="yy\.mm\.dd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shrinkToFit="1"/>
    </xf>
    <xf numFmtId="176" fontId="3" fillId="0" borderId="2" xfId="0" applyNumberFormat="1" applyFont="1" applyBorder="1" applyAlignment="1">
      <alignment horizontal="right" vertical="center" shrinkToFit="1"/>
    </xf>
    <xf numFmtId="176" fontId="4" fillId="0" borderId="2" xfId="0" applyNumberFormat="1" applyFont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178" fontId="4" fillId="0" borderId="3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horizontal="center" vertical="center" shrinkToFit="1"/>
    </xf>
    <xf numFmtId="177" fontId="5" fillId="2" borderId="6" xfId="0" applyNumberFormat="1" applyFont="1" applyFill="1" applyBorder="1" applyAlignment="1">
      <alignment horizontal="center" vertical="center" wrapText="1" shrinkToFit="1"/>
    </xf>
    <xf numFmtId="177" fontId="4" fillId="0" borderId="4" xfId="1" applyNumberFormat="1" applyFont="1" applyBorder="1" applyAlignment="1">
      <alignment horizontal="right" vertical="center" shrinkToFit="1"/>
    </xf>
    <xf numFmtId="178" fontId="4" fillId="0" borderId="7" xfId="0" applyNumberFormat="1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176" fontId="4" fillId="0" borderId="8" xfId="0" applyNumberFormat="1" applyFont="1" applyBorder="1" applyAlignment="1">
      <alignment horizontal="right" vertical="center" shrinkToFit="1"/>
    </xf>
    <xf numFmtId="177" fontId="4" fillId="0" borderId="9" xfId="1" applyNumberFormat="1" applyFont="1" applyBorder="1" applyAlignment="1">
      <alignment horizontal="right" vertical="center" shrinkToFit="1"/>
    </xf>
    <xf numFmtId="0" fontId="6" fillId="0" borderId="3" xfId="0" applyFont="1" applyBorder="1" applyAlignment="1">
      <alignment horizontal="center" vertical="center" shrinkToFit="1"/>
    </xf>
    <xf numFmtId="177" fontId="3" fillId="0" borderId="4" xfId="0" applyNumberFormat="1" applyFont="1" applyBorder="1" applyAlignment="1">
      <alignment horizontal="right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176" fontId="3" fillId="0" borderId="8" xfId="0" applyNumberFormat="1" applyFont="1" applyBorder="1" applyAlignment="1">
      <alignment horizontal="right" vertical="center" shrinkToFit="1"/>
    </xf>
    <xf numFmtId="177" fontId="3" fillId="0" borderId="9" xfId="0" applyNumberFormat="1" applyFont="1" applyBorder="1" applyAlignment="1">
      <alignment horizontal="right" vertical="center" shrinkToFit="1"/>
    </xf>
    <xf numFmtId="0" fontId="7" fillId="3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D4220-51FF-4833-8188-45EBAFFD26C6}">
  <dimension ref="A1:J27"/>
  <sheetViews>
    <sheetView showGridLines="0" tabSelected="1" workbookViewId="0">
      <selection activeCell="I13" sqref="I13"/>
    </sheetView>
  </sheetViews>
  <sheetFormatPr defaultRowHeight="16.5" x14ac:dyDescent="0.3"/>
  <cols>
    <col min="4" max="4" width="14.125" bestFit="1" customWidth="1"/>
    <col min="7" max="7" width="10.25" bestFit="1" customWidth="1"/>
    <col min="8" max="8" width="9.375" bestFit="1" customWidth="1"/>
    <col min="9" max="9" width="11.375" bestFit="1" customWidth="1"/>
    <col min="15" max="15" width="13" bestFit="1" customWidth="1"/>
  </cols>
  <sheetData>
    <row r="1" spans="1:10" x14ac:dyDescent="0.3">
      <c r="G1" t="s">
        <v>12</v>
      </c>
    </row>
    <row r="2" spans="1:10" x14ac:dyDescent="0.3">
      <c r="B2" s="9" t="s">
        <v>0</v>
      </c>
      <c r="C2" s="4" t="s">
        <v>7</v>
      </c>
      <c r="D2" s="5" t="s">
        <v>1</v>
      </c>
      <c r="E2" s="10" t="s">
        <v>11</v>
      </c>
      <c r="G2" s="4" t="s">
        <v>0</v>
      </c>
      <c r="H2" s="4" t="s">
        <v>7</v>
      </c>
    </row>
    <row r="3" spans="1:10" x14ac:dyDescent="0.3">
      <c r="B3" s="16" t="s">
        <v>2</v>
      </c>
      <c r="C3" s="1"/>
      <c r="D3" s="2">
        <f>SUMIF(B13:B27,B3,D13:D27)</f>
        <v>80600000</v>
      </c>
      <c r="E3" s="17">
        <f>SUMIF(B13:B27,B3,E13:E27)</f>
        <v>73272.727272727265</v>
      </c>
      <c r="G3" t="str" cm="1">
        <f t="array" ref="G3:G7">_xlfn._xlws.SORT(_xlfn.UNIQUE(INDEX(data,,2)))</f>
        <v>미국</v>
      </c>
      <c r="H3" t="str" cm="1">
        <f t="array" ref="H3:H4">_xlfn._xlws.SORT(_xlfn.UNIQUE(INDEX(data,,3)))</f>
        <v>김</v>
      </c>
    </row>
    <row r="4" spans="1:10" x14ac:dyDescent="0.3">
      <c r="B4" s="16" t="s">
        <v>10</v>
      </c>
      <c r="C4" s="1"/>
      <c r="D4" s="2">
        <f>SUMIF(B13:B27,B4,D13:D27)</f>
        <v>2000000</v>
      </c>
      <c r="E4" s="17">
        <f>SUMIF(B13:B27,B4,E13:E27)</f>
        <v>1818.1818181818182</v>
      </c>
      <c r="G4" t="str">
        <v>영국</v>
      </c>
      <c r="H4" t="str">
        <v>떡볶이</v>
      </c>
    </row>
    <row r="5" spans="1:10" x14ac:dyDescent="0.3">
      <c r="B5" s="16" t="s">
        <v>5</v>
      </c>
      <c r="C5" s="1"/>
      <c r="D5" s="2">
        <f>SUMIF(B13:B27,B5,D13:D27)</f>
        <v>19000000</v>
      </c>
      <c r="E5" s="17">
        <f>SUMIF(B13:B27,B5,E13:E27)</f>
        <v>17272.727272727272</v>
      </c>
      <c r="G5" t="str">
        <v>일본</v>
      </c>
    </row>
    <row r="6" spans="1:10" x14ac:dyDescent="0.3">
      <c r="B6" s="16" t="s">
        <v>3</v>
      </c>
      <c r="C6" s="1"/>
      <c r="D6" s="2">
        <f>SUMIF(B13:B27,B6,D13:D27)</f>
        <v>5000000</v>
      </c>
      <c r="E6" s="17">
        <f>SUMIF(B13:B27,B6,E13:E27)</f>
        <v>4545.454545454545</v>
      </c>
      <c r="G6" t="str">
        <v>캐나다</v>
      </c>
    </row>
    <row r="7" spans="1:10" x14ac:dyDescent="0.3">
      <c r="B7" s="16" t="s">
        <v>4</v>
      </c>
      <c r="C7" s="1"/>
      <c r="D7" s="2">
        <f>SUMIF(B13:B27,B7,D13:D27)</f>
        <v>30000000</v>
      </c>
      <c r="E7" s="17">
        <f>SUMIF(B13:B27,B7,E13:E27)</f>
        <v>27272.727272727276</v>
      </c>
      <c r="G7" t="str">
        <v>홍콩</v>
      </c>
    </row>
    <row r="8" spans="1:10" x14ac:dyDescent="0.3">
      <c r="B8" s="16"/>
      <c r="C8" s="1"/>
      <c r="D8" s="2">
        <f>SUMIF(B13:B27,B8,D13:D27)</f>
        <v>0</v>
      </c>
      <c r="E8" s="17">
        <f>SUMIF(B13:B27,B8,E13:E27)</f>
        <v>0</v>
      </c>
    </row>
    <row r="9" spans="1:10" x14ac:dyDescent="0.3">
      <c r="B9" s="18"/>
      <c r="C9" s="19"/>
      <c r="D9" s="20">
        <f>SUMIF(B13:B27,B9,D13:D27)</f>
        <v>0</v>
      </c>
      <c r="E9" s="21">
        <f>SUMIF(B13:B27,B9,E13:E27)</f>
        <v>0</v>
      </c>
    </row>
    <row r="10" spans="1:10" x14ac:dyDescent="0.3">
      <c r="G10" s="22" t="s">
        <v>13</v>
      </c>
      <c r="H10" s="22" t="s">
        <v>14</v>
      </c>
      <c r="I10" s="22"/>
    </row>
    <row r="12" spans="1:10" x14ac:dyDescent="0.3">
      <c r="A12" s="9" t="s">
        <v>6</v>
      </c>
      <c r="B12" s="4" t="s">
        <v>0</v>
      </c>
      <c r="C12" s="4" t="s">
        <v>7</v>
      </c>
      <c r="D12" s="5" t="s">
        <v>1</v>
      </c>
      <c r="E12" s="10" t="s">
        <v>11</v>
      </c>
      <c r="G12" s="4" t="s">
        <v>0</v>
      </c>
      <c r="H12" s="4" t="s">
        <v>7</v>
      </c>
      <c r="I12" s="5" t="s">
        <v>1</v>
      </c>
      <c r="J12" s="10" t="s">
        <v>11</v>
      </c>
    </row>
    <row r="13" spans="1:10" x14ac:dyDescent="0.3">
      <c r="A13" s="6">
        <v>43221</v>
      </c>
      <c r="B13" s="7" t="s">
        <v>2</v>
      </c>
      <c r="C13" s="8" t="s">
        <v>8</v>
      </c>
      <c r="D13" s="3">
        <v>5000000</v>
      </c>
      <c r="E13" s="11">
        <f>D13/1100</f>
        <v>4545.454545454545</v>
      </c>
      <c r="G13" s="7" t="s">
        <v>4</v>
      </c>
      <c r="H13" s="8" t="s">
        <v>9</v>
      </c>
      <c r="I13" s="3">
        <f>SUMIFS(INDEX(data,,4),INDEX(data,,2),$G13,INDEX(data,,3),$H13)</f>
        <v>30000000</v>
      </c>
      <c r="J13" s="11">
        <f>SUMIFS(INDEX(data,,5),INDEX(data,,2),$G13,INDEX(data,,3),$H13)</f>
        <v>27272.727272727276</v>
      </c>
    </row>
    <row r="14" spans="1:10" x14ac:dyDescent="0.3">
      <c r="A14" s="6">
        <v>43252</v>
      </c>
      <c r="B14" s="7" t="s">
        <v>10</v>
      </c>
      <c r="C14" s="7" t="s">
        <v>9</v>
      </c>
      <c r="D14" s="3">
        <v>2000000</v>
      </c>
      <c r="E14" s="11">
        <f>D14/1100</f>
        <v>1818.1818181818182</v>
      </c>
    </row>
    <row r="15" spans="1:10" x14ac:dyDescent="0.3">
      <c r="A15" s="6">
        <v>43282</v>
      </c>
      <c r="B15" s="7" t="s">
        <v>5</v>
      </c>
      <c r="C15" s="7" t="s">
        <v>9</v>
      </c>
      <c r="D15" s="3">
        <v>3000000</v>
      </c>
      <c r="E15" s="11">
        <f t="shared" ref="E15:E27" si="0">D15/1100</f>
        <v>2727.2727272727275</v>
      </c>
    </row>
    <row r="16" spans="1:10" x14ac:dyDescent="0.3">
      <c r="A16" s="6">
        <v>43466</v>
      </c>
      <c r="B16" s="7" t="s">
        <v>2</v>
      </c>
      <c r="C16" s="7" t="s">
        <v>9</v>
      </c>
      <c r="D16" s="3">
        <v>25000000</v>
      </c>
      <c r="E16" s="11">
        <f t="shared" si="0"/>
        <v>22727.272727272728</v>
      </c>
    </row>
    <row r="17" spans="1:5" x14ac:dyDescent="0.3">
      <c r="A17" s="6">
        <v>43497</v>
      </c>
      <c r="B17" s="7" t="s">
        <v>2</v>
      </c>
      <c r="C17" s="7" t="s">
        <v>8</v>
      </c>
      <c r="D17" s="3">
        <v>12000000</v>
      </c>
      <c r="E17" s="11">
        <f t="shared" si="0"/>
        <v>10909.09090909091</v>
      </c>
    </row>
    <row r="18" spans="1:5" x14ac:dyDescent="0.3">
      <c r="A18" s="6">
        <v>43800</v>
      </c>
      <c r="B18" s="7" t="s">
        <v>3</v>
      </c>
      <c r="C18" s="7" t="s">
        <v>9</v>
      </c>
      <c r="D18" s="3">
        <v>5000000</v>
      </c>
      <c r="E18" s="11">
        <f t="shared" si="0"/>
        <v>4545.454545454545</v>
      </c>
    </row>
    <row r="19" spans="1:5" x14ac:dyDescent="0.3">
      <c r="A19" s="6">
        <v>43831</v>
      </c>
      <c r="B19" s="7" t="s">
        <v>4</v>
      </c>
      <c r="C19" s="7" t="s">
        <v>9</v>
      </c>
      <c r="D19" s="3">
        <v>12000000</v>
      </c>
      <c r="E19" s="11">
        <f t="shared" si="0"/>
        <v>10909.09090909091</v>
      </c>
    </row>
    <row r="20" spans="1:5" x14ac:dyDescent="0.3">
      <c r="A20" s="6">
        <v>44044</v>
      </c>
      <c r="B20" s="7" t="s">
        <v>4</v>
      </c>
      <c r="C20" s="7" t="s">
        <v>9</v>
      </c>
      <c r="D20" s="3">
        <v>12000000</v>
      </c>
      <c r="E20" s="11">
        <f t="shared" si="0"/>
        <v>10909.09090909091</v>
      </c>
    </row>
    <row r="21" spans="1:5" x14ac:dyDescent="0.3">
      <c r="A21" s="6">
        <v>44075</v>
      </c>
      <c r="B21" s="7" t="s">
        <v>2</v>
      </c>
      <c r="C21" s="7" t="s">
        <v>8</v>
      </c>
      <c r="D21" s="3">
        <v>10000000</v>
      </c>
      <c r="E21" s="11">
        <f t="shared" si="0"/>
        <v>9090.9090909090901</v>
      </c>
    </row>
    <row r="22" spans="1:5" x14ac:dyDescent="0.3">
      <c r="A22" s="6">
        <v>44378</v>
      </c>
      <c r="B22" s="7" t="s">
        <v>2</v>
      </c>
      <c r="C22" s="7" t="s">
        <v>9</v>
      </c>
      <c r="D22" s="3">
        <v>4000000</v>
      </c>
      <c r="E22" s="11">
        <f t="shared" si="0"/>
        <v>3636.3636363636365</v>
      </c>
    </row>
    <row r="23" spans="1:5" x14ac:dyDescent="0.3">
      <c r="A23" s="6">
        <v>44409</v>
      </c>
      <c r="B23" s="7" t="s">
        <v>5</v>
      </c>
      <c r="C23" s="7" t="s">
        <v>8</v>
      </c>
      <c r="D23" s="3">
        <v>10000000</v>
      </c>
      <c r="E23" s="11">
        <f t="shared" si="0"/>
        <v>9090.9090909090901</v>
      </c>
    </row>
    <row r="24" spans="1:5" x14ac:dyDescent="0.3">
      <c r="A24" s="6">
        <v>44682</v>
      </c>
      <c r="B24" s="7" t="s">
        <v>5</v>
      </c>
      <c r="C24" s="7" t="s">
        <v>9</v>
      </c>
      <c r="D24" s="3">
        <v>6000000</v>
      </c>
      <c r="E24" s="11">
        <f t="shared" si="0"/>
        <v>5454.545454545455</v>
      </c>
    </row>
    <row r="25" spans="1:5" x14ac:dyDescent="0.3">
      <c r="A25" s="6">
        <v>44774</v>
      </c>
      <c r="B25" s="7" t="s">
        <v>2</v>
      </c>
      <c r="C25" s="7" t="s">
        <v>8</v>
      </c>
      <c r="D25" s="3">
        <v>20000000</v>
      </c>
      <c r="E25" s="11">
        <f t="shared" si="0"/>
        <v>18181.81818181818</v>
      </c>
    </row>
    <row r="26" spans="1:5" x14ac:dyDescent="0.3">
      <c r="A26" s="6">
        <v>44927</v>
      </c>
      <c r="B26" s="7" t="s">
        <v>4</v>
      </c>
      <c r="C26" s="7" t="s">
        <v>9</v>
      </c>
      <c r="D26" s="3">
        <v>6000000</v>
      </c>
      <c r="E26" s="11">
        <f t="shared" si="0"/>
        <v>5454.545454545455</v>
      </c>
    </row>
    <row r="27" spans="1:5" x14ac:dyDescent="0.3">
      <c r="A27" s="12">
        <v>45200</v>
      </c>
      <c r="B27" s="13" t="s">
        <v>2</v>
      </c>
      <c r="C27" s="13" t="s">
        <v>8</v>
      </c>
      <c r="D27" s="14">
        <v>4600000</v>
      </c>
      <c r="E27" s="15">
        <f t="shared" si="0"/>
        <v>4181.818181818182</v>
      </c>
    </row>
  </sheetData>
  <autoFilter ref="A12:E27" xr:uid="{371D4220-51FF-4833-8188-45EBAFFD26C6}"/>
  <phoneticPr fontId="2" type="noConversion"/>
  <dataValidations count="2">
    <dataValidation type="list" allowBlank="1" showInputMessage="1" showErrorMessage="1" sqref="G13" xr:uid="{0FC8EEE8-F314-4C43-9EDC-97A90A74D658}">
      <formula1>$G$3:$G$7</formula1>
    </dataValidation>
    <dataValidation type="list" allowBlank="1" showInputMessage="1" showErrorMessage="1" sqref="H13" xr:uid="{B4B7B12C-5DDD-4BBB-867A-4FB739E221D1}">
      <formula1>$H$3:$H$4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연성 김</dc:creator>
  <cp:lastModifiedBy>JG Kim</cp:lastModifiedBy>
  <dcterms:created xsi:type="dcterms:W3CDTF">2023-12-18T06:32:57Z</dcterms:created>
  <dcterms:modified xsi:type="dcterms:W3CDTF">2023-12-18T10:20:37Z</dcterms:modified>
</cp:coreProperties>
</file>