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동두천 지행동(김홍선);2023.11;제생병원 공사.임주태회장.박민수 감사.대순진리회\"/>
    </mc:Choice>
  </mc:AlternateContent>
  <bookViews>
    <workbookView xWindow="11865" yWindow="-75" windowWidth="28875" windowHeight="12615" tabRatio="921"/>
  </bookViews>
  <sheets>
    <sheet name="Flow-일정표" sheetId="20" r:id="rId1"/>
  </sheets>
  <externalReferences>
    <externalReference r:id="rId2"/>
    <externalReference r:id="rId3"/>
    <externalReference r:id="rId4"/>
    <externalReference r:id="rId5"/>
  </externalReferences>
  <definedNames>
    <definedName name="__123Graph_A" hidden="1">[1]금융!#REF!</definedName>
    <definedName name="__123Graph_X" hidden="1">[1]금융!#REF!</definedName>
    <definedName name="_2_123Grap" hidden="1">[1]금융!#REF!</definedName>
    <definedName name="_Fill" hidden="1">#REF!</definedName>
    <definedName name="_xlnm._FilterDatabase" localSheetId="0" hidden="1">'Flow-일정표'!#REF!</definedName>
    <definedName name="_Key1" hidden="1">#REF!</definedName>
    <definedName name="_Key2" hidden="1">#REF!</definedName>
    <definedName name="_Order1" hidden="1">0</definedName>
    <definedName name="_Order2" hidden="1">0</definedName>
    <definedName name="_Sort" hidden="1">#REF!</definedName>
    <definedName name="FFF" hidden="1">{#N/A,#N/A,FALSE,"교리2"}</definedName>
    <definedName name="HTML_CodePage" hidden="1">949</definedName>
    <definedName name="HTML_Control" hidden="1">{"'별표'!$N$220"}</definedName>
    <definedName name="HTML_Description" hidden="1">""</definedName>
    <definedName name="HTML_Email" hidden="1">""</definedName>
    <definedName name="HTML_Header" hidden="1">"별표"</definedName>
    <definedName name="HTML_LastUpdate" hidden="1">"98-03-12"</definedName>
    <definedName name="HTML_LineAfter" hidden="1">FALSE</definedName>
    <definedName name="HTML_LineBefore" hidden="1">FALSE</definedName>
    <definedName name="HTML_Name" hidden="1">"나승온"</definedName>
    <definedName name="HTML_OBDlg2" hidden="1">TRUE</definedName>
    <definedName name="HTML_OBDlg4" hidden="1">TRUE</definedName>
    <definedName name="HTML_OS" hidden="1">0</definedName>
    <definedName name="HTML_PathFile" hidden="1">"C:\WINDOWS\Favorites\MyHTML.htm"</definedName>
    <definedName name="HTML_Title" hidden="1">"한전감포"</definedName>
    <definedName name="_xlnm.Print_Area" localSheetId="0">'Flow-일정표'!$B$2:$CZ$54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건설기계사업소._.상반기보고." hidden="1">{#N/A,#N/A,FALSE,"사업총괄";#N/A,#N/A,FALSE,"장비사업";#N/A,#N/A,FALSE,"철구사업";#N/A,#N/A,FALSE,"준설사업"}</definedName>
    <definedName name="wrn.고희석." hidden="1">{#N/A,#N/A,FALSE,"교리2"}</definedName>
    <definedName name="wrn.변경예산." hidden="1">{#N/A,#N/A,FALSE,"변경관리예산";#N/A,#N/A,FALSE,"변경장비예산";#N/A,#N/A,FALSE,"변경준설예산";#N/A,#N/A,FALSE,"변경철구예산"}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hidden="1">{#N/A,#N/A,FALSE,"예상손익";#N/A,#N/A,FALSE,"관리분석";#N/A,#N/A,FALSE,"장비분석";#N/A,#N/A,FALSE,"준설분석";#N/A,#N/A,FALSE,"철구분석"}</definedName>
    <definedName name="김봉만" hidden="1">{#N/A,#N/A,FALSE,"교리2"}</definedName>
    <definedName name="내역" hidden="1">[2]금융!#REF!</definedName>
    <definedName name="ㄹㄹㄹ" hidden="1">#REF!</definedName>
    <definedName name="목포공항">[0]!영광원자력5,'[3]6호기'!$A$1</definedName>
    <definedName name="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계내역서" hidden="1">{"'별표'!$N$220"}</definedName>
    <definedName name="ㅇㄹㄹ" hidden="1">#REF!</definedName>
    <definedName name="영광원자력56호기">[0]!영광원자력5,'[3]6호기'!$A$1</definedName>
    <definedName name="이정환" hidden="1">{#N/A,#N/A,FALSE,"교리2"}</definedName>
    <definedName name="표지로">[4]!표지로</definedName>
  </definedNames>
  <calcPr calcId="152511" iterate="1" iterateCount="1000"/>
</workbook>
</file>

<file path=xl/calcChain.xml><?xml version="1.0" encoding="utf-8"?>
<calcChain xmlns="http://schemas.openxmlformats.org/spreadsheetml/2006/main">
  <c r="CS5" i="20" l="1"/>
  <c r="F10" i="20" l="1"/>
  <c r="G10" i="20" s="1"/>
  <c r="G51" i="20"/>
  <c r="G52" i="20"/>
  <c r="G53" i="20"/>
  <c r="E21" i="20" l="1"/>
  <c r="F21" i="20" s="1"/>
  <c r="E22" i="20" s="1"/>
  <c r="F22" i="20" s="1"/>
  <c r="E40" i="20"/>
  <c r="F40" i="20" s="1"/>
  <c r="E41" i="20" s="1"/>
  <c r="F41" i="20" s="1"/>
  <c r="G41" i="20" s="1"/>
  <c r="E35" i="20"/>
  <c r="F35" i="20" s="1"/>
  <c r="E36" i="20" s="1"/>
  <c r="E49" i="20"/>
  <c r="F49" i="20" s="1"/>
  <c r="E50" i="20" s="1"/>
  <c r="F50" i="20" s="1"/>
  <c r="G50" i="20" s="1"/>
  <c r="E48" i="20"/>
  <c r="F48" i="20" s="1"/>
  <c r="G48" i="20" s="1"/>
  <c r="E30" i="20"/>
  <c r="F30" i="20" s="1"/>
  <c r="G30" i="20" s="1"/>
  <c r="E33" i="20"/>
  <c r="F33" i="20" s="1"/>
  <c r="G33" i="20" s="1"/>
  <c r="E11" i="20"/>
  <c r="F11" i="20" s="1"/>
  <c r="G40" i="20" l="1"/>
  <c r="E31" i="20"/>
  <c r="F31" i="20" s="1"/>
  <c r="E32" i="20" s="1"/>
  <c r="F32" i="20" s="1"/>
  <c r="G32" i="20" s="1"/>
  <c r="G21" i="20"/>
  <c r="G35" i="20"/>
  <c r="E45" i="20"/>
  <c r="F45" i="20" s="1"/>
  <c r="E42" i="20"/>
  <c r="F42" i="20" s="1"/>
  <c r="G42" i="20" s="1"/>
  <c r="E34" i="20"/>
  <c r="F34" i="20" s="1"/>
  <c r="G34" i="20" s="1"/>
  <c r="G49" i="20"/>
  <c r="G22" i="20"/>
  <c r="E23" i="20"/>
  <c r="F23" i="20" s="1"/>
  <c r="E37" i="20"/>
  <c r="F36" i="20"/>
  <c r="G36" i="20" s="1"/>
  <c r="E12" i="20"/>
  <c r="G11" i="20"/>
  <c r="G31" i="20" l="1"/>
  <c r="E46" i="20"/>
  <c r="E47" i="20" s="1"/>
  <c r="E43" i="20"/>
  <c r="F43" i="20" s="1"/>
  <c r="E44" i="20" s="1"/>
  <c r="F44" i="20" s="1"/>
  <c r="G44" i="20" s="1"/>
  <c r="E24" i="20"/>
  <c r="G23" i="20"/>
  <c r="E18" i="20"/>
  <c r="F18" i="20" s="1"/>
  <c r="F12" i="20"/>
  <c r="F37" i="20"/>
  <c r="E38" i="20"/>
  <c r="F38" i="20" s="1"/>
  <c r="G38" i="20" s="1"/>
  <c r="G45" i="20"/>
  <c r="F46" i="20"/>
  <c r="G43" i="20" l="1"/>
  <c r="G46" i="20"/>
  <c r="F47" i="20"/>
  <c r="G47" i="20" s="1"/>
  <c r="E13" i="20"/>
  <c r="F13" i="20" s="1"/>
  <c r="G12" i="20"/>
  <c r="G37" i="20"/>
  <c r="E39" i="20"/>
  <c r="F39" i="20" s="1"/>
  <c r="G39" i="20" s="1"/>
  <c r="E25" i="20"/>
  <c r="F25" i="20" s="1"/>
  <c r="F24" i="20"/>
  <c r="G24" i="20" s="1"/>
  <c r="G18" i="20"/>
  <c r="E19" i="20"/>
  <c r="F19" i="20" s="1"/>
  <c r="E20" i="20" l="1"/>
  <c r="F20" i="20" s="1"/>
  <c r="G20" i="20" s="1"/>
  <c r="G19" i="20"/>
  <c r="E26" i="20"/>
  <c r="F26" i="20" s="1"/>
  <c r="G25" i="20"/>
  <c r="E14" i="20"/>
  <c r="F14" i="20" s="1"/>
  <c r="G13" i="20"/>
  <c r="G26" i="20" l="1"/>
  <c r="E27" i="20"/>
  <c r="F27" i="20" s="1"/>
  <c r="G14" i="20"/>
  <c r="E15" i="20"/>
  <c r="E16" i="20" l="1"/>
  <c r="F15" i="20"/>
  <c r="E28" i="20"/>
  <c r="G27" i="20"/>
  <c r="E29" i="20" l="1"/>
  <c r="F28" i="20"/>
  <c r="G15" i="20"/>
  <c r="F16" i="20"/>
  <c r="E17" i="20" s="1"/>
  <c r="F29" i="20" l="1"/>
  <c r="G29" i="20" s="1"/>
  <c r="G28" i="20"/>
  <c r="F17" i="20"/>
  <c r="G17" i="20" s="1"/>
  <c r="G16" i="20"/>
</calcChain>
</file>

<file path=xl/comments1.xml><?xml version="1.0" encoding="utf-8"?>
<comments xmlns="http://schemas.openxmlformats.org/spreadsheetml/2006/main">
  <authors>
    <author>PC-1</author>
  </authors>
  <commentList>
    <comment ref="CS4" authorId="0" shapeId="0">
      <text>
        <r>
          <rPr>
            <b/>
            <sz val="20"/>
            <color indexed="10"/>
            <rFont val="맑은 고딕"/>
            <family val="3"/>
            <charset val="129"/>
          </rPr>
          <t>이 쪽의 셀과 연동이 되는것 같은데 아무리 해도 안되어서요</t>
        </r>
      </text>
    </comment>
    <comment ref="E10" authorId="0" shapeId="0">
      <text>
        <r>
          <rPr>
            <b/>
            <sz val="28"/>
            <color indexed="10"/>
            <rFont val="맑은 고딕"/>
            <family val="3"/>
            <charset val="129"/>
          </rPr>
          <t>날자를 바꾸면 이런식으로 표현이 되어서요</t>
        </r>
      </text>
    </comment>
  </commentList>
</comments>
</file>

<file path=xl/sharedStrings.xml><?xml version="1.0" encoding="utf-8"?>
<sst xmlns="http://schemas.openxmlformats.org/spreadsheetml/2006/main" count="86" uniqueCount="85">
  <si>
    <t>실시계획
인가</t>
    <phoneticPr fontId="71" type="noConversion"/>
  </si>
  <si>
    <t>설계변경 접수 (라디안브리스)</t>
    <phoneticPr fontId="73" type="noConversion"/>
  </si>
  <si>
    <t>설계변경 관계부서 협의</t>
    <phoneticPr fontId="73" type="noConversion"/>
  </si>
  <si>
    <t>(변경)사업계획 승인</t>
    <phoneticPr fontId="71" type="noConversion"/>
  </si>
  <si>
    <t>분할측량 성과물 접수</t>
    <phoneticPr fontId="71" type="noConversion"/>
  </si>
  <si>
    <t>총인허가 기간 (4월말~5월초 완료)</t>
    <phoneticPr fontId="71" type="noConversion"/>
  </si>
  <si>
    <t>시 공 사</t>
    <phoneticPr fontId="71" type="noConversion"/>
  </si>
  <si>
    <t>감리자 선정</t>
    <phoneticPr fontId="71" type="noConversion"/>
  </si>
  <si>
    <t>감리자지정신청</t>
    <phoneticPr fontId="73" type="noConversion"/>
  </si>
  <si>
    <t>감리자 모집공고</t>
    <phoneticPr fontId="73" type="noConversion"/>
  </si>
  <si>
    <t>신청서 제출</t>
    <phoneticPr fontId="73" type="noConversion"/>
  </si>
  <si>
    <t>서류제출기간</t>
    <phoneticPr fontId="71" type="noConversion"/>
  </si>
  <si>
    <t>열람 및 이의신청기간</t>
    <phoneticPr fontId="71" type="noConversion"/>
  </si>
  <si>
    <t>감리자 지정</t>
    <phoneticPr fontId="71" type="noConversion"/>
  </si>
  <si>
    <t>감리계약 (건축(토목/건축/기계설비) 및 전기)</t>
    <phoneticPr fontId="71" type="noConversion"/>
  </si>
  <si>
    <t>타법 감리계약 (정보통신/소방설비)</t>
    <phoneticPr fontId="71" type="noConversion"/>
  </si>
  <si>
    <t>분양가
상한제</t>
    <phoneticPr fontId="71" type="noConversion"/>
  </si>
  <si>
    <t>택지감평</t>
    <phoneticPr fontId="71" type="noConversion"/>
  </si>
  <si>
    <t>감평선정의뢰 및 지정</t>
    <phoneticPr fontId="73" type="noConversion"/>
  </si>
  <si>
    <t>감정평가  (지사-본사-협회-시납품) (3주)</t>
    <phoneticPr fontId="73" type="noConversion"/>
  </si>
  <si>
    <t>주택성능</t>
    <phoneticPr fontId="71" type="noConversion"/>
  </si>
  <si>
    <t>녹색건축(주택성능등급/에너지) 과업수행</t>
    <phoneticPr fontId="73" type="noConversion"/>
  </si>
  <si>
    <t>분양원가
심의</t>
    <phoneticPr fontId="71" type="noConversion"/>
  </si>
  <si>
    <t>분양가 상한제 용역 (30일소요)</t>
    <phoneticPr fontId="73" type="noConversion"/>
  </si>
  <si>
    <t>분양가 상한제 심의</t>
    <phoneticPr fontId="71" type="noConversion"/>
  </si>
  <si>
    <t>분 양</t>
    <phoneticPr fontId="71" type="noConversion"/>
  </si>
  <si>
    <t>분양승인</t>
    <phoneticPr fontId="71" type="noConversion"/>
  </si>
  <si>
    <t xml:space="preserve"> M/H촬영 + 분양승인</t>
    <phoneticPr fontId="71" type="noConversion"/>
  </si>
  <si>
    <t>분양보증(대주보)</t>
    <phoneticPr fontId="71" type="noConversion"/>
  </si>
  <si>
    <t>입주자 모집공고</t>
    <phoneticPr fontId="71" type="noConversion"/>
  </si>
  <si>
    <t>견본주택</t>
    <phoneticPr fontId="71" type="noConversion"/>
  </si>
  <si>
    <t>M/H 토지사용승락</t>
    <phoneticPr fontId="71" type="noConversion"/>
  </si>
  <si>
    <t>M/H 설계 및 가설축조물 신고</t>
    <phoneticPr fontId="71" type="noConversion"/>
  </si>
  <si>
    <t>M/H  품평회 외 수정보완</t>
    <phoneticPr fontId="73" type="noConversion"/>
  </si>
  <si>
    <t>오픈</t>
    <phoneticPr fontId="73" type="noConversion"/>
  </si>
  <si>
    <t>대관업무</t>
    <phoneticPr fontId="71" type="noConversion"/>
  </si>
  <si>
    <t>상수도/하수도 납부이행 협약</t>
    <phoneticPr fontId="73" type="noConversion"/>
  </si>
  <si>
    <t>경기도 교육청 증축협약</t>
    <phoneticPr fontId="73" type="noConversion"/>
  </si>
  <si>
    <t>국공유지(이지목) 매도의뢰(주택과)</t>
    <phoneticPr fontId="73" type="noConversion"/>
  </si>
  <si>
    <t>기타 부대업무</t>
    <phoneticPr fontId="73" type="noConversion"/>
  </si>
  <si>
    <t>지질조사</t>
    <phoneticPr fontId="71" type="noConversion"/>
  </si>
  <si>
    <t>현장 지질조사(26공)</t>
    <phoneticPr fontId="73" type="noConversion"/>
  </si>
  <si>
    <t>성과물 납품(조사위치도/시추주상도)</t>
    <phoneticPr fontId="73" type="noConversion"/>
  </si>
  <si>
    <t>비고</t>
    <phoneticPr fontId="73" type="noConversion"/>
  </si>
  <si>
    <t>시행사</t>
    <phoneticPr fontId="73" type="noConversion"/>
  </si>
  <si>
    <t>M/H  축조</t>
    <phoneticPr fontId="71" type="noConversion"/>
  </si>
  <si>
    <t>예비인증</t>
    <phoneticPr fontId="71" type="noConversion"/>
  </si>
  <si>
    <t>성과물 접수(택지비)</t>
    <phoneticPr fontId="73" type="noConversion"/>
  </si>
  <si>
    <t>실착공 (15년2월25일)</t>
    <phoneticPr fontId="73" type="noConversion"/>
  </si>
  <si>
    <t>착공계 제출 / 착공필증</t>
    <phoneticPr fontId="73" type="noConversion"/>
  </si>
  <si>
    <t>착공도서 작성</t>
    <phoneticPr fontId="73" type="noConversion"/>
  </si>
  <si>
    <t>관계자변경 취하(아시아신탁)</t>
    <phoneticPr fontId="73" type="noConversion"/>
  </si>
  <si>
    <t>관계자변경 업무협의</t>
    <phoneticPr fontId="73" type="noConversion"/>
  </si>
  <si>
    <t>관계자변경 접수(시행사-&gt; 신탁사)</t>
    <phoneticPr fontId="73" type="noConversion"/>
  </si>
  <si>
    <t>주택건설
사업승인</t>
    <phoneticPr fontId="71" type="noConversion"/>
  </si>
  <si>
    <t>주요일정</t>
    <phoneticPr fontId="73" type="noConversion"/>
  </si>
  <si>
    <t>종료일</t>
    <phoneticPr fontId="73" type="noConversion"/>
  </si>
  <si>
    <t>시작일</t>
    <phoneticPr fontId="73" type="noConversion"/>
  </si>
  <si>
    <t>구    분</t>
    <phoneticPr fontId="73" type="noConversion"/>
  </si>
  <si>
    <t>숫자화</t>
    <phoneticPr fontId="71" type="noConversion"/>
  </si>
  <si>
    <t>일자</t>
    <phoneticPr fontId="71" type="noConversion"/>
  </si>
  <si>
    <t>시작일</t>
    <phoneticPr fontId="71" type="noConversion"/>
  </si>
  <si>
    <t>구분</t>
    <phoneticPr fontId="71" type="noConversion"/>
  </si>
  <si>
    <t>주식회사 더원파트너스</t>
    <phoneticPr fontId="73" type="noConversion"/>
  </si>
  <si>
    <t>지중화공사비 협의</t>
    <phoneticPr fontId="8" type="noConversion"/>
  </si>
  <si>
    <t xml:space="preserve">   4주</t>
    <phoneticPr fontId="8" type="noConversion"/>
  </si>
  <si>
    <t xml:space="preserve">    3주</t>
    <phoneticPr fontId="8" type="noConversion"/>
  </si>
  <si>
    <t xml:space="preserve">    1주</t>
    <phoneticPr fontId="73" type="noConversion"/>
  </si>
  <si>
    <t xml:space="preserve">      2주</t>
    <phoneticPr fontId="8" type="noConversion"/>
  </si>
  <si>
    <t xml:space="preserve">       6주</t>
    <phoneticPr fontId="8" type="noConversion"/>
  </si>
  <si>
    <t xml:space="preserve">       5주</t>
    <phoneticPr fontId="8" type="noConversion"/>
  </si>
  <si>
    <t xml:space="preserve">            8주</t>
    <phoneticPr fontId="8" type="noConversion"/>
  </si>
  <si>
    <t xml:space="preserve">         10주</t>
    <phoneticPr fontId="8" type="noConversion"/>
  </si>
  <si>
    <t xml:space="preserve">    14주</t>
    <phoneticPr fontId="8" type="noConversion"/>
  </si>
  <si>
    <t xml:space="preserve">  15주</t>
    <phoneticPr fontId="8" type="noConversion"/>
  </si>
  <si>
    <t xml:space="preserve">     13주</t>
    <phoneticPr fontId="8" type="noConversion"/>
  </si>
  <si>
    <t xml:space="preserve">      12주</t>
    <phoneticPr fontId="8" type="noConversion"/>
  </si>
  <si>
    <t xml:space="preserve">        11주</t>
    <phoneticPr fontId="8" type="noConversion"/>
  </si>
  <si>
    <t xml:space="preserve">        9주</t>
    <phoneticPr fontId="8" type="noConversion"/>
  </si>
  <si>
    <t xml:space="preserve">          7주</t>
    <phoneticPr fontId="8" type="noConversion"/>
  </si>
  <si>
    <t xml:space="preserve"> 16주</t>
    <phoneticPr fontId="8" type="noConversion"/>
  </si>
  <si>
    <t xml:space="preserve">    17주</t>
    <phoneticPr fontId="8" type="noConversion"/>
  </si>
  <si>
    <t xml:space="preserve"> 18주</t>
    <phoneticPr fontId="8" type="noConversion"/>
  </si>
  <si>
    <t xml:space="preserve">     19주</t>
    <phoneticPr fontId="8" type="noConversion"/>
  </si>
  <si>
    <t>※ OO Pjt 사업추진 일정표</t>
    <phoneticPr fontId="7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</si>
</sst>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6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&quot;₩&quot;\!\$#,##0_);[Red]&quot;₩&quot;\!\(&quot;₩&quot;\!\$#,##0&quot;₩&quot;\!\)"/>
    <numFmt numFmtId="178" formatCode="0_ "/>
    <numFmt numFmtId="179" formatCode="&quot;113-&quot;@"/>
    <numFmt numFmtId="180" formatCode="0%\ "/>
    <numFmt numFmtId="181" formatCode="_ &quot;₩&quot;* #,##0_ ;_ &quot;₩&quot;* \-#,##0_ ;_ &quot;₩&quot;* &quot;-&quot;_ ;_ @_ "/>
    <numFmt numFmtId="182" formatCode="_ &quot;₩&quot;* #,##0_ ;_ &quot;₩&quot;* &quot;₩&quot;\!\-#,##0_ ;_ &quot;₩&quot;* &quot;-&quot;_ ;_ @_ "/>
    <numFmt numFmtId="183" formatCode="_ &quot;₩&quot;* #,##0.00_ ;_ &quot;₩&quot;* &quot;₩&quot;&quot;₩&quot;&quot;₩&quot;&quot;₩&quot;&quot;₩&quot;&quot;₩&quot;&quot;₩&quot;\-#,##0.00_ ;_ &quot;₩&quot;* &quot;-&quot;??_ ;_ @_ "/>
    <numFmt numFmtId="184" formatCode="_ &quot;₩&quot;* #,##0.00_ ;_ &quot;₩&quot;* \-#,##0.00_ ;_ &quot;₩&quot;* &quot;-&quot;??_ ;_ @_ "/>
    <numFmt numFmtId="185" formatCode="_ &quot;₩&quot;* #,##0.00_ ;_ &quot;₩&quot;* &quot;₩&quot;\!\-#,##0.00_ ;_ &quot;₩&quot;* &quot;-&quot;??_ ;_ @_ "/>
    <numFmt numFmtId="186" formatCode="&quot;₩&quot;#,##0;&quot;₩&quot;&quot;₩&quot;&quot;₩&quot;&quot;₩&quot;&quot;₩&quot;&quot;₩&quot;&quot;₩&quot;&quot;₩&quot;&quot;₩&quot;\-#,##0"/>
    <numFmt numFmtId="187" formatCode="_ * #,##0_ ;_ * \-#,##0_ ;_ * &quot;-&quot;_ ;_ @_ "/>
    <numFmt numFmtId="188" formatCode="_ * #,##0_ ;_ * &quot;₩&quot;\!\-#,##0_ ;_ * &quot;-&quot;_ ;_ @_ "/>
    <numFmt numFmtId="189" formatCode="_ * #,##0.00_ ;_ * &quot;₩&quot;&quot;₩&quot;&quot;₩&quot;&quot;₩&quot;&quot;₩&quot;&quot;₩&quot;&quot;₩&quot;\-#,##0.00_ ;_ * &quot;-&quot;??_ ;_ @_ "/>
    <numFmt numFmtId="190" formatCode="_ * #,##0.00_ ;_ * \-#,##0.00_ ;_ * &quot;-&quot;??_ ;_ @_ "/>
    <numFmt numFmtId="191" formatCode="_ * #,##0.00_ ;_ * &quot;₩&quot;\!\-#,##0.00_ ;_ * &quot;-&quot;??_ ;_ @_ "/>
    <numFmt numFmtId="192" formatCode="&quot;₩&quot;#,##0;[Red]&quot;₩&quot;&quot;₩&quot;&quot;₩&quot;&quot;₩&quot;&quot;₩&quot;&quot;₩&quot;&quot;₩&quot;&quot;₩&quot;&quot;₩&quot;\-#,##0"/>
    <numFmt numFmtId="193" formatCode="#."/>
    <numFmt numFmtId="194" formatCode="_-* #,##0.00_-;&quot;₩&quot;&quot;₩&quot;&quot;₩&quot;&quot;₩&quot;\-* #,##0.00_-;_-* &quot;-&quot;??_-;_-@_-"/>
    <numFmt numFmtId="195" formatCode="_(* #,##0.00_);_(* &quot;₩&quot;&quot;₩&quot;&quot;₩&quot;&quot;₩&quot;&quot;₩&quot;&quot;₩&quot;&quot;₩&quot;\(#,##0.00&quot;₩&quot;&quot;₩&quot;&quot;₩&quot;&quot;₩&quot;&quot;₩&quot;&quot;₩&quot;&quot;₩&quot;\);_(* &quot;-&quot;??_);_(@_)"/>
    <numFmt numFmtId="196" formatCode="_(&quot;$&quot;* #,##0.00_);_(&quot;$&quot;* &quot;₩&quot;&quot;₩&quot;&quot;₩&quot;&quot;₩&quot;&quot;₩&quot;&quot;₩&quot;&quot;₩&quot;\(#,##0.00&quot;₩&quot;&quot;₩&quot;&quot;₩&quot;&quot;₩&quot;&quot;₩&quot;&quot;₩&quot;&quot;₩&quot;\);_(&quot;$&quot;* &quot;-&quot;??_);_(@_)"/>
    <numFmt numFmtId="197" formatCode="&quot;₩&quot;&quot;₩&quot;&quot;₩&quot;&quot;₩&quot;&quot;₩&quot;&quot;₩&quot;\$#,##0_);[Red]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198" formatCode="#,##0.00;[Red]#,##0.00"/>
    <numFmt numFmtId="199" formatCode="_(&quot;$&quot;* #,##0_);_(&quot;$&quot;* \(#,##0\);_(&quot;$&quot;* &quot;-&quot;_);_(@_)"/>
    <numFmt numFmtId="200" formatCode="_(&quot;$&quot;* #,##0.00_);_(&quot;$&quot;* \(#,##0.00\);_(&quot;$&quot;* &quot;-&quot;??_);_(@_)"/>
    <numFmt numFmtId="201" formatCode="&quot;₩&quot;#,##0;&quot;₩&quot;\-#,##0"/>
    <numFmt numFmtId="202" formatCode="#\!\,##0_ "/>
    <numFmt numFmtId="203" formatCode="&quot;PG1130&quot;@&quot;01&quot;"/>
    <numFmt numFmtId="204" formatCode="###,###,###,###,###&quot;차&quot;&quot;이&quot;"/>
    <numFmt numFmtId="205" formatCode="yyyy/m/d"/>
    <numFmt numFmtId="206" formatCode="yy&quot;년&quot;m&quot;월&quot;d&quot;일&quot;"/>
    <numFmt numFmtId="207" formatCode="&quot;₩&quot;#,##0;[Red]&quot;₩&quot;\!\-&quot;₩&quot;#,##0"/>
    <numFmt numFmtId="208" formatCode="&quot;₩&quot;#,##0;[Red]&quot;₩&quot;&quot;₩&quot;\!\!\-&quot;₩&quot;#,##0"/>
    <numFmt numFmtId="209" formatCode="\$#,##0.0000_);\(\$#,##0.0000\)"/>
    <numFmt numFmtId="210" formatCode="&quot;₩&quot;\!\$#,##0.0000_);&quot;₩&quot;\!\(&quot;₩&quot;\!\$#,##0.0000&quot;₩&quot;\!\)"/>
    <numFmt numFmtId="211" formatCode="_ * #,##0.000_ ;_ * \-#,##0.000_ ;_ * &quot;-&quot;_ ;_ @_ "/>
    <numFmt numFmtId="212" formatCode="_ * #,##0.0000_ ;_ * \-#,##0.0000_ ;_ * &quot;-&quot;_ ;_ @_ "/>
    <numFmt numFmtId="213" formatCode="&quot;₩&quot;#,##0.00\ ;\(&quot;₩&quot;#,##0.00\)"/>
    <numFmt numFmtId="214" formatCode="#.00"/>
    <numFmt numFmtId="215" formatCode="%#.00"/>
    <numFmt numFmtId="216" formatCode="#,##0."/>
    <numFmt numFmtId="217" formatCode="\$#.00"/>
    <numFmt numFmtId="218" formatCode="\$#."/>
  </numFmts>
  <fonts count="95">
    <font>
      <sz val="11"/>
      <color theme="1"/>
      <name val="맑은 고딕"/>
      <family val="2"/>
      <charset val="129"/>
      <scheme val="minor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9"/>
      <color theme="1"/>
      <name val="나눔명조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1"/>
      <color indexed="8"/>
      <name val="가을체"/>
      <family val="1"/>
      <charset val="129"/>
    </font>
    <font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0"/>
      <name val="MS Sans Serif"/>
      <family val="2"/>
    </font>
    <font>
      <sz val="9"/>
      <name val="Arial"/>
      <family val="2"/>
    </font>
    <font>
      <sz val="10"/>
      <name val="Times New Roman"/>
      <family val="1"/>
    </font>
    <font>
      <sz val="20"/>
      <name val="돋움체"/>
      <family val="3"/>
      <charset val="129"/>
    </font>
    <font>
      <sz val="10"/>
      <name val="옛체"/>
      <family val="1"/>
      <charset val="129"/>
    </font>
    <font>
      <b/>
      <sz val="14"/>
      <name val="Arial"/>
      <family val="2"/>
    </font>
    <font>
      <sz val="12"/>
      <name val="ⓒoUAAA¨u"/>
      <family val="1"/>
      <charset val="129"/>
    </font>
    <font>
      <sz val="9"/>
      <name val="굴림체"/>
      <family val="3"/>
      <charset val="129"/>
    </font>
    <font>
      <sz val="12"/>
      <name val="¹UAAA¼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</font>
    <font>
      <sz val="10"/>
      <name val="¹ÙÅÁÃ¼"/>
      <family val="1"/>
    </font>
    <font>
      <sz val="10"/>
      <name val="¹UAAA¼"/>
      <family val="1"/>
      <charset val="129"/>
    </font>
    <font>
      <sz val="12"/>
      <name val="±¼¸²"/>
      <family val="3"/>
      <charset val="129"/>
    </font>
    <font>
      <sz val="12"/>
      <name val="¹ÙÅÁÃ¼"/>
      <family val="3"/>
      <charset val="129"/>
    </font>
    <font>
      <sz val="10"/>
      <name val="μ¸¿oA¼"/>
      <family val="3"/>
      <charset val="129"/>
    </font>
    <font>
      <sz val="8"/>
      <name val="¹UAAA¼"/>
      <family val="3"/>
      <charset val="129"/>
    </font>
    <font>
      <sz val="10"/>
      <name val="±¼¸²A¼"/>
      <family val="1"/>
      <charset val="129"/>
    </font>
    <font>
      <sz val="10"/>
      <name val="±¼¸²Ã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sz val="11"/>
      <name val="µ¸¿ò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16"/>
      <name val="Courier"/>
      <family val="3"/>
    </font>
    <font>
      <sz val="10"/>
      <name val="Univers (WN)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2"/>
      <name val="Times New Roman"/>
      <family val="1"/>
    </font>
    <font>
      <sz val="12"/>
      <name val="뼻뮝"/>
      <family val="3"/>
      <charset val="129"/>
    </font>
    <font>
      <sz val="10"/>
      <name val="바탕"/>
      <family val="1"/>
      <charset val="129"/>
    </font>
    <font>
      <sz val="10"/>
      <name val="명조"/>
      <family val="3"/>
      <charset val="129"/>
    </font>
    <font>
      <sz val="10"/>
      <name val="바탕체"/>
      <family val="1"/>
      <charset val="129"/>
    </font>
    <font>
      <sz val="12"/>
      <name val="宋体"/>
      <family val="3"/>
      <charset val="129"/>
    </font>
    <font>
      <sz val="8"/>
      <name val="나눔명조"/>
      <family val="2"/>
      <charset val="129"/>
    </font>
    <font>
      <sz val="9"/>
      <name val="나눔고딕"/>
      <family val="3"/>
      <charset val="129"/>
    </font>
    <font>
      <sz val="8"/>
      <name val="바탕체"/>
      <family val="1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9"/>
      <color theme="10"/>
      <name val="나눔명조"/>
      <family val="1"/>
      <charset val="129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"/>
      <color indexed="0"/>
      <name val="Courier"/>
      <family val="3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4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rgb="FF3333FF"/>
      <name val="맑은 고딕"/>
      <family val="3"/>
      <charset val="129"/>
      <scheme val="minor"/>
    </font>
    <font>
      <b/>
      <sz val="28"/>
      <color indexed="10"/>
      <name val="맑은 고딕"/>
      <family val="3"/>
      <charset val="129"/>
    </font>
    <font>
      <b/>
      <sz val="20"/>
      <color indexed="1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938">
    <xf numFmtId="0" fontId="0" fillId="0" borderId="0">
      <alignment vertical="center"/>
    </xf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" fillId="0" borderId="0"/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3" fontId="17" fillId="0" borderId="1"/>
    <xf numFmtId="24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8" fontId="11" fillId="0" borderId="0" applyNumberFormat="0" applyFont="0" applyFill="0" applyBorder="0" applyAlignment="0" applyProtection="0"/>
    <xf numFmtId="178" fontId="11" fillId="0" borderId="0" applyNumberFormat="0" applyFont="0" applyFill="0" applyBorder="0" applyAlignment="0" applyProtection="0"/>
    <xf numFmtId="179" fontId="11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6" fillId="0" borderId="0"/>
    <xf numFmtId="0" fontId="18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9" fillId="0" borderId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9" fillId="0" borderId="0"/>
    <xf numFmtId="0" fontId="19" fillId="0" borderId="0"/>
    <xf numFmtId="0" fontId="18" fillId="0" borderId="0"/>
    <xf numFmtId="0" fontId="16" fillId="0" borderId="0"/>
    <xf numFmtId="0" fontId="18" fillId="0" borderId="0"/>
    <xf numFmtId="0" fontId="18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9" fillId="0" borderId="0"/>
    <xf numFmtId="0" fontId="16" fillId="0" borderId="0"/>
    <xf numFmtId="0" fontId="18" fillId="0" borderId="0"/>
    <xf numFmtId="0" fontId="16" fillId="0" borderId="0"/>
    <xf numFmtId="0" fontId="16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8" fillId="0" borderId="0"/>
    <xf numFmtId="0" fontId="18" fillId="0" borderId="0"/>
    <xf numFmtId="0" fontId="18" fillId="0" borderId="0"/>
    <xf numFmtId="0" fontId="11" fillId="0" borderId="0" applyFont="0" applyFill="0" applyBorder="0" applyAlignment="0" applyProtection="0"/>
    <xf numFmtId="0" fontId="19" fillId="0" borderId="0"/>
    <xf numFmtId="0" fontId="18" fillId="0" borderId="0"/>
    <xf numFmtId="0" fontId="18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8" fillId="0" borderId="0"/>
    <xf numFmtId="0" fontId="18" fillId="0" borderId="0"/>
    <xf numFmtId="0" fontId="19" fillId="0" borderId="0"/>
    <xf numFmtId="0" fontId="16" fillId="0" borderId="0"/>
    <xf numFmtId="0" fontId="16" fillId="0" borderId="0"/>
    <xf numFmtId="0" fontId="18" fillId="0" borderId="0"/>
    <xf numFmtId="0" fontId="16" fillId="0" borderId="0"/>
    <xf numFmtId="0" fontId="11" fillId="0" borderId="0" applyFont="0" applyFill="0" applyBorder="0" applyAlignment="0" applyProtection="0"/>
    <xf numFmtId="0" fontId="16" fillId="0" borderId="0"/>
    <xf numFmtId="0" fontId="19" fillId="0" borderId="0"/>
    <xf numFmtId="0" fontId="16" fillId="0" borderId="0"/>
    <xf numFmtId="0" fontId="16" fillId="0" borderId="0"/>
    <xf numFmtId="0" fontId="18" fillId="0" borderId="0"/>
    <xf numFmtId="0" fontId="11" fillId="0" borderId="0" applyFont="0" applyFill="0" applyBorder="0" applyAlignment="0" applyProtection="0"/>
    <xf numFmtId="0" fontId="16" fillId="0" borderId="0"/>
    <xf numFmtId="0" fontId="16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40" fontId="18" fillId="0" borderId="0" applyFont="0" applyFill="0" applyBorder="0" applyAlignment="0" applyProtection="0"/>
    <xf numFmtId="0" fontId="18" fillId="0" borderId="0"/>
    <xf numFmtId="0" fontId="16" fillId="0" borderId="0"/>
    <xf numFmtId="0" fontId="16" fillId="0" borderId="0"/>
    <xf numFmtId="0" fontId="16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1" fillId="0" borderId="0">
      <alignment horizontal="centerContinuous"/>
    </xf>
    <xf numFmtId="0" fontId="19" fillId="0" borderId="0"/>
    <xf numFmtId="0" fontId="22" fillId="0" borderId="0"/>
    <xf numFmtId="0" fontId="11" fillId="0" borderId="0">
      <protection locked="0"/>
    </xf>
    <xf numFmtId="180" fontId="11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78" fontId="23" fillId="0" borderId="0" applyBorder="0" applyProtection="0">
      <alignment horizontal="centerContinuous"/>
    </xf>
    <xf numFmtId="0" fontId="11" fillId="0" borderId="0">
      <protection locked="0"/>
    </xf>
    <xf numFmtId="178" fontId="23" fillId="0" borderId="0" applyBorder="0" applyProtection="0">
      <alignment horizontal="centerContinuous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25" fillId="0" borderId="0">
      <protection locked="0"/>
    </xf>
    <xf numFmtId="0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8" fillId="0" borderId="0" applyFont="0" applyFill="0" applyBorder="0" applyAlignment="0" applyProtection="0"/>
    <xf numFmtId="182" fontId="29" fillId="0" borderId="0" applyFont="0" applyFill="0" applyBorder="0" applyAlignment="0" applyProtection="0"/>
    <xf numFmtId="181" fontId="28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8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27" fillId="0" borderId="0" applyFont="0" applyFill="0" applyBorder="0" applyAlignment="0" applyProtection="0"/>
    <xf numFmtId="181" fontId="30" fillId="0" borderId="0" applyFont="0" applyFill="0" applyBorder="0" applyAlignment="0" applyProtection="0"/>
    <xf numFmtId="181" fontId="27" fillId="0" borderId="0" applyFont="0" applyFill="0" applyBorder="0" applyAlignment="0" applyProtection="0"/>
    <xf numFmtId="183" fontId="26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2" fillId="0" borderId="0" applyFont="0" applyFill="0" applyBorder="0" applyAlignment="0" applyProtection="0"/>
    <xf numFmtId="37" fontId="26" fillId="0" borderId="0" applyFont="0" applyFill="0" applyBorder="0" applyAlignment="0" applyProtection="0"/>
    <xf numFmtId="0" fontId="11" fillId="0" borderId="0">
      <protection locked="0"/>
    </xf>
    <xf numFmtId="0" fontId="26" fillId="0" borderId="0" applyFont="0" applyFill="0" applyBorder="0" applyAlignment="0" applyProtection="0"/>
    <xf numFmtId="184" fontId="27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9" fillId="0" borderId="0" applyFont="0" applyFill="0" applyBorder="0" applyAlignment="0" applyProtection="0"/>
    <xf numFmtId="184" fontId="28" fillId="0" borderId="0" applyFont="0" applyFill="0" applyBorder="0" applyAlignment="0" applyProtection="0"/>
    <xf numFmtId="184" fontId="29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27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27" fillId="0" borderId="0" applyFont="0" applyFill="0" applyBorder="0" applyAlignment="0" applyProtection="0"/>
    <xf numFmtId="184" fontId="30" fillId="0" borderId="0" applyFont="0" applyFill="0" applyBorder="0" applyAlignment="0" applyProtection="0"/>
    <xf numFmtId="184" fontId="27" fillId="0" borderId="0" applyFont="0" applyFill="0" applyBorder="0" applyAlignment="0" applyProtection="0"/>
    <xf numFmtId="186" fontId="26" fillId="0" borderId="0" applyFont="0" applyFill="0" applyBorder="0" applyAlignment="0" applyProtection="0"/>
    <xf numFmtId="184" fontId="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2" fillId="0" borderId="0" applyFont="0" applyFill="0" applyBorder="0" applyAlignment="0" applyProtection="0"/>
    <xf numFmtId="37" fontId="26" fillId="0" borderId="0" applyFont="0" applyFill="0" applyBorder="0" applyAlignment="0" applyProtection="0"/>
    <xf numFmtId="0" fontId="11" fillId="0" borderId="0"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" fillId="0" borderId="0">
      <protection locked="0"/>
    </xf>
    <xf numFmtId="0" fontId="33" fillId="0" borderId="0" applyFont="0" applyFill="0" applyBorder="0" applyAlignment="0" applyProtection="0"/>
    <xf numFmtId="187" fontId="27" fillId="0" borderId="0" applyFont="0" applyFill="0" applyBorder="0" applyAlignment="0" applyProtection="0"/>
    <xf numFmtId="188" fontId="28" fillId="0" borderId="0" applyFont="0" applyFill="0" applyBorder="0" applyAlignment="0" applyProtection="0"/>
    <xf numFmtId="188" fontId="29" fillId="0" borderId="0" applyFont="0" applyFill="0" applyBorder="0" applyAlignment="0" applyProtection="0"/>
    <xf numFmtId="187" fontId="28" fillId="0" borderId="0" applyFont="0" applyFill="0" applyBorder="0" applyAlignment="0" applyProtection="0"/>
    <xf numFmtId="187" fontId="29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27" fillId="0" borderId="0" applyFont="0" applyFill="0" applyBorder="0" applyAlignment="0" applyProtection="0"/>
    <xf numFmtId="188" fontId="28" fillId="0" borderId="0" applyFont="0" applyFill="0" applyBorder="0" applyAlignment="0" applyProtection="0"/>
    <xf numFmtId="188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27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27" fillId="0" borderId="0" applyFont="0" applyFill="0" applyBorder="0" applyAlignment="0" applyProtection="0"/>
    <xf numFmtId="189" fontId="26" fillId="0" borderId="0" applyFont="0" applyFill="0" applyBorder="0" applyAlignment="0" applyProtection="0"/>
    <xf numFmtId="187" fontId="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2" fillId="0" borderId="0" applyFont="0" applyFill="0" applyBorder="0" applyAlignment="0" applyProtection="0"/>
    <xf numFmtId="37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9" fillId="0" borderId="0" applyFont="0" applyFill="0" applyBorder="0" applyAlignment="0" applyProtection="0"/>
    <xf numFmtId="190" fontId="28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30" fillId="0" borderId="0" applyFont="0" applyFill="0" applyBorder="0" applyAlignment="0" applyProtection="0"/>
    <xf numFmtId="190" fontId="27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190" fontId="30" fillId="0" borderId="0" applyFont="0" applyFill="0" applyBorder="0" applyAlignment="0" applyProtection="0"/>
    <xf numFmtId="190" fontId="27" fillId="0" borderId="0" applyFont="0" applyFill="0" applyBorder="0" applyAlignment="0" applyProtection="0"/>
    <xf numFmtId="190" fontId="30" fillId="0" borderId="0" applyFont="0" applyFill="0" applyBorder="0" applyAlignment="0" applyProtection="0"/>
    <xf numFmtId="190" fontId="27" fillId="0" borderId="0" applyFont="0" applyFill="0" applyBorder="0" applyAlignment="0" applyProtection="0"/>
    <xf numFmtId="192" fontId="26" fillId="0" borderId="0" applyFont="0" applyFill="0" applyBorder="0" applyAlignment="0" applyProtection="0"/>
    <xf numFmtId="190" fontId="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2" fillId="0" borderId="0" applyFont="0" applyFill="0" applyBorder="0" applyAlignment="0" applyProtection="0"/>
    <xf numFmtId="37" fontId="26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24" fillId="0" borderId="0"/>
    <xf numFmtId="0" fontId="34" fillId="0" borderId="0"/>
    <xf numFmtId="0" fontId="27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0" fillId="0" borderId="0"/>
    <xf numFmtId="0" fontId="27" fillId="0" borderId="0"/>
    <xf numFmtId="0" fontId="28" fillId="0" borderId="0"/>
    <xf numFmtId="0" fontId="29" fillId="0" borderId="0"/>
    <xf numFmtId="0" fontId="30" fillId="0" borderId="0"/>
    <xf numFmtId="0" fontId="27" fillId="0" borderId="0"/>
    <xf numFmtId="0" fontId="28" fillId="0" borderId="0"/>
    <xf numFmtId="0" fontId="29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30" fillId="0" borderId="0"/>
    <xf numFmtId="0" fontId="27" fillId="0" borderId="0"/>
    <xf numFmtId="0" fontId="26" fillId="0" borderId="0"/>
    <xf numFmtId="0" fontId="39" fillId="0" borderId="0"/>
    <xf numFmtId="0" fontId="30" fillId="0" borderId="0"/>
    <xf numFmtId="0" fontId="27" fillId="0" borderId="0"/>
    <xf numFmtId="0" fontId="11" fillId="0" borderId="0" applyFill="0" applyBorder="0" applyAlignment="0"/>
    <xf numFmtId="0" fontId="40" fillId="0" borderId="0"/>
    <xf numFmtId="0" fontId="11" fillId="0" borderId="0">
      <protection locked="0"/>
    </xf>
    <xf numFmtId="193" fontId="41" fillId="0" borderId="0">
      <protection locked="0"/>
    </xf>
    <xf numFmtId="0" fontId="10" fillId="0" borderId="0" applyFont="0" applyFill="0" applyBorder="0" applyAlignment="0" applyProtection="0"/>
    <xf numFmtId="194" fontId="11" fillId="0" borderId="0"/>
    <xf numFmtId="195" fontId="20" fillId="0" borderId="0" applyFont="0" applyFill="0" applyBorder="0" applyAlignment="0" applyProtection="0"/>
    <xf numFmtId="0" fontId="42" fillId="0" borderId="0" applyNumberFormat="0" applyAlignment="0">
      <alignment horizontal="left"/>
    </xf>
    <xf numFmtId="193" fontId="41" fillId="0" borderId="0">
      <protection locked="0"/>
    </xf>
    <xf numFmtId="0" fontId="10" fillId="0" borderId="0" applyFont="0" applyFill="0" applyBorder="0" applyAlignment="0" applyProtection="0"/>
    <xf numFmtId="196" fontId="20" fillId="0" borderId="0" applyFont="0" applyFill="0" applyBorder="0" applyAlignment="0" applyProtection="0"/>
    <xf numFmtId="0" fontId="16" fillId="0" borderId="0"/>
    <xf numFmtId="193" fontId="41" fillId="0" borderId="0"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7" fontId="11" fillId="0" borderId="0"/>
    <xf numFmtId="0" fontId="43" fillId="0" borderId="0" applyNumberFormat="0" applyAlignment="0">
      <alignment horizontal="left"/>
    </xf>
    <xf numFmtId="0" fontId="11" fillId="0" borderId="0" applyFont="0" applyFill="0" applyBorder="0" applyAlignment="0" applyProtection="0"/>
    <xf numFmtId="193" fontId="41" fillId="0" borderId="0">
      <protection locked="0"/>
    </xf>
    <xf numFmtId="0" fontId="44" fillId="0" borderId="0" applyNumberFormat="0" applyFill="0" applyBorder="0" applyAlignment="0" applyProtection="0"/>
    <xf numFmtId="38" fontId="45" fillId="5" borderId="0" applyNumberFormat="0" applyBorder="0" applyAlignment="0" applyProtection="0"/>
    <xf numFmtId="0" fontId="46" fillId="0" borderId="0">
      <alignment horizontal="left"/>
    </xf>
    <xf numFmtId="0" fontId="47" fillId="0" borderId="25" applyNumberFormat="0" applyAlignment="0" applyProtection="0">
      <alignment horizontal="left" vertical="center"/>
    </xf>
    <xf numFmtId="0" fontId="47" fillId="0" borderId="24">
      <alignment horizontal="left" vertical="center"/>
    </xf>
    <xf numFmtId="193" fontId="48" fillId="0" borderId="0">
      <protection locked="0"/>
    </xf>
    <xf numFmtId="193" fontId="48" fillId="0" borderId="0">
      <protection locked="0"/>
    </xf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10" fontId="45" fillId="5" borderId="1" applyNumberFormat="0" applyBorder="0" applyAlignment="0" applyProtection="0"/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1" fillId="0" borderId="8"/>
    <xf numFmtId="37" fontId="52" fillId="0" borderId="0"/>
    <xf numFmtId="0" fontId="15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0" fillId="0" borderId="0"/>
    <xf numFmtId="0" fontId="20" fillId="0" borderId="0" applyFont="0" applyFill="0" applyBorder="0" applyAlignment="0" applyProtection="0">
      <alignment horizontal="centerContinuous"/>
    </xf>
    <xf numFmtId="0" fontId="20" fillId="0" borderId="0" applyFont="0" applyFill="0" applyBorder="0" applyAlignment="0" applyProtection="0">
      <alignment horizontal="centerContinuous"/>
    </xf>
    <xf numFmtId="0" fontId="20" fillId="0" borderId="0" applyFont="0" applyFill="0" applyBorder="0" applyAlignment="0" applyProtection="0">
      <alignment horizontal="centerContinuous"/>
    </xf>
    <xf numFmtId="198" fontId="15" fillId="0" borderId="0" applyFont="0" applyFill="0" applyBorder="0" applyAlignment="0" applyProtection="0">
      <alignment horizontal="centerContinuous"/>
    </xf>
    <xf numFmtId="0" fontId="19" fillId="0" borderId="0"/>
    <xf numFmtId="193" fontId="41" fillId="0" borderId="0">
      <protection locked="0"/>
    </xf>
    <xf numFmtId="10" fontId="16" fillId="0" borderId="0" applyFont="0" applyFill="0" applyBorder="0" applyAlignment="0" applyProtection="0"/>
    <xf numFmtId="193" fontId="41" fillId="0" borderId="0">
      <protection locked="0"/>
    </xf>
    <xf numFmtId="30" fontId="54" fillId="0" borderId="0" applyNumberFormat="0" applyFill="0" applyBorder="0" applyAlignment="0" applyProtection="0">
      <alignment horizontal="left"/>
    </xf>
    <xf numFmtId="0" fontId="16" fillId="0" borderId="0"/>
    <xf numFmtId="0" fontId="51" fillId="0" borderId="0"/>
    <xf numFmtId="40" fontId="55" fillId="0" borderId="0" applyBorder="0">
      <alignment horizontal="right"/>
    </xf>
    <xf numFmtId="0" fontId="56" fillId="6" borderId="0">
      <alignment horizontal="centerContinuous"/>
    </xf>
    <xf numFmtId="0" fontId="57" fillId="0" borderId="0" applyFill="0" applyBorder="0" applyProtection="0">
      <alignment horizontal="centerContinuous" vertical="center"/>
    </xf>
    <xf numFmtId="0" fontId="14" fillId="5" borderId="0" applyFill="0" applyBorder="0" applyProtection="0">
      <alignment horizontal="center" vertical="center"/>
    </xf>
    <xf numFmtId="193" fontId="41" fillId="0" borderId="30">
      <protection locked="0"/>
    </xf>
    <xf numFmtId="199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76" fontId="14" fillId="0" borderId="0"/>
    <xf numFmtId="2" fontId="5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/>
    <xf numFmtId="201" fontId="15" fillId="0" borderId="1">
      <alignment horizontal="right" vertical="center" shrinkToFit="1"/>
    </xf>
    <xf numFmtId="176" fontId="9" fillId="0" borderId="0"/>
    <xf numFmtId="0" fontId="58" fillId="0" borderId="0" applyFont="0" applyFill="0" applyBorder="0" applyAlignment="0" applyProtection="0"/>
    <xf numFmtId="3" fontId="18" fillId="0" borderId="31">
      <alignment horizontal="center"/>
    </xf>
    <xf numFmtId="0" fontId="58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38" fontId="63" fillId="0" borderId="0" applyFont="0" applyFill="0" applyBorder="0" applyAlignment="0" applyProtection="0"/>
    <xf numFmtId="40" fontId="64" fillId="0" borderId="0" applyFont="0" applyFill="0" applyBorder="0" applyAlignment="0" applyProtection="0"/>
    <xf numFmtId="38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9" fontId="9" fillId="5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0" fontId="65" fillId="0" borderId="0"/>
    <xf numFmtId="0" fontId="66" fillId="0" borderId="0"/>
    <xf numFmtId="0" fontId="16" fillId="0" borderId="0"/>
    <xf numFmtId="202" fontId="67" fillId="0" borderId="32">
      <alignment vertical="center"/>
    </xf>
    <xf numFmtId="0" fontId="18" fillId="0" borderId="0"/>
    <xf numFmtId="0" fontId="11" fillId="0" borderId="0" applyFont="0" applyFill="0" applyBorder="0" applyAlignment="0" applyProtection="0"/>
    <xf numFmtId="0" fontId="19" fillId="0" borderId="0"/>
    <xf numFmtId="0" fontId="68" fillId="0" borderId="20"/>
    <xf numFmtId="0" fontId="69" fillId="0" borderId="0"/>
    <xf numFmtId="203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" fontId="58" fillId="0" borderId="0" applyFont="0" applyFill="0" applyBorder="0" applyAlignment="0" applyProtection="0"/>
    <xf numFmtId="3" fontId="58" fillId="0" borderId="0" applyFont="0" applyFill="0" applyBorder="0" applyAlignment="0" applyProtection="0"/>
    <xf numFmtId="0" fontId="19" fillId="0" borderId="0"/>
    <xf numFmtId="0" fontId="19" fillId="0" borderId="0"/>
    <xf numFmtId="0" fontId="15" fillId="0" borderId="0"/>
    <xf numFmtId="41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1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5" fillId="0" borderId="0" applyFont="0" applyFill="0" applyBorder="0" applyAlignment="0" applyProtection="0"/>
    <xf numFmtId="0" fontId="11" fillId="0" borderId="0">
      <protection locked="0"/>
    </xf>
    <xf numFmtId="3" fontId="15" fillId="0" borderId="0" applyFont="0" applyFill="0" applyBorder="0" applyAlignment="0" applyProtection="0"/>
    <xf numFmtId="0" fontId="15" fillId="0" borderId="32">
      <alignment vertical="center"/>
    </xf>
    <xf numFmtId="0" fontId="15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0" fontId="58" fillId="0" borderId="0" applyFont="0" applyFill="0" applyBorder="0" applyAlignment="0" applyProtection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/>
    <xf numFmtId="0" fontId="15" fillId="0" borderId="32">
      <alignment vertical="center" wrapText="1"/>
    </xf>
    <xf numFmtId="0" fontId="58" fillId="0" borderId="33" applyNumberFormat="0" applyFont="0" applyFill="0" applyAlignment="0" applyProtection="0"/>
    <xf numFmtId="211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13" fontId="58" fillId="0" borderId="0" applyFont="0" applyFill="0" applyBorder="0" applyAlignment="0" applyProtection="0"/>
    <xf numFmtId="201" fontId="58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/>
    <xf numFmtId="0" fontId="15" fillId="0" borderId="0"/>
    <xf numFmtId="41" fontId="7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7" borderId="0" applyNumberFormat="0" applyBorder="0" applyAlignment="0" applyProtection="0">
      <alignment vertical="center"/>
    </xf>
    <xf numFmtId="0" fontId="76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7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6" fillId="0" borderId="0">
      <alignment vertical="center"/>
    </xf>
    <xf numFmtId="0" fontId="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7" fillId="0" borderId="0" applyNumberFormat="0" applyFill="0" applyBorder="0" applyAlignment="0" applyProtection="0">
      <alignment vertical="top"/>
      <protection locked="0"/>
    </xf>
    <xf numFmtId="41" fontId="2" fillId="0" borderId="0" applyFont="0" applyFill="0" applyBorder="0" applyAlignment="0" applyProtection="0">
      <alignment vertical="center"/>
    </xf>
    <xf numFmtId="193" fontId="41" fillId="0" borderId="0">
      <protection locked="0"/>
    </xf>
    <xf numFmtId="0" fontId="78" fillId="0" borderId="0">
      <protection locked="0"/>
    </xf>
    <xf numFmtId="193" fontId="41" fillId="0" borderId="0">
      <protection locked="0"/>
    </xf>
    <xf numFmtId="214" fontId="78" fillId="0" borderId="0">
      <protection locked="0"/>
    </xf>
    <xf numFmtId="193" fontId="41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193" fontId="41" fillId="0" borderId="0">
      <protection locked="0"/>
    </xf>
    <xf numFmtId="0" fontId="78" fillId="0" borderId="0">
      <protection locked="0"/>
    </xf>
    <xf numFmtId="193" fontId="41" fillId="0" borderId="0">
      <protection locked="0"/>
    </xf>
    <xf numFmtId="215" fontId="78" fillId="0" borderId="0">
      <protection locked="0"/>
    </xf>
    <xf numFmtId="4" fontId="78" fillId="0" borderId="0">
      <protection locked="0"/>
    </xf>
    <xf numFmtId="216" fontId="78" fillId="0" borderId="0">
      <protection locked="0"/>
    </xf>
    <xf numFmtId="193" fontId="41" fillId="0" borderId="0">
      <protection locked="0"/>
    </xf>
    <xf numFmtId="193" fontId="41" fillId="0" borderId="0">
      <protection locked="0"/>
    </xf>
    <xf numFmtId="0" fontId="78" fillId="0" borderId="33">
      <protection locked="0"/>
    </xf>
    <xf numFmtId="193" fontId="41" fillId="0" borderId="33">
      <protection locked="0"/>
    </xf>
    <xf numFmtId="193" fontId="41" fillId="0" borderId="0">
      <protection locked="0"/>
    </xf>
    <xf numFmtId="193" fontId="41" fillId="0" borderId="0">
      <protection locked="0"/>
    </xf>
    <xf numFmtId="217" fontId="78" fillId="0" borderId="0">
      <protection locked="0"/>
    </xf>
    <xf numFmtId="218" fontId="78" fillId="0" borderId="0">
      <protection locked="0"/>
    </xf>
    <xf numFmtId="193" fontId="80" fillId="0" borderId="0">
      <protection locked="0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84" fillId="0" borderId="0" xfId="895" applyFont="1" applyAlignment="1" applyProtection="1">
      <alignment vertical="center"/>
      <protection hidden="1"/>
    </xf>
    <xf numFmtId="0" fontId="84" fillId="0" borderId="0" xfId="895" applyFont="1" applyFill="1" applyAlignment="1" applyProtection="1">
      <alignment vertical="center"/>
      <protection hidden="1"/>
    </xf>
    <xf numFmtId="0" fontId="86" fillId="0" borderId="0" xfId="895" applyFont="1" applyBorder="1" applyAlignment="1" applyProtection="1">
      <alignment horizontal="left" vertical="center"/>
      <protection hidden="1"/>
    </xf>
    <xf numFmtId="0" fontId="87" fillId="0" borderId="0" xfId="895" applyFont="1" applyBorder="1" applyAlignment="1" applyProtection="1">
      <alignment horizontal="left" vertical="center"/>
      <protection hidden="1"/>
    </xf>
    <xf numFmtId="0" fontId="84" fillId="0" borderId="0" xfId="895" applyFont="1" applyFill="1" applyBorder="1" applyAlignment="1" applyProtection="1">
      <alignment horizontal="center" vertical="center"/>
      <protection hidden="1"/>
    </xf>
    <xf numFmtId="0" fontId="84" fillId="0" borderId="0" xfId="895" applyFont="1" applyAlignment="1" applyProtection="1">
      <alignment horizontal="center" vertical="center"/>
      <protection hidden="1"/>
    </xf>
    <xf numFmtId="0" fontId="89" fillId="0" borderId="17" xfId="895" applyFont="1" applyFill="1" applyBorder="1" applyAlignment="1" applyProtection="1">
      <alignment horizontal="center" vertical="center"/>
      <protection hidden="1"/>
    </xf>
    <xf numFmtId="0" fontId="84" fillId="4" borderId="26" xfId="895" applyFont="1" applyFill="1" applyBorder="1" applyAlignment="1" applyProtection="1">
      <alignment horizontal="center" vertical="center"/>
      <protection hidden="1"/>
    </xf>
    <xf numFmtId="41" fontId="81" fillId="0" borderId="16" xfId="914" applyFont="1" applyFill="1" applyBorder="1" applyAlignment="1" applyProtection="1">
      <alignment horizontal="left" vertical="center" wrapText="1"/>
      <protection locked="0" hidden="1"/>
    </xf>
    <xf numFmtId="14" fontId="90" fillId="3" borderId="16" xfId="895" applyNumberFormat="1" applyFont="1" applyFill="1" applyBorder="1" applyAlignment="1" applyProtection="1">
      <alignment horizontal="center" vertical="center"/>
      <protection locked="0" hidden="1"/>
    </xf>
    <xf numFmtId="41" fontId="91" fillId="0" borderId="17" xfId="896" applyFont="1" applyFill="1" applyBorder="1" applyAlignment="1" applyProtection="1">
      <alignment horizontal="center" vertical="center"/>
      <protection locked="0" hidden="1"/>
    </xf>
    <xf numFmtId="0" fontId="84" fillId="0" borderId="0" xfId="895" applyFont="1" applyBorder="1" applyAlignment="1" applyProtection="1">
      <alignment vertical="center"/>
      <protection hidden="1"/>
    </xf>
    <xf numFmtId="0" fontId="84" fillId="0" borderId="26" xfId="895" applyFont="1" applyBorder="1" applyAlignment="1" applyProtection="1">
      <alignment vertical="center"/>
      <protection hidden="1"/>
    </xf>
    <xf numFmtId="41" fontId="81" fillId="0" borderId="21" xfId="914" applyFont="1" applyFill="1" applyBorder="1" applyAlignment="1" applyProtection="1">
      <alignment horizontal="left" vertical="center" wrapText="1"/>
      <protection locked="0" hidden="1"/>
    </xf>
    <xf numFmtId="14" fontId="90" fillId="3" borderId="21" xfId="895" applyNumberFormat="1" applyFont="1" applyFill="1" applyBorder="1" applyAlignment="1" applyProtection="1">
      <alignment horizontal="center" vertical="center"/>
      <protection locked="0" hidden="1"/>
    </xf>
    <xf numFmtId="41" fontId="81" fillId="0" borderId="22" xfId="914" applyFont="1" applyFill="1" applyBorder="1" applyAlignment="1" applyProtection="1">
      <alignment horizontal="left" vertical="center" wrapText="1"/>
      <protection locked="0" hidden="1"/>
    </xf>
    <xf numFmtId="14" fontId="90" fillId="3" borderId="22" xfId="895" applyNumberFormat="1" applyFont="1" applyFill="1" applyBorder="1" applyAlignment="1" applyProtection="1">
      <alignment horizontal="center" vertical="center"/>
      <protection locked="0" hidden="1"/>
    </xf>
    <xf numFmtId="41" fontId="81" fillId="0" borderId="2" xfId="914" applyFont="1" applyFill="1" applyBorder="1" applyAlignment="1" applyProtection="1">
      <alignment horizontal="left" vertical="center" wrapText="1"/>
      <protection locked="0" hidden="1"/>
    </xf>
    <xf numFmtId="14" fontId="90" fillId="3" borderId="2" xfId="895" applyNumberFormat="1" applyFont="1" applyFill="1" applyBorder="1" applyAlignment="1" applyProtection="1">
      <alignment horizontal="center" vertical="center"/>
      <protection locked="0" hidden="1"/>
    </xf>
    <xf numFmtId="41" fontId="81" fillId="0" borderId="19" xfId="914" applyFont="1" applyFill="1" applyBorder="1" applyAlignment="1" applyProtection="1">
      <alignment horizontal="left" vertical="center" wrapText="1"/>
      <protection locked="0" hidden="1"/>
    </xf>
    <xf numFmtId="14" fontId="90" fillId="3" borderId="19" xfId="895" applyNumberFormat="1" applyFont="1" applyFill="1" applyBorder="1" applyAlignment="1" applyProtection="1">
      <alignment horizontal="center" vertical="center"/>
      <protection locked="0" hidden="1"/>
    </xf>
    <xf numFmtId="41" fontId="81" fillId="0" borderId="5" xfId="914" applyFont="1" applyFill="1" applyBorder="1" applyAlignment="1" applyProtection="1">
      <alignment horizontal="left" vertical="center" wrapText="1"/>
      <protection locked="0" hidden="1"/>
    </xf>
    <xf numFmtId="14" fontId="90" fillId="3" borderId="5" xfId="895" applyNumberFormat="1" applyFont="1" applyFill="1" applyBorder="1" applyAlignment="1" applyProtection="1">
      <alignment horizontal="center" vertical="center"/>
      <protection locked="0" hidden="1"/>
    </xf>
    <xf numFmtId="14" fontId="81" fillId="3" borderId="21" xfId="895" applyNumberFormat="1" applyFont="1" applyFill="1" applyBorder="1" applyAlignment="1" applyProtection="1">
      <alignment horizontal="center" vertical="center"/>
      <protection locked="0" hidden="1"/>
    </xf>
    <xf numFmtId="14" fontId="92" fillId="3" borderId="16" xfId="895" applyNumberFormat="1" applyFont="1" applyFill="1" applyBorder="1" applyAlignment="1" applyProtection="1">
      <alignment horizontal="center" vertical="center"/>
      <protection locked="0" hidden="1"/>
    </xf>
    <xf numFmtId="14" fontId="92" fillId="3" borderId="22" xfId="895" applyNumberFormat="1" applyFont="1" applyFill="1" applyBorder="1" applyAlignment="1" applyProtection="1">
      <alignment horizontal="center" vertical="center"/>
      <protection locked="0" hidden="1"/>
    </xf>
    <xf numFmtId="0" fontId="81" fillId="0" borderId="8" xfId="895" applyFont="1" applyFill="1" applyBorder="1" applyAlignment="1" applyProtection="1">
      <alignment vertical="center"/>
      <protection hidden="1"/>
    </xf>
    <xf numFmtId="0" fontId="84" fillId="0" borderId="8" xfId="895" applyFont="1" applyBorder="1" applyAlignment="1" applyProtection="1">
      <alignment vertical="center"/>
      <protection hidden="1"/>
    </xf>
    <xf numFmtId="0" fontId="84" fillId="0" borderId="9" xfId="895" applyFont="1" applyBorder="1" applyAlignment="1" applyProtection="1">
      <alignment vertical="center"/>
      <protection hidden="1"/>
    </xf>
    <xf numFmtId="0" fontId="84" fillId="0" borderId="0" xfId="895" applyFont="1" applyAlignment="1" applyProtection="1">
      <alignment horizontal="left" vertical="center"/>
      <protection hidden="1"/>
    </xf>
    <xf numFmtId="0" fontId="84" fillId="0" borderId="0" xfId="895" applyFont="1" applyFill="1" applyAlignment="1" applyProtection="1">
      <alignment horizontal="right" vertical="center"/>
      <protection hidden="1"/>
    </xf>
    <xf numFmtId="0" fontId="89" fillId="0" borderId="0" xfId="895" applyFont="1" applyFill="1" applyBorder="1" applyAlignment="1" applyProtection="1">
      <alignment horizontal="center" vertical="center"/>
      <protection hidden="1"/>
    </xf>
    <xf numFmtId="41" fontId="91" fillId="0" borderId="0" xfId="896" applyFont="1" applyFill="1" applyBorder="1" applyAlignment="1" applyProtection="1">
      <alignment horizontal="center" vertical="center"/>
      <protection locked="0" hidden="1"/>
    </xf>
    <xf numFmtId="14" fontId="85" fillId="0" borderId="0" xfId="895" applyNumberFormat="1" applyFont="1" applyBorder="1" applyAlignment="1" applyProtection="1">
      <alignment horizontal="left"/>
      <protection hidden="1"/>
    </xf>
    <xf numFmtId="0" fontId="82" fillId="0" borderId="0" xfId="895" applyFont="1" applyBorder="1" applyAlignment="1" applyProtection="1">
      <alignment horizontal="center" vertical="center"/>
      <protection hidden="1"/>
    </xf>
    <xf numFmtId="41" fontId="82" fillId="0" borderId="0" xfId="914" applyFont="1" applyBorder="1" applyAlignment="1" applyProtection="1">
      <alignment horizontal="center" vertical="center"/>
      <protection hidden="1"/>
    </xf>
    <xf numFmtId="0" fontId="85" fillId="0" borderId="14" xfId="895" applyFont="1" applyFill="1" applyBorder="1" applyAlignment="1" applyProtection="1">
      <alignment vertical="center"/>
      <protection hidden="1"/>
    </xf>
    <xf numFmtId="0" fontId="85" fillId="0" borderId="0" xfId="895" applyFont="1" applyFill="1" applyBorder="1" applyAlignment="1" applyProtection="1">
      <alignment vertical="center"/>
      <protection hidden="1"/>
    </xf>
    <xf numFmtId="0" fontId="83" fillId="0" borderId="0" xfId="895" applyFont="1" applyBorder="1" applyAlignment="1" applyProtection="1">
      <alignment vertical="center"/>
      <protection hidden="1"/>
    </xf>
    <xf numFmtId="0" fontId="83" fillId="0" borderId="0" xfId="895" applyFont="1" applyBorder="1" applyAlignment="1" applyProtection="1">
      <alignment horizontal="left" vertical="center"/>
      <protection hidden="1"/>
    </xf>
    <xf numFmtId="0" fontId="82" fillId="0" borderId="1" xfId="895" applyFont="1" applyBorder="1" applyAlignment="1" applyProtection="1">
      <alignment horizontal="center" vertical="center"/>
      <protection hidden="1"/>
    </xf>
    <xf numFmtId="41" fontId="82" fillId="0" borderId="1" xfId="914" applyFont="1" applyBorder="1" applyAlignment="1" applyProtection="1">
      <alignment horizontal="center" vertical="center"/>
      <protection hidden="1"/>
    </xf>
    <xf numFmtId="14" fontId="82" fillId="0" borderId="1" xfId="895" applyNumberFormat="1" applyFont="1" applyBorder="1" applyAlignment="1" applyProtection="1">
      <alignment horizontal="center" vertical="center"/>
      <protection hidden="1"/>
    </xf>
    <xf numFmtId="0" fontId="85" fillId="0" borderId="14" xfId="895" applyFont="1" applyFill="1" applyBorder="1" applyAlignment="1" applyProtection="1">
      <alignment horizontal="center" vertical="center"/>
      <protection hidden="1"/>
    </xf>
    <xf numFmtId="0" fontId="85" fillId="0" borderId="0" xfId="895" applyFont="1" applyFill="1" applyBorder="1" applyAlignment="1" applyProtection="1">
      <alignment horizontal="center" vertical="center"/>
      <protection hidden="1"/>
    </xf>
    <xf numFmtId="0" fontId="85" fillId="0" borderId="14" xfId="895" applyFont="1" applyFill="1" applyBorder="1" applyAlignment="1" applyProtection="1">
      <alignment horizontal="left" vertical="center"/>
      <protection hidden="1"/>
    </xf>
    <xf numFmtId="0" fontId="85" fillId="0" borderId="0" xfId="895" applyFont="1" applyFill="1" applyBorder="1" applyAlignment="1" applyProtection="1">
      <alignment horizontal="left" vertical="center"/>
      <protection hidden="1"/>
    </xf>
    <xf numFmtId="0" fontId="88" fillId="0" borderId="27" xfId="895" applyFont="1" applyFill="1" applyBorder="1" applyAlignment="1" applyProtection="1">
      <alignment horizontal="center" vertical="center" wrapText="1"/>
      <protection locked="0" hidden="1"/>
    </xf>
    <xf numFmtId="0" fontId="88" fillId="0" borderId="15" xfId="895" applyFont="1" applyFill="1" applyBorder="1" applyAlignment="1" applyProtection="1">
      <alignment horizontal="center" vertical="center" wrapText="1"/>
      <protection locked="0" hidden="1"/>
    </xf>
    <xf numFmtId="0" fontId="88" fillId="0" borderId="3" xfId="895" applyFont="1" applyFill="1" applyBorder="1" applyAlignment="1" applyProtection="1">
      <alignment horizontal="center" vertical="center" wrapText="1"/>
      <protection locked="0" hidden="1"/>
    </xf>
    <xf numFmtId="0" fontId="88" fillId="0" borderId="18" xfId="895" applyFont="1" applyFill="1" applyBorder="1" applyAlignment="1" applyProtection="1">
      <alignment horizontal="center" vertical="center" wrapText="1"/>
      <protection locked="0" hidden="1"/>
    </xf>
    <xf numFmtId="0" fontId="88" fillId="0" borderId="10" xfId="895" applyFont="1" applyFill="1" applyBorder="1" applyAlignment="1" applyProtection="1">
      <alignment horizontal="center" vertical="center" wrapText="1"/>
      <protection locked="0" hidden="1"/>
    </xf>
    <xf numFmtId="0" fontId="88" fillId="0" borderId="4" xfId="895" applyFont="1" applyFill="1" applyBorder="1" applyAlignment="1" applyProtection="1">
      <alignment horizontal="center" vertical="center" wrapText="1"/>
      <protection locked="0" hidden="1"/>
    </xf>
    <xf numFmtId="0" fontId="88" fillId="2" borderId="7" xfId="895" applyFont="1" applyFill="1" applyBorder="1" applyAlignment="1" applyProtection="1">
      <alignment horizontal="center" vertical="center"/>
      <protection hidden="1"/>
    </xf>
    <xf numFmtId="0" fontId="88" fillId="2" borderId="8" xfId="895" applyFont="1" applyFill="1" applyBorder="1" applyAlignment="1" applyProtection="1">
      <alignment horizontal="center" vertical="center"/>
      <protection hidden="1"/>
    </xf>
    <xf numFmtId="14" fontId="85" fillId="0" borderId="12" xfId="895" applyNumberFormat="1" applyFont="1" applyBorder="1" applyAlignment="1" applyProtection="1">
      <alignment horizontal="center" vertical="center"/>
      <protection hidden="1"/>
    </xf>
    <xf numFmtId="14" fontId="85" fillId="0" borderId="26" xfId="895" applyNumberFormat="1" applyFont="1" applyBorder="1" applyAlignment="1" applyProtection="1">
      <alignment horizontal="center" vertical="center"/>
      <protection hidden="1"/>
    </xf>
    <xf numFmtId="0" fontId="88" fillId="2" borderId="13" xfId="895" applyFont="1" applyFill="1" applyBorder="1" applyAlignment="1" applyProtection="1">
      <alignment horizontal="center" vertical="center"/>
      <protection hidden="1"/>
    </xf>
    <xf numFmtId="0" fontId="88" fillId="2" borderId="14" xfId="895" applyFont="1" applyFill="1" applyBorder="1" applyAlignment="1" applyProtection="1">
      <alignment horizontal="center" vertical="center"/>
      <protection hidden="1"/>
    </xf>
    <xf numFmtId="0" fontId="88" fillId="2" borderId="3" xfId="895" applyFont="1" applyFill="1" applyBorder="1" applyAlignment="1" applyProtection="1">
      <alignment horizontal="center" vertical="center"/>
      <protection hidden="1"/>
    </xf>
    <xf numFmtId="0" fontId="88" fillId="2" borderId="0" xfId="895" applyFont="1" applyFill="1" applyBorder="1" applyAlignment="1" applyProtection="1">
      <alignment horizontal="center" vertical="center"/>
      <protection hidden="1"/>
    </xf>
    <xf numFmtId="0" fontId="88" fillId="2" borderId="10" xfId="895" applyFont="1" applyFill="1" applyBorder="1" applyAlignment="1" applyProtection="1">
      <alignment horizontal="center" vertical="center"/>
      <protection hidden="1"/>
    </xf>
    <xf numFmtId="0" fontId="88" fillId="2" borderId="23" xfId="895" applyFont="1" applyFill="1" applyBorder="1" applyAlignment="1" applyProtection="1">
      <alignment horizontal="center" vertical="center"/>
      <protection hidden="1"/>
    </xf>
    <xf numFmtId="0" fontId="88" fillId="0" borderId="28" xfId="895" applyFont="1" applyFill="1" applyBorder="1" applyAlignment="1" applyProtection="1">
      <alignment horizontal="center" vertical="center" wrapText="1"/>
      <protection locked="0" hidden="1"/>
    </xf>
    <xf numFmtId="0" fontId="88" fillId="0" borderId="29" xfId="895" applyFont="1" applyFill="1" applyBorder="1" applyAlignment="1" applyProtection="1">
      <alignment horizontal="center" vertical="center" wrapText="1"/>
      <protection locked="0" hidden="1"/>
    </xf>
    <xf numFmtId="0" fontId="88" fillId="0" borderId="6" xfId="895" applyFont="1" applyFill="1" applyBorder="1" applyAlignment="1" applyProtection="1">
      <alignment horizontal="center" vertical="center" wrapText="1"/>
      <protection locked="0" hidden="1"/>
    </xf>
    <xf numFmtId="0" fontId="88" fillId="0" borderId="1" xfId="895" applyFont="1" applyFill="1" applyBorder="1" applyAlignment="1" applyProtection="1">
      <alignment horizontal="center" vertical="center" wrapText="1"/>
      <protection locked="0" hidden="1"/>
    </xf>
    <xf numFmtId="0" fontId="88" fillId="4" borderId="28" xfId="895" applyFont="1" applyFill="1" applyBorder="1" applyAlignment="1" applyProtection="1">
      <alignment horizontal="center" vertical="center" wrapText="1"/>
      <protection locked="0" hidden="1"/>
    </xf>
    <xf numFmtId="0" fontId="88" fillId="4" borderId="29" xfId="895" applyFont="1" applyFill="1" applyBorder="1" applyAlignment="1" applyProtection="1">
      <alignment horizontal="center" vertical="center" wrapText="1"/>
      <protection locked="0" hidden="1"/>
    </xf>
    <xf numFmtId="0" fontId="88" fillId="4" borderId="11" xfId="895" applyFont="1" applyFill="1" applyBorder="1" applyAlignment="1" applyProtection="1">
      <alignment horizontal="center" vertical="center" wrapText="1"/>
      <protection locked="0" hidden="1"/>
    </xf>
    <xf numFmtId="0" fontId="88" fillId="4" borderId="2" xfId="895" applyFont="1" applyFill="1" applyBorder="1" applyAlignment="1" applyProtection="1">
      <alignment horizontal="center" vertical="center" wrapText="1"/>
      <protection locked="0" hidden="1"/>
    </xf>
    <xf numFmtId="0" fontId="88" fillId="4" borderId="5" xfId="895" applyFont="1" applyFill="1" applyBorder="1" applyAlignment="1" applyProtection="1">
      <alignment horizontal="center" vertical="center" wrapText="1"/>
      <protection locked="0" hidden="1"/>
    </xf>
    <xf numFmtId="0" fontId="88" fillId="0" borderId="11" xfId="895" applyFont="1" applyFill="1" applyBorder="1" applyAlignment="1" applyProtection="1">
      <alignment horizontal="center" vertical="center" wrapText="1"/>
      <protection locked="0" hidden="1"/>
    </xf>
    <xf numFmtId="0" fontId="88" fillId="0" borderId="5" xfId="895" applyFont="1" applyFill="1" applyBorder="1" applyAlignment="1" applyProtection="1">
      <alignment horizontal="center" vertical="center" wrapText="1"/>
      <protection locked="0" hidden="1"/>
    </xf>
    <xf numFmtId="0" fontId="88" fillId="4" borderId="27" xfId="895" applyFont="1" applyFill="1" applyBorder="1" applyAlignment="1" applyProtection="1">
      <alignment horizontal="center" vertical="center" wrapText="1"/>
      <protection locked="0" hidden="1"/>
    </xf>
    <xf numFmtId="0" fontId="88" fillId="4" borderId="15" xfId="895" applyFont="1" applyFill="1" applyBorder="1" applyAlignment="1" applyProtection="1">
      <alignment horizontal="center" vertical="center" wrapText="1"/>
      <protection locked="0" hidden="1"/>
    </xf>
    <xf numFmtId="0" fontId="88" fillId="4" borderId="3" xfId="895" applyFont="1" applyFill="1" applyBorder="1" applyAlignment="1" applyProtection="1">
      <alignment horizontal="center" vertical="center" wrapText="1"/>
      <protection locked="0" hidden="1"/>
    </xf>
    <xf numFmtId="0" fontId="88" fillId="4" borderId="18" xfId="895" applyFont="1" applyFill="1" applyBorder="1" applyAlignment="1" applyProtection="1">
      <alignment horizontal="center" vertical="center" wrapText="1"/>
      <protection locked="0" hidden="1"/>
    </xf>
    <xf numFmtId="0" fontId="88" fillId="4" borderId="10" xfId="895" applyFont="1" applyFill="1" applyBorder="1" applyAlignment="1" applyProtection="1">
      <alignment horizontal="center" vertical="center" wrapText="1"/>
      <protection locked="0" hidden="1"/>
    </xf>
    <xf numFmtId="0" fontId="88" fillId="4" borderId="4" xfId="895" applyFont="1" applyFill="1" applyBorder="1" applyAlignment="1" applyProtection="1">
      <alignment horizontal="center" vertical="center" wrapText="1"/>
      <protection locked="0" hidden="1"/>
    </xf>
    <xf numFmtId="0" fontId="88" fillId="0" borderId="2" xfId="895" applyFont="1" applyFill="1" applyBorder="1" applyAlignment="1" applyProtection="1">
      <alignment horizontal="center" vertical="center" wrapText="1"/>
      <protection locked="0" hidden="1"/>
    </xf>
  </cellXfs>
  <cellStyles count="938">
    <cellStyle name=" " xfId="8"/>
    <cellStyle name="          _x000d__x000a_mouse.drv=lmouse.drv" xfId="9"/>
    <cellStyle name=" _97연말" xfId="10"/>
    <cellStyle name=" _97연말1" xfId="11"/>
    <cellStyle name=" _Book1" xfId="12"/>
    <cellStyle name="#,##0" xfId="13"/>
    <cellStyle name="$" xfId="14"/>
    <cellStyle name="$_(그룹)차입금 관련지표 051005" xfId="15"/>
    <cellStyle name="$_04. 1.14" xfId="16"/>
    <cellStyle name="$_04.12.21" xfId="17"/>
    <cellStyle name="$_05.1.18재무(회장님수정)" xfId="18"/>
    <cellStyle name="$_db진흥" xfId="19"/>
    <cellStyle name="$_견적2" xfId="20"/>
    <cellStyle name="$_기아" xfId="21"/>
    <cellStyle name="$_재무대책양식05. 3.15" xfId="22"/>
    <cellStyle name="$_차입금및금리지수" xfId="23"/>
    <cellStyle name="??&amp;O?&amp;H?_x0008__x000f__x0007_?_x0007__x0001__x0001_" xfId="24"/>
    <cellStyle name="??&amp;O?&amp;H?_x0008_??_x0007__x0001__x0001_" xfId="25"/>
    <cellStyle name="?曹%U?&amp;H?_x0008_?s_x000a__x0007__x0001__x0001_" xfId="26"/>
    <cellStyle name="_(02.03.05) 묵동 현장관리비 실행" xfId="27"/>
    <cellStyle name="_(02.03.08) 묵동 현장관리비 실행" xfId="28"/>
    <cellStyle name="_(07.31 최종확정)묵동 실행예산" xfId="29"/>
    <cellStyle name="_(09.05)인천원당 공통가설공사" xfId="30"/>
    <cellStyle name="_(최응주)홍천갈마실행(최종보고3.27)final" xfId="31"/>
    <cellStyle name="_(토목공사)하자보수비" xfId="32"/>
    <cellStyle name="_001-인원및일반관리비" xfId="33"/>
    <cellStyle name="_1. 송도신도시현장관리비전순일검토" xfId="34"/>
    <cellStyle name="_12월계획대실적6" xfId="35"/>
    <cellStyle name="_12월계획대실적7" xfId="36"/>
    <cellStyle name="_1월계획대실적" xfId="37"/>
    <cellStyle name="_20020112사업계획" xfId="38"/>
    <cellStyle name="_2003년 조직" xfId="39"/>
    <cellStyle name="_2003년 조직_신이문현황보고060720" xfId="40"/>
    <cellStyle name="_2003년 조직_신이문현황보고060720_사본 - 현장착공문제점리스트" xfId="41"/>
    <cellStyle name="_2003년 조직_신이문현황보고060720_신이문현황보고(개요수정)0609" xfId="42"/>
    <cellStyle name="_2003년 조직_신이문현황보고060720_신이문현황보고060720" xfId="43"/>
    <cellStyle name="_2003년 조직_신이문현황보고060720_신이문현황보고060824" xfId="44"/>
    <cellStyle name="_2003년 조직_신이문현황보고060720_신이문현황보고0609" xfId="45"/>
    <cellStyle name="_2003년 조직_신이문현황보고060720_조직도(신이문)" xfId="46"/>
    <cellStyle name="_2003년 조직_신이문현황보고060720_현장주변사진" xfId="47"/>
    <cellStyle name="_2003부문별예산" xfId="48"/>
    <cellStyle name="_2006년하자보수비(051103)" xfId="49"/>
    <cellStyle name="_2006현장소장PM" xfId="50"/>
    <cellStyle name="_2월계획대실적" xfId="51"/>
    <cellStyle name="_2월계획대실적.xls" xfId="52"/>
    <cellStyle name="_3. 인천간석동현장관리비전순일 분석" xfId="53"/>
    <cellStyle name="_4. 파주 변경 현장안20030128" xfId="54"/>
    <cellStyle name="_A" xfId="55"/>
    <cellStyle name="_Book2" xfId="56"/>
    <cellStyle name="_Book2_인후동개략견적(당초사업승인기준)04.4.12" xfId="57"/>
    <cellStyle name="_Book2_인후동개략견적(당초사업승인기준)04.4.12이상미" xfId="58"/>
    <cellStyle name="_FCST (2)" xfId="59"/>
    <cellStyle name="_NC12E1F75" xfId="60"/>
    <cellStyle name="_NC1919914" xfId="61"/>
    <cellStyle name="_NC1ECE460" xfId="62"/>
    <cellStyle name="_NC21F0796" xfId="63"/>
    <cellStyle name="_NC305F3" xfId="64"/>
    <cellStyle name="_NC31B14B" xfId="65"/>
    <cellStyle name="_NC4B1581" xfId="66"/>
    <cellStyle name="_NC4D35A5" xfId="67"/>
    <cellStyle name="_RESULTS" xfId="68"/>
    <cellStyle name="_가실행 최종본사분" xfId="69"/>
    <cellStyle name="_가실행(대전아울렛)" xfId="70"/>
    <cellStyle name="_가실행(대혜건축)" xfId="71"/>
    <cellStyle name="_가실행(분리발주)" xfId="72"/>
    <cellStyle name="_가실행(조선대)-최종" xfId="73"/>
    <cellStyle name="_가실행내역(김해공항)" xfId="74"/>
    <cellStyle name="_간석동현장관리비(alt3-2)1021" xfId="75"/>
    <cellStyle name="_간접비(01.09.28-변경내용포함)" xfId="76"/>
    <cellStyle name="_건축4개년인원계획1111" xfId="77"/>
    <cellStyle name="_건축내역" xfId="78"/>
    <cellStyle name="_건축내역2" xfId="79"/>
    <cellStyle name="_건축사업팀검토008-철골공사Ⅲ" xfId="80"/>
    <cellStyle name="_고려" xfId="81"/>
    <cellStyle name="_고려_신이문현황보고060720" xfId="82"/>
    <cellStyle name="_고려_신이문현황보고060720_사본 - 현장착공문제점리스트" xfId="83"/>
    <cellStyle name="_고려_신이문현황보고060720_신이문현황보고(개요수정)0609" xfId="84"/>
    <cellStyle name="_고려_신이문현황보고060720_신이문현황보고060720" xfId="85"/>
    <cellStyle name="_고려_신이문현황보고060720_신이문현황보고060824" xfId="86"/>
    <cellStyle name="_고려_신이문현황보고060720_신이문현황보고0609" xfId="87"/>
    <cellStyle name="_고려_신이문현황보고060720_조직도(신이문)" xfId="88"/>
    <cellStyle name="_고려_신이문현황보고060720_현장주변사진" xfId="89"/>
    <cellStyle name="_고려개발" xfId="90"/>
    <cellStyle name="_고려개발_신이문현황보고060720" xfId="91"/>
    <cellStyle name="_고려개발_신이문현황보고060720_사본 - 현장착공문제점리스트" xfId="92"/>
    <cellStyle name="_고려개발_신이문현황보고060720_신이문현황보고(개요수정)0609" xfId="93"/>
    <cellStyle name="_고려개발_신이문현황보고060720_신이문현황보고060720" xfId="94"/>
    <cellStyle name="_고려개발_신이문현황보고060720_신이문현황보고060824" xfId="95"/>
    <cellStyle name="_고려개발_신이문현황보고060720_신이문현황보고0609" xfId="96"/>
    <cellStyle name="_고려개발_신이문현황보고060720_조직도(신이문)" xfId="97"/>
    <cellStyle name="_고려개발_신이문현황보고060720_현장주변사진" xfId="98"/>
    <cellStyle name="_고려개발_진급발표" xfId="99"/>
    <cellStyle name="_고려개발_진급발표_신이문현황보고060720" xfId="100"/>
    <cellStyle name="_고려개발_진급발표_신이문현황보고060720_사본 - 현장착공문제점리스트" xfId="101"/>
    <cellStyle name="_고려개발_진급발표_신이문현황보고060720_신이문현황보고(개요수정)0609" xfId="102"/>
    <cellStyle name="_고려개발_진급발표_신이문현황보고060720_신이문현황보고060720" xfId="103"/>
    <cellStyle name="_고려개발_진급발표_신이문현황보고060720_신이문현황보고060824" xfId="104"/>
    <cellStyle name="_고려개발_진급발표_신이문현황보고060720_신이문현황보고0609" xfId="105"/>
    <cellStyle name="_고려개발_진급발표_신이문현황보고060720_조직도(신이문)" xfId="106"/>
    <cellStyle name="_고려개발_진급발표_신이문현황보고060720_현장주변사진" xfId="107"/>
    <cellStyle name="_관리비" xfId="108"/>
    <cellStyle name="_광주+속초내역(듀엘견적)" xfId="109"/>
    <cellStyle name="_광주용봉동인원투입계획(승인확정)" xfId="110"/>
    <cellStyle name="_년간이자계획" xfId="111"/>
    <cellStyle name="_문래동 방적 방림" xfId="112"/>
    <cellStyle name="_문래동가실행" xfId="113"/>
    <cellStyle name="_문래동쇼핑몰" xfId="114"/>
    <cellStyle name="_산출001-공동구공사" xfId="115"/>
    <cellStyle name="_센터블 스파신축공사(토목공사-정주공영)" xfId="116"/>
    <cellStyle name="_송도신도시아파트(개략)" xfId="117"/>
    <cellStyle name="_수주" xfId="118"/>
    <cellStyle name="_실행갑지" xfId="119"/>
    <cellStyle name="_실행갑지(변경)" xfId="120"/>
    <cellStyle name="_실행내역(아+부)" xfId="121"/>
    <cellStyle name="_아크로리버기준-개산견적기준(건축)" xfId="122"/>
    <cellStyle name="_여의도(실행)" xfId="123"/>
    <cellStyle name="_용인김량장동_제출용공정표_현장작성_주택전략수정_070401" xfId="124"/>
    <cellStyle name="_원당실행내역" xfId="125"/>
    <cellStyle name="_인원계획표 " xfId="126"/>
    <cellStyle name="_인원계획표 _2003년 조직" xfId="127"/>
    <cellStyle name="_인원계획표 _2003년 조직_신이문현황보고060720" xfId="128"/>
    <cellStyle name="_인원계획표 _2003년 조직_신이문현황보고060720_사본 - 현장착공문제점리스트" xfId="129"/>
    <cellStyle name="_인원계획표 _2003년 조직_신이문현황보고060720_신이문현황보고(개요수정)0609" xfId="130"/>
    <cellStyle name="_인원계획표 _2003년 조직_신이문현황보고060720_신이문현황보고060720" xfId="131"/>
    <cellStyle name="_인원계획표 _2003년 조직_신이문현황보고060720_신이문현황보고060824" xfId="132"/>
    <cellStyle name="_인원계획표 _2003년 조직_신이문현황보고060720_신이문현황보고0609" xfId="133"/>
    <cellStyle name="_인원계획표 _2003년 조직_신이문현황보고060720_조직도(신이문)" xfId="134"/>
    <cellStyle name="_인원계획표 _2003년 조직_신이문현황보고060720_현장주변사진" xfId="135"/>
    <cellStyle name="_인원계획표 _도급(당,변)11.13" xfId="136"/>
    <cellStyle name="_인원계획표 _도급내역서 11.12" xfId="137"/>
    <cellStyle name="_인원계획표 _변경예정도급본사11.14" xfId="138"/>
    <cellStyle name="_인원계획표 _설비A동변경예정도급분석11.15" xfId="139"/>
    <cellStyle name="_인원계획표 _설비B동변경예정도급분석11.15" xfId="140"/>
    <cellStyle name="_인원계획표 _신이문현황보고060720" xfId="141"/>
    <cellStyle name="_인원계획표 _신이문현황보고060720_사본 - 현장착공문제점리스트" xfId="142"/>
    <cellStyle name="_인원계획표 _신이문현황보고060720_신이문현황보고(개요수정)0609" xfId="143"/>
    <cellStyle name="_인원계획표 _신이문현황보고060720_신이문현황보고060720" xfId="144"/>
    <cellStyle name="_인원계획표 _신이문현황보고060720_신이문현황보고060824" xfId="145"/>
    <cellStyle name="_인원계획표 _신이문현황보고060720_신이문현황보고0609" xfId="146"/>
    <cellStyle name="_인원계획표 _신이문현황보고060720_조직도(신이문)" xfId="147"/>
    <cellStyle name="_인원계획표 _신이문현황보고060720_현장주변사진" xfId="148"/>
    <cellStyle name="_인원계획표 _적격 " xfId="149"/>
    <cellStyle name="_인원계획표 _적격 _도급(당,변)11.13" xfId="150"/>
    <cellStyle name="_인원계획표 _적격 _도급내역서 11.12" xfId="151"/>
    <cellStyle name="_인원계획표 _적격 _변경예정도급본사11.14" xfId="152"/>
    <cellStyle name="_인원계획표 _적격 _설비A동변경예정도급분석11.15" xfId="153"/>
    <cellStyle name="_인원계획표 _적격 _설비B동변경예정도급분석11.15" xfId="154"/>
    <cellStyle name="_인원계획표 _적격 _신이문현황보고060720" xfId="155"/>
    <cellStyle name="_인원계획표 _적격 _신이문현황보고060720_사본 - 현장착공문제점리스트" xfId="156"/>
    <cellStyle name="_인원계획표 _적격 _신이문현황보고060720_신이문현황보고(개요수정)0609" xfId="157"/>
    <cellStyle name="_인원계획표 _적격 _신이문현황보고060720_신이문현황보고060720" xfId="158"/>
    <cellStyle name="_인원계획표 _적격 _신이문현황보고060720_신이문현황보고060824" xfId="159"/>
    <cellStyle name="_인원계획표 _적격 _신이문현황보고060720_신이문현황보고0609" xfId="160"/>
    <cellStyle name="_인원계획표 _적격 _신이문현황보고060720_조직도(신이문)" xfId="161"/>
    <cellStyle name="_인원계획표 _적격 _신이문현황보고060720_현장주변사진" xfId="162"/>
    <cellStyle name="_인원계획표 _적격 _총괄.집계분석11.15" xfId="163"/>
    <cellStyle name="_인원계획표 _적격 _총괄표" xfId="164"/>
    <cellStyle name="_인원계획표 _진급발표" xfId="165"/>
    <cellStyle name="_인원계획표 _진급발표_신이문현황보고060720" xfId="166"/>
    <cellStyle name="_인원계획표 _진급발표_신이문현황보고060720_사본 - 현장착공문제점리스트" xfId="167"/>
    <cellStyle name="_인원계획표 _진급발표_신이문현황보고060720_신이문현황보고(개요수정)0609" xfId="168"/>
    <cellStyle name="_인원계획표 _진급발표_신이문현황보고060720_신이문현황보고060720" xfId="169"/>
    <cellStyle name="_인원계획표 _진급발표_신이문현황보고060720_신이문현황보고060824" xfId="170"/>
    <cellStyle name="_인원계획표 _진급발표_신이문현황보고060720_신이문현황보고0609" xfId="171"/>
    <cellStyle name="_인원계획표 _진급발표_신이문현황보고060720_조직도(신이문)" xfId="172"/>
    <cellStyle name="_인원계획표 _진급발표_신이문현황보고060720_현장주변사진" xfId="173"/>
    <cellStyle name="_인원계획표 _총괄.집계분석11.15" xfId="174"/>
    <cellStyle name="_인원계획표 _총괄표" xfId="175"/>
    <cellStyle name="_입찰표지 " xfId="176"/>
    <cellStyle name="_입찰표지 _2003년 조직" xfId="177"/>
    <cellStyle name="_입찰표지 _2003년 조직_신이문현황보고060720" xfId="178"/>
    <cellStyle name="_입찰표지 _2003년 조직_신이문현황보고060720_사본 - 현장착공문제점리스트" xfId="179"/>
    <cellStyle name="_입찰표지 _2003년 조직_신이문현황보고060720_신이문현황보고(개요수정)0609" xfId="180"/>
    <cellStyle name="_입찰표지 _2003년 조직_신이문현황보고060720_신이문현황보고060720" xfId="181"/>
    <cellStyle name="_입찰표지 _2003년 조직_신이문현황보고060720_신이문현황보고060824" xfId="182"/>
    <cellStyle name="_입찰표지 _2003년 조직_신이문현황보고060720_신이문현황보고0609" xfId="183"/>
    <cellStyle name="_입찰표지 _2003년 조직_신이문현황보고060720_조직도(신이문)" xfId="184"/>
    <cellStyle name="_입찰표지 _2003년 조직_신이문현황보고060720_현장주변사진" xfId="185"/>
    <cellStyle name="_입찰표지 _도급(당,변)11.13" xfId="186"/>
    <cellStyle name="_입찰표지 _도급내역서 11.12" xfId="187"/>
    <cellStyle name="_입찰표지 _변경예정도급본사11.14" xfId="188"/>
    <cellStyle name="_입찰표지 _설비A동변경예정도급분석11.15" xfId="189"/>
    <cellStyle name="_입찰표지 _설비B동변경예정도급분석11.15" xfId="190"/>
    <cellStyle name="_입찰표지 _신이문현황보고060720" xfId="191"/>
    <cellStyle name="_입찰표지 _신이문현황보고060720_사본 - 현장착공문제점리스트" xfId="192"/>
    <cellStyle name="_입찰표지 _신이문현황보고060720_신이문현황보고(개요수정)0609" xfId="193"/>
    <cellStyle name="_입찰표지 _신이문현황보고060720_신이문현황보고060720" xfId="194"/>
    <cellStyle name="_입찰표지 _신이문현황보고060720_신이문현황보고060824" xfId="195"/>
    <cellStyle name="_입찰표지 _신이문현황보고060720_신이문현황보고0609" xfId="196"/>
    <cellStyle name="_입찰표지 _신이문현황보고060720_조직도(신이문)" xfId="197"/>
    <cellStyle name="_입찰표지 _신이문현황보고060720_현장주변사진" xfId="198"/>
    <cellStyle name="_입찰표지 _진급발표" xfId="199"/>
    <cellStyle name="_입찰표지 _진급발표_신이문현황보고060720" xfId="200"/>
    <cellStyle name="_입찰표지 _진급발표_신이문현황보고060720_사본 - 현장착공문제점리스트" xfId="201"/>
    <cellStyle name="_입찰표지 _진급발표_신이문현황보고060720_신이문현황보고(개요수정)0609" xfId="202"/>
    <cellStyle name="_입찰표지 _진급발표_신이문현황보고060720_신이문현황보고060720" xfId="203"/>
    <cellStyle name="_입찰표지 _진급발표_신이문현황보고060720_신이문현황보고060824" xfId="204"/>
    <cellStyle name="_입찰표지 _진급발표_신이문현황보고060720_신이문현황보고0609" xfId="205"/>
    <cellStyle name="_입찰표지 _진급발표_신이문현황보고060720_조직도(신이문)" xfId="206"/>
    <cellStyle name="_입찰표지 _진급발표_신이문현황보고060720_현장주변사진" xfId="207"/>
    <cellStyle name="_입찰표지 _총괄.집계분석11.15" xfId="208"/>
    <cellStyle name="_입찰표지 _총괄표" xfId="209"/>
    <cellStyle name="_재건축업무보고04.4.20" xfId="210"/>
    <cellStyle name="_적격 " xfId="211"/>
    <cellStyle name="_적격 _도급(당,변)11.13" xfId="212"/>
    <cellStyle name="_적격 _도급내역서 11.12" xfId="213"/>
    <cellStyle name="_적격 _변경예정도급본사11.14" xfId="214"/>
    <cellStyle name="_적격 _설비A동변경예정도급분석11.15" xfId="215"/>
    <cellStyle name="_적격 _설비B동변경예정도급분석11.15" xfId="216"/>
    <cellStyle name="_적격 _신이문현황보고060720" xfId="217"/>
    <cellStyle name="_적격 _신이문현황보고060720_사본 - 현장착공문제점리스트" xfId="218"/>
    <cellStyle name="_적격 _신이문현황보고060720_신이문현황보고(개요수정)0609" xfId="219"/>
    <cellStyle name="_적격 _신이문현황보고060720_신이문현황보고060720" xfId="220"/>
    <cellStyle name="_적격 _신이문현황보고060720_신이문현황보고060824" xfId="221"/>
    <cellStyle name="_적격 _신이문현황보고060720_신이문현황보고0609" xfId="222"/>
    <cellStyle name="_적격 _신이문현황보고060720_조직도(신이문)" xfId="223"/>
    <cellStyle name="_적격 _신이문현황보고060720_현장주변사진" xfId="224"/>
    <cellStyle name="_적격 _집행갑지 " xfId="225"/>
    <cellStyle name="_적격 _집행갑지 _신이문현황보고060720" xfId="226"/>
    <cellStyle name="_적격 _집행갑지 _신이문현황보고060720_사본 - 현장착공문제점리스트" xfId="227"/>
    <cellStyle name="_적격 _집행갑지 _신이문현황보고060720_신이문현황보고(개요수정)0609" xfId="228"/>
    <cellStyle name="_적격 _집행갑지 _신이문현황보고060720_신이문현황보고060720" xfId="229"/>
    <cellStyle name="_적격 _집행갑지 _신이문현황보고060720_신이문현황보고060824" xfId="230"/>
    <cellStyle name="_적격 _집행갑지 _신이문현황보고060720_신이문현황보고0609" xfId="231"/>
    <cellStyle name="_적격 _집행갑지 _신이문현황보고060720_조직도(신이문)" xfId="232"/>
    <cellStyle name="_적격 _집행갑지 _신이문현황보고060720_현장주변사진" xfId="233"/>
    <cellStyle name="_적격 _총괄.집계분석11.15" xfId="234"/>
    <cellStyle name="_적격 _총괄표" xfId="235"/>
    <cellStyle name="_적격(화산) " xfId="236"/>
    <cellStyle name="_적격(화산) _2003년 조직" xfId="237"/>
    <cellStyle name="_적격(화산) _2003년 조직_신이문현황보고060720" xfId="238"/>
    <cellStyle name="_적격(화산) _2003년 조직_신이문현황보고060720_사본 - 현장착공문제점리스트" xfId="239"/>
    <cellStyle name="_적격(화산) _2003년 조직_신이문현황보고060720_신이문현황보고(개요수정)0609" xfId="240"/>
    <cellStyle name="_적격(화산) _2003년 조직_신이문현황보고060720_신이문현황보고060720" xfId="241"/>
    <cellStyle name="_적격(화산) _2003년 조직_신이문현황보고060720_신이문현황보고060824" xfId="242"/>
    <cellStyle name="_적격(화산) _2003년 조직_신이문현황보고060720_신이문현황보고0609" xfId="243"/>
    <cellStyle name="_적격(화산) _2003년 조직_신이문현황보고060720_조직도(신이문)" xfId="244"/>
    <cellStyle name="_적격(화산) _2003년 조직_신이문현황보고060720_현장주변사진" xfId="245"/>
    <cellStyle name="_적격(화산) _도급(당,변)11.13" xfId="246"/>
    <cellStyle name="_적격(화산) _도급내역서 11.12" xfId="247"/>
    <cellStyle name="_적격(화산) _변경예정도급본사11.14" xfId="248"/>
    <cellStyle name="_적격(화산) _설비A동변경예정도급분석11.15" xfId="249"/>
    <cellStyle name="_적격(화산) _설비B동변경예정도급분석11.15" xfId="250"/>
    <cellStyle name="_적격(화산) _신이문현황보고060720" xfId="251"/>
    <cellStyle name="_적격(화산) _신이문현황보고060720_사본 - 현장착공문제점리스트" xfId="252"/>
    <cellStyle name="_적격(화산) _신이문현황보고060720_신이문현황보고(개요수정)0609" xfId="253"/>
    <cellStyle name="_적격(화산) _신이문현황보고060720_신이문현황보고060720" xfId="254"/>
    <cellStyle name="_적격(화산) _신이문현황보고060720_신이문현황보고060824" xfId="255"/>
    <cellStyle name="_적격(화산) _신이문현황보고060720_신이문현황보고0609" xfId="256"/>
    <cellStyle name="_적격(화산) _신이문현황보고060720_조직도(신이문)" xfId="257"/>
    <cellStyle name="_적격(화산) _신이문현황보고060720_현장주변사진" xfId="258"/>
    <cellStyle name="_적격(화산) _진급발표" xfId="259"/>
    <cellStyle name="_적격(화산) _진급발표_신이문현황보고060720" xfId="260"/>
    <cellStyle name="_적격(화산) _진급발표_신이문현황보고060720_사본 - 현장착공문제점리스트" xfId="261"/>
    <cellStyle name="_적격(화산) _진급발표_신이문현황보고060720_신이문현황보고(개요수정)0609" xfId="262"/>
    <cellStyle name="_적격(화산) _진급발표_신이문현황보고060720_신이문현황보고060720" xfId="263"/>
    <cellStyle name="_적격(화산) _진급발표_신이문현황보고060720_신이문현황보고060824" xfId="264"/>
    <cellStyle name="_적격(화산) _진급발표_신이문현황보고060720_신이문현황보고0609" xfId="265"/>
    <cellStyle name="_적격(화산) _진급발표_신이문현황보고060720_조직도(신이문)" xfId="266"/>
    <cellStyle name="_적격(화산) _진급발표_신이문현황보고060720_현장주변사진" xfId="267"/>
    <cellStyle name="_적격(화산) _총괄.집계분석11.15" xfId="268"/>
    <cellStyle name="_적격(화산) _총괄표" xfId="269"/>
    <cellStyle name="_조직도" xfId="270"/>
    <cellStyle name="_집행갑지 " xfId="271"/>
    <cellStyle name="_집행갑지 _신이문현황보고060720" xfId="272"/>
    <cellStyle name="_집행갑지 _신이문현황보고060720_사본 - 현장착공문제점리스트" xfId="273"/>
    <cellStyle name="_집행갑지 _신이문현황보고060720_신이문현황보고(개요수정)0609" xfId="274"/>
    <cellStyle name="_집행갑지 _신이문현황보고060720_신이문현황보고060720" xfId="275"/>
    <cellStyle name="_집행갑지 _신이문현황보고060720_신이문현황보고060824" xfId="276"/>
    <cellStyle name="_집행갑지 _신이문현황보고060720_신이문현황보고0609" xfId="277"/>
    <cellStyle name="_집행갑지 _신이문현황보고060720_조직도(신이문)" xfId="278"/>
    <cellStyle name="_집행갑지 _신이문현황보고060720_현장주변사진" xfId="279"/>
    <cellStyle name="_첨부1(1). 현장소장PM 작성양식(주택,개발사업부문)" xfId="280"/>
    <cellStyle name="_첨부3(1).'06년 사업계획 작성양식_1007" xfId="281"/>
    <cellStyle name="_최종보고-파주완료030401" xfId="282"/>
    <cellStyle name="_최종확정분" xfId="283"/>
    <cellStyle name="_토목2003년인원" xfId="284"/>
    <cellStyle name="_토목부인원계획(2003)-20021024" xfId="285"/>
    <cellStyle name="_파주출판물개략완료" xfId="286"/>
    <cellStyle name="_현장별인당소화액" xfId="287"/>
    <cellStyle name="_현장조직도" xfId="288"/>
    <cellStyle name="_홍천실행(최종보고3.27)final" xfId="289"/>
    <cellStyle name="´þ" xfId="915"/>
    <cellStyle name="´þ·¯" xfId="916"/>
    <cellStyle name="=today()" xfId="290"/>
    <cellStyle name="●" xfId="291"/>
    <cellStyle name="°ia¤¼o " xfId="917"/>
    <cellStyle name="°íá¤¼ò¼ýá¡" xfId="918"/>
    <cellStyle name="°ia¤aa " xfId="919"/>
    <cellStyle name="°íá¤ãâ·â1" xfId="920"/>
    <cellStyle name="°íá¤ãâ·â2" xfId="921"/>
    <cellStyle name="10" xfId="292"/>
    <cellStyle name="¹e" xfId="293"/>
    <cellStyle name="³?a" xfId="922"/>
    <cellStyle name="³¯â¥" xfId="923"/>
    <cellStyle name="A" xfId="294"/>
    <cellStyle name="A_BOOKCITY(전기)" xfId="295"/>
    <cellStyle name="A_공설운동진입(가실행)" xfId="296"/>
    <cellStyle name="A_공설운동진입(가실행)_BOOKCITY(전기)" xfId="297"/>
    <cellStyle name="A_공설운동진입(가실행)_사본 - 파주 북시티(이채)" xfId="298"/>
    <cellStyle name="A_공설운동진입(가실행)_파주 BOOK CITY(통보용)" xfId="299"/>
    <cellStyle name="A_공설운동진입(가실행)_파주 BOOK CITY가실행내역" xfId="300"/>
    <cellStyle name="A_공설운동진입(가실행)_파주 북시티(이채)제출" xfId="301"/>
    <cellStyle name="A_공설운동진입(가실행)_파주 북시티(전체)제출(변경전)" xfId="302"/>
    <cellStyle name="a_도급변경안(전기29억)" xfId="303"/>
    <cellStyle name="A_사본 - 파주 북시티(이채)" xfId="304"/>
    <cellStyle name="a_전기변경예정도급분석11.15" xfId="305"/>
    <cellStyle name="A_토목내역서" xfId="306"/>
    <cellStyle name="A_토목내역서_BOOKCITY(전기)" xfId="307"/>
    <cellStyle name="A_토목내역서_공설운동진입(가실행)" xfId="308"/>
    <cellStyle name="A_토목내역서_공설운동진입(가실행)_BOOKCITY(전기)" xfId="309"/>
    <cellStyle name="A_토목내역서_공설운동진입(가실행)_사본 - 파주 북시티(이채)" xfId="310"/>
    <cellStyle name="A_토목내역서_공설운동진입(가실행)_파주 BOOK CITY(통보용)" xfId="311"/>
    <cellStyle name="A_토목내역서_공설운동진입(가실행)_파주 BOOK CITY가실행내역" xfId="312"/>
    <cellStyle name="A_토목내역서_공설운동진입(가실행)_파주 북시티(이채)제출" xfId="313"/>
    <cellStyle name="A_토목내역서_공설운동진입(가실행)_파주 북시티(전체)제출(변경전)" xfId="314"/>
    <cellStyle name="A_토목내역서_사본 - 파주 북시티(이채)" xfId="315"/>
    <cellStyle name="A_토목내역서_파주 BOOK CITY(통보용)" xfId="316"/>
    <cellStyle name="A_토목내역서_파주 BOOK CITY가실행내역" xfId="317"/>
    <cellStyle name="A_토목내역서_파주 북시티(이채)제출" xfId="318"/>
    <cellStyle name="A_토목내역서_파주 북시티(전체)제출(변경전)" xfId="319"/>
    <cellStyle name="A_파주 BOOK CITY(통보용)" xfId="320"/>
    <cellStyle name="A_파주 BOOK CITY가실행내역" xfId="321"/>
    <cellStyle name="A_파주 북시티(이채)제출" xfId="322"/>
    <cellStyle name="A_파주 북시티(전체)제출(변경전)" xfId="323"/>
    <cellStyle name="A¨­￠￢￠O [0]_¡¾ⓒøA¡Æ¨oA¡Æ¡IC¡I " xfId="324"/>
    <cellStyle name="A¨­￠￢￠O_¡¾ⓒøA¡Æ¨oA¡Æ¡IC¡I " xfId="325"/>
    <cellStyle name="Aⓒ­" xfId="326"/>
    <cellStyle name="Ae" xfId="327"/>
    <cellStyle name="Aee­ " xfId="328"/>
    <cellStyle name="AeE­ [0]_ 2ÆAAþº° " xfId="329"/>
    <cellStyle name="ÅëÈ­ [0]_´ëºñÇ¥" xfId="330"/>
    <cellStyle name="AeE­ [0]_´eºnC￥_(그룹)차입금 관련지표 051005" xfId="331"/>
    <cellStyle name="ÅëÈ­ [0]_´ëºñÇ¥_(그룹)차입금 관련지표 051005" xfId="332"/>
    <cellStyle name="AeE­ [0]_´eºnC￥_04. 1.14" xfId="333"/>
    <cellStyle name="ÅëÈ­ [0]_´ëºñÇ¥_04. 1.14" xfId="334"/>
    <cellStyle name="AeE­ [0]_´eºnC￥_04.12.21" xfId="335"/>
    <cellStyle name="ÅëÈ­ [0]_´ëºñÇ¥_04.12.21" xfId="336"/>
    <cellStyle name="AeE­ [0]_´eºnC￥_05.1.18재무(회장님수정)" xfId="337"/>
    <cellStyle name="ÅëÈ­ [0]_´ëºñÇ¥_05.1.18재무(회장님수정)" xfId="338"/>
    <cellStyle name="AeE­ [0]_´eºnC￥_수주_매출(최종)" xfId="339"/>
    <cellStyle name="ÅëÈ­ [0]_´ëºñÇ¥_수주_매출(최종)" xfId="340"/>
    <cellStyle name="AeE­ [0]_´eºnC￥_재무대책양식05. 3.15" xfId="341"/>
    <cellStyle name="ÅëÈ­ [0]_´ëºñÇ¥_재무대책양식05. 3.15" xfId="342"/>
    <cellStyle name="AeE­ [0]_´eºnC￥_차입금및금리지수" xfId="343"/>
    <cellStyle name="ÅëÈ­ [0]_´ëºñÇ¥_차입금및금리지수" xfId="344"/>
    <cellStyle name="AeE­ [0]_¸AAa" xfId="345"/>
    <cellStyle name="ÅëÈ­ [0]_¿¹»ó±Ý¾×" xfId="346"/>
    <cellStyle name="AeE­ [0]_INQUIRY ¿μ¾÷AßAø " xfId="347"/>
    <cellStyle name="ÅëÈ­ [0]_º»¼± ±æ¾î±úºÎ ¼ö·® Áý°èÇ¥ " xfId="348"/>
    <cellStyle name="AeE­ [0]_º≫¼± ±æ¾i±uºI ¼o·R Ay°eC￥ " xfId="349"/>
    <cellStyle name="Aee­ _도급(당,변)11.13" xfId="350"/>
    <cellStyle name="AeE­_ 2ÆAAþº° " xfId="351"/>
    <cellStyle name="ÅëÈ­_´ëºñÇ¥" xfId="352"/>
    <cellStyle name="AeE­_´eºnC￥_(그룹)차입금 관련지표 051005" xfId="353"/>
    <cellStyle name="ÅëÈ­_´ëºñÇ¥_(그룹)차입금 관련지표 051005" xfId="354"/>
    <cellStyle name="AeE­_´eºnC￥_04. 1.14" xfId="355"/>
    <cellStyle name="ÅëÈ­_´ëºñÇ¥_04. 1.14" xfId="356"/>
    <cellStyle name="AeE­_´eºnC￥_04.12.21" xfId="357"/>
    <cellStyle name="ÅëÈ­_´ëºñÇ¥_04.12.21" xfId="358"/>
    <cellStyle name="AeE­_´eºnC￥_05.1.18재무(회장님수정)" xfId="359"/>
    <cellStyle name="ÅëÈ­_´ëºñÇ¥_05.1.18재무(회장님수정)" xfId="360"/>
    <cellStyle name="AeE­_´eºnC￥_수주_매출(최종)" xfId="361"/>
    <cellStyle name="ÅëÈ­_´ëºñÇ¥_수주_매출(최종)" xfId="362"/>
    <cellStyle name="AeE­_´eºnC￥_재무대책양식05. 3.15" xfId="363"/>
    <cellStyle name="ÅëÈ­_´ëºñÇ¥_재무대책양식05. 3.15" xfId="364"/>
    <cellStyle name="AeE­_´eºnC￥_차입금및금리지수" xfId="365"/>
    <cellStyle name="ÅëÈ­_´ëºñÇ¥_차입금및금리지수" xfId="366"/>
    <cellStyle name="AeE­_¸AAa" xfId="367"/>
    <cellStyle name="ÅëÈ­_¿¹»ó±Ý¾×" xfId="368"/>
    <cellStyle name="AeE­_INQUIRY ¿μ¾÷AßAø " xfId="369"/>
    <cellStyle name="ÅëÈ­_º»¼± ±æ¾î±úºÎ ¼ö·® Áý°èÇ¥ " xfId="370"/>
    <cellStyle name="AeE­_º≫¼± ±æ¾i±uºI ¼o·R Ay°eC￥ " xfId="371"/>
    <cellStyle name="Aee¡" xfId="372"/>
    <cellStyle name="AeE¡ⓒ [0]_¡¾ⓒøA¡Æ¨oA¡Æ¡IC¡I " xfId="373"/>
    <cellStyle name="AeE¡ⓒ_¡¾ⓒøA¡Æ¨oA¡Æ¡IC¡I " xfId="374"/>
    <cellStyle name="Æu¼ " xfId="924"/>
    <cellStyle name="Æû¼¾æ®" xfId="925"/>
    <cellStyle name="Aþ¸" xfId="375"/>
    <cellStyle name="AÞ¸¶ [0]_ 2ÆAAþº° " xfId="376"/>
    <cellStyle name="ÄÞ¸¶ [0]_´ëºñÇ¥" xfId="377"/>
    <cellStyle name="AÞ¸¶ [0]_´eºnC￥_(그룹)차입금 관련지표 051005" xfId="378"/>
    <cellStyle name="ÄÞ¸¶ [0]_´ëºñÇ¥_(그룹)차입금 관련지표 051005" xfId="379"/>
    <cellStyle name="AÞ¸¶ [0]_´eºnC￥_04. 1.14" xfId="380"/>
    <cellStyle name="ÄÞ¸¶ [0]_´ëºñÇ¥_04. 1.14" xfId="381"/>
    <cellStyle name="AÞ¸¶ [0]_´eºnC￥_04.12.21" xfId="382"/>
    <cellStyle name="ÄÞ¸¶ [0]_´ëºñÇ¥_04.12.21" xfId="383"/>
    <cellStyle name="AÞ¸¶ [0]_´eºnC￥_05.1.18재무(회장님수정)" xfId="384"/>
    <cellStyle name="ÄÞ¸¶ [0]_´ëºñÇ¥_05.1.18재무(회장님수정)" xfId="385"/>
    <cellStyle name="AÞ¸¶ [0]_´eºnC￥_수주_매출(최종)" xfId="386"/>
    <cellStyle name="ÄÞ¸¶ [0]_´ëºñÇ¥_수주_매출(최종)" xfId="387"/>
    <cellStyle name="AÞ¸¶ [0]_´eºnC￥_재무대책양식05. 3.15" xfId="388"/>
    <cellStyle name="ÄÞ¸¶ [0]_´ëºñÇ¥_재무대책양식05. 3.15" xfId="389"/>
    <cellStyle name="AÞ¸¶ [0]_´eºnC￥_차입금및금리지수" xfId="390"/>
    <cellStyle name="ÄÞ¸¶ [0]_´ëºñÇ¥_차입금및금리지수" xfId="391"/>
    <cellStyle name="AÞ¸¶ [0]_¸AAa" xfId="392"/>
    <cellStyle name="ÄÞ¸¶ [0]_¿¹»ó±Ý¾×" xfId="393"/>
    <cellStyle name="AÞ¸¶ [0]_INQUIRY ¿μ¾÷AßAø " xfId="394"/>
    <cellStyle name="ÄÞ¸¶ [0]_º»¼± ±æ¾î±úºÎ ¼ö·® Áý°èÇ¥ " xfId="395"/>
    <cellStyle name="AÞ¸¶ [0]_º≫¼± ±æ¾i±uºI ¼o·R Ay°eC￥ " xfId="396"/>
    <cellStyle name="AÞ¸¶_ 2ÆAAþº° " xfId="397"/>
    <cellStyle name="ÄÞ¸¶_´ëºñÇ¥" xfId="398"/>
    <cellStyle name="AÞ¸¶_´eºnC￥_(그룹)차입금 관련지표 051005" xfId="399"/>
    <cellStyle name="ÄÞ¸¶_´ëºñÇ¥_(그룹)차입금 관련지표 051005" xfId="400"/>
    <cellStyle name="AÞ¸¶_´eºnC￥_04. 1.14" xfId="401"/>
    <cellStyle name="ÄÞ¸¶_´ëºñÇ¥_04. 1.14" xfId="402"/>
    <cellStyle name="AÞ¸¶_´eºnC￥_04.12.21" xfId="403"/>
    <cellStyle name="ÄÞ¸¶_´ëºñÇ¥_04.12.21" xfId="404"/>
    <cellStyle name="AÞ¸¶_´eºnC￥_05.1.18재무(회장님수정)" xfId="405"/>
    <cellStyle name="ÄÞ¸¶_´ëºñÇ¥_05.1.18재무(회장님수정)" xfId="406"/>
    <cellStyle name="AÞ¸¶_´eºnC￥_수주_매출(최종)" xfId="407"/>
    <cellStyle name="ÄÞ¸¶_´ëºñÇ¥_수주_매출(최종)" xfId="408"/>
    <cellStyle name="AÞ¸¶_´eºnC￥_재무대책양식05. 3.15" xfId="409"/>
    <cellStyle name="ÄÞ¸¶_´ëºñÇ¥_재무대책양식05. 3.15" xfId="410"/>
    <cellStyle name="AÞ¸¶_´eºnC￥_차입금및금리지수" xfId="411"/>
    <cellStyle name="ÄÞ¸¶_´ëºñÇ¥_차입금및금리지수" xfId="412"/>
    <cellStyle name="AÞ¸¶_¸AAa" xfId="413"/>
    <cellStyle name="ÄÞ¸¶_¿¹»ó±Ý¾×" xfId="414"/>
    <cellStyle name="AÞ¸¶_INQUIRY ¿μ¾÷AßAø " xfId="415"/>
    <cellStyle name="ÄÞ¸¶_º»¼± ±æ¾î±úºÎ ¼ö·® Áý°èÇ¥ " xfId="416"/>
    <cellStyle name="AÞ¸¶_º≫¼± ±æ¾i±uºI ¼o·R Ay°eC￥ " xfId="417"/>
    <cellStyle name="Àú¸®¼ö" xfId="926"/>
    <cellStyle name="Àú¸®¼ö0" xfId="927"/>
    <cellStyle name="Au¸r " xfId="928"/>
    <cellStyle name="Au¸r¼" xfId="929"/>
    <cellStyle name="C" xfId="418"/>
    <cellStyle name="C_BOOKCITY(전기)" xfId="419"/>
    <cellStyle name="C_공설운동진입(가실행)" xfId="420"/>
    <cellStyle name="C_공설운동진입(가실행)_BOOKCITY(전기)" xfId="421"/>
    <cellStyle name="C_공설운동진입(가실행)_사본 - 파주 북시티(이채)" xfId="422"/>
    <cellStyle name="C_공설운동진입(가실행)_파주 BOOK CITY(통보용)" xfId="423"/>
    <cellStyle name="C_공설운동진입(가실행)_파주 BOOK CITY가실행내역" xfId="424"/>
    <cellStyle name="C_공설운동진입(가실행)_파주 북시티(이채)제출" xfId="425"/>
    <cellStyle name="C_공설운동진입(가실행)_파주 북시티(전체)제출(변경전)" xfId="426"/>
    <cellStyle name="C_사본 - 파주 북시티(이채)" xfId="427"/>
    <cellStyle name="C_토목내역서" xfId="428"/>
    <cellStyle name="C_토목내역서_BOOKCITY(전기)" xfId="429"/>
    <cellStyle name="C_토목내역서_공설운동진입(가실행)" xfId="430"/>
    <cellStyle name="C_토목내역서_공설운동진입(가실행)_BOOKCITY(전기)" xfId="431"/>
    <cellStyle name="C_토목내역서_공설운동진입(가실행)_사본 - 파주 북시티(이채)" xfId="432"/>
    <cellStyle name="C_토목내역서_공설운동진입(가실행)_파주 BOOK CITY(통보용)" xfId="433"/>
    <cellStyle name="C_토목내역서_공설운동진입(가실행)_파주 BOOK CITY가실행내역" xfId="434"/>
    <cellStyle name="C_토목내역서_공설운동진입(가실행)_파주 북시티(이채)제출" xfId="435"/>
    <cellStyle name="C_토목내역서_공설운동진입(가실행)_파주 북시티(전체)제출(변경전)" xfId="436"/>
    <cellStyle name="C_토목내역서_사본 - 파주 북시티(이채)" xfId="437"/>
    <cellStyle name="C_토목내역서_파주 BOOK CITY(통보용)" xfId="438"/>
    <cellStyle name="C_토목내역서_파주 BOOK CITY가실행내역" xfId="439"/>
    <cellStyle name="C_토목내역서_파주 북시티(이채)제출" xfId="440"/>
    <cellStyle name="C_토목내역서_파주 북시티(전체)제출(변경전)" xfId="441"/>
    <cellStyle name="C_파주 BOOK CITY(통보용)" xfId="442"/>
    <cellStyle name="C_파주 BOOK CITY가실행내역" xfId="443"/>
    <cellStyle name="C_파주 북시티(이채)제출" xfId="444"/>
    <cellStyle name="C_파주 북시티(전체)제출(변경전)" xfId="445"/>
    <cellStyle name="C¡IA¨ª_¡¾ⓒøA¡Æ¨oA¡Æ¡IC¡I " xfId="446"/>
    <cellStyle name="C￥AØ_  FAB AIA¤  " xfId="447"/>
    <cellStyle name="Ç¥ÁØ_´ëºñÇ¥" xfId="448"/>
    <cellStyle name="C￥AØ_´eºnC￥ (2)_1_ºI´eAa°ø " xfId="449"/>
    <cellStyle name="Ç¥ÁØ_´ëºñÇ¥ (2)_1_ºÎ´ëÅä°ø " xfId="450"/>
    <cellStyle name="C￥AØ_´eºnC￥ (2)_1_ºI´eAa°ø _(그룹)차입금 관련지표 051005" xfId="451"/>
    <cellStyle name="Ç¥ÁØ_´ëºñÇ¥ (2)_1_ºÎ´ëÅä°ø _(그룹)차입금 관련지표 051005" xfId="452"/>
    <cellStyle name="C￥AØ_´eºnC￥ (2)_1_ºI´eAa°ø _04.12.21" xfId="453"/>
    <cellStyle name="Ç¥ÁØ_´ëºñÇ¥ (2)_1_ºÎ´ëÅä°ø _04.12.21" xfId="454"/>
    <cellStyle name="C￥AØ_´eºnC￥ (2)_1_ºI´eAa°ø _05.1.18재무(회장님수정)" xfId="455"/>
    <cellStyle name="Ç¥ÁØ_´ëºñÇ¥ (2)_1_ºÎ´ëÅä°ø _05.1.18재무(회장님수정)" xfId="456"/>
    <cellStyle name="C￥AØ_´eºnC￥ (2)_1_ºI´eAa°ø _1.차입금현황" xfId="457"/>
    <cellStyle name="Ç¥ÁØ_´ëºñÇ¥ (2)_1_ºÎ´ëÅä°ø _1.차입금현황" xfId="458"/>
    <cellStyle name="C￥AØ_´eºnC￥ (2)_1_ºI´eAa°ø _2003. 2.11" xfId="459"/>
    <cellStyle name="Ç¥ÁØ_´ëºñÇ¥ (2)_1_ºÎ´ëÅä°ø _2003. 2.11" xfId="460"/>
    <cellStyle name="C￥AØ_´eºnC￥ (2)_1_ºI´eAa°ø _NC702978" xfId="461"/>
    <cellStyle name="Ç¥ÁØ_´ëºñÇ¥ (2)_1_ºÎ´ëÅä°ø _NC702978" xfId="462"/>
    <cellStyle name="C￥AØ_´eºnC￥ (2)_1_ºI´eAa°ø _재무대책(2.17)" xfId="463"/>
    <cellStyle name="Ç¥ÁØ_´ëºñÇ¥ (2)_1_ºÎ´ëÅä°ø _재무대책(2.17)" xfId="464"/>
    <cellStyle name="C￥AØ_´eºnC￥ (2)_1_ºI´eAa°ø _재무대책양식05. 3.15" xfId="465"/>
    <cellStyle name="Ç¥ÁØ_´ëºñÇ¥ (2)_1_ºÎ´ëÅä°ø _재무대책양식05. 3.15" xfId="466"/>
    <cellStyle name="C￥AØ_´eºnC￥ (2)_1_ºI´eAa°ø _차입금및금리지수" xfId="467"/>
    <cellStyle name="Ç¥ÁØ_´ëºñÇ¥ (2)_1_ºÎ´ëÅä°ø _차입금및금리지수" xfId="468"/>
    <cellStyle name="C￥AØ_´eºnC￥ (2)_ºI´eAa°ø " xfId="469"/>
    <cellStyle name="Ç¥ÁØ_´ëºñÇ¥ (2)_ºÎ´ëÅä°ø " xfId="470"/>
    <cellStyle name="C￥AØ_´eºnC￥ (2)_ºI´eAa°ø _(그룹)차입금 관련지표 051005" xfId="471"/>
    <cellStyle name="Ç¥ÁØ_´ëºñÇ¥ (2)_ºÎ´ëÅä°ø _(그룹)차입금 관련지표 051005" xfId="472"/>
    <cellStyle name="C￥AØ_´eºnC￥ (2)_ºI´eAa°ø _04.12.21" xfId="473"/>
    <cellStyle name="Ç¥ÁØ_´ëºñÇ¥ (2)_ºÎ´ëÅä°ø _04.12.21" xfId="474"/>
    <cellStyle name="C￥AØ_´eºnC￥ (2)_ºI´eAa°ø _05.1.18재무(회장님수정)" xfId="475"/>
    <cellStyle name="Ç¥ÁØ_´ëºñÇ¥ (2)_ºÎ´ëÅä°ø _05.1.18재무(회장님수정)" xfId="476"/>
    <cellStyle name="C￥AØ_´eºnC￥ (2)_ºI´eAa°ø _1.차입금현황" xfId="477"/>
    <cellStyle name="Ç¥ÁØ_´ëºñÇ¥ (2)_ºÎ´ëÅä°ø _1.차입금현황" xfId="478"/>
    <cellStyle name="C￥AØ_´eºnC￥ (2)_ºI´eAa°ø _2003. 2.11" xfId="479"/>
    <cellStyle name="Ç¥ÁØ_´ëºñÇ¥ (2)_ºÎ´ëÅä°ø _2003. 2.11" xfId="480"/>
    <cellStyle name="C￥AØ_´eºnC￥ (2)_ºI´eAa°ø _NC702978" xfId="481"/>
    <cellStyle name="Ç¥ÁØ_´ëºñÇ¥ (2)_ºÎ´ëÅä°ø _NC702978" xfId="482"/>
    <cellStyle name="C￥AØ_´eºnC￥ (2)_ºI´eAa°ø _재무대책(2.17)" xfId="483"/>
    <cellStyle name="Ç¥ÁØ_´ëºñÇ¥ (2)_ºÎ´ëÅä°ø _재무대책(2.17)" xfId="484"/>
    <cellStyle name="C￥AØ_´eºnC￥ (2)_ºI´eAa°ø _재무대책양식05. 3.15" xfId="485"/>
    <cellStyle name="Ç¥ÁØ_´ëºñÇ¥ (2)_ºÎ´ëÅä°ø _재무대책양식05. 3.15" xfId="486"/>
    <cellStyle name="C￥AØ_´eºnC￥ (2)_ºI´eAa°ø _차입금및금리지수" xfId="487"/>
    <cellStyle name="Ç¥ÁØ_´ëºñÇ¥ (2)_ºÎ´ëÅä°ø _차입금및금리지수" xfId="488"/>
    <cellStyle name="C￥AØ_¿μ¾÷CoE² " xfId="489"/>
    <cellStyle name="Ç¥ÁØ_Àü·«°èÈ¹" xfId="490"/>
    <cellStyle name="C￥AØ_ºI´eAa°ø " xfId="491"/>
    <cellStyle name="Ç¥ÁØ_ºÎ´ëÅä°ø " xfId="492"/>
    <cellStyle name="Calc Currency (0)" xfId="493"/>
    <cellStyle name="category" xfId="494"/>
    <cellStyle name="ⓒo" xfId="495"/>
    <cellStyle name="Çõ»ê" xfId="930"/>
    <cellStyle name="Co≫" xfId="931"/>
    <cellStyle name="Comma" xfId="496"/>
    <cellStyle name="Comma [0]" xfId="497"/>
    <cellStyle name="comma zerodec" xfId="498"/>
    <cellStyle name="Comma_ Sales Budget98" xfId="499"/>
    <cellStyle name="Copied" xfId="500"/>
    <cellStyle name="Currency" xfId="501"/>
    <cellStyle name="Currency [0]" xfId="502"/>
    <cellStyle name="Currency_ Sales Budget98" xfId="503"/>
    <cellStyle name="Currency1" xfId="504"/>
    <cellStyle name="Date" xfId="505"/>
    <cellStyle name="Dezimal [0]_laroux" xfId="506"/>
    <cellStyle name="Dezimal_laroux" xfId="507"/>
    <cellStyle name="Dollar (zero dec)" xfId="508"/>
    <cellStyle name="E­æo±" xfId="932"/>
    <cellStyle name="E­æo±a" xfId="933"/>
    <cellStyle name="È­æó±âè£" xfId="934"/>
    <cellStyle name="È­æó±âè£0" xfId="935"/>
    <cellStyle name="Entered" xfId="509"/>
    <cellStyle name="Euro" xfId="510"/>
    <cellStyle name="Fixed" xfId="511"/>
    <cellStyle name="Followed Hyperlink" xfId="512"/>
    <cellStyle name="Grey" xfId="513"/>
    <cellStyle name="HEADER" xfId="514"/>
    <cellStyle name="Header1" xfId="515"/>
    <cellStyle name="Header2" xfId="516"/>
    <cellStyle name="Heading1" xfId="517"/>
    <cellStyle name="Heading2" xfId="518"/>
    <cellStyle name="Helv8_PFD4.XLS" xfId="519"/>
    <cellStyle name="Hyperlink" xfId="520"/>
    <cellStyle name="Input [yellow]" xfId="521"/>
    <cellStyle name="KAGE" xfId="522"/>
    <cellStyle name="mma_CASH &amp; DSO" xfId="523"/>
    <cellStyle name="Model" xfId="524"/>
    <cellStyle name="no dec" xfId="525"/>
    <cellStyle name="Normal - Style1" xfId="526"/>
    <cellStyle name="Normal - Style2" xfId="527"/>
    <cellStyle name="Normal - Style3" xfId="528"/>
    <cellStyle name="Normal - Style4" xfId="529"/>
    <cellStyle name="Normal - Style5" xfId="530"/>
    <cellStyle name="Normal - Style6" xfId="531"/>
    <cellStyle name="Normal - Style7" xfId="532"/>
    <cellStyle name="Normal - Style8" xfId="533"/>
    <cellStyle name="Normal_ Sales Budget98" xfId="534"/>
    <cellStyle name="Normal1" xfId="535"/>
    <cellStyle name="Normal2" xfId="536"/>
    <cellStyle name="Normal3" xfId="537"/>
    <cellStyle name="Normal4" xfId="538"/>
    <cellStyle name="P" xfId="539"/>
    <cellStyle name="Percent" xfId="540"/>
    <cellStyle name="Percent [2]" xfId="541"/>
    <cellStyle name="Percent_001-인원및일반관리비" xfId="542"/>
    <cellStyle name="RevList" xfId="543"/>
    <cellStyle name="Standard_laroux" xfId="544"/>
    <cellStyle name="subhead" xfId="545"/>
    <cellStyle name="Subtotal" xfId="546"/>
    <cellStyle name="Title" xfId="547"/>
    <cellStyle name="title [1]" xfId="548"/>
    <cellStyle name="title [2]" xfId="549"/>
    <cellStyle name="Total" xfId="550"/>
    <cellStyle name="W?rung [0]_laroux" xfId="551"/>
    <cellStyle name="W?rung_laroux" xfId="552"/>
    <cellStyle name="W鋒rung [0]_laroux" xfId="553"/>
    <cellStyle name="W鋒rung_laroux" xfId="554"/>
    <cellStyle name="견적" xfId="555"/>
    <cellStyle name="경고문 2" xfId="899"/>
    <cellStyle name="고정소숫점" xfId="556"/>
    <cellStyle name="고정출력1" xfId="557"/>
    <cellStyle name="고정출력2" xfId="558"/>
    <cellStyle name="공사원가계산서(조경)" xfId="559"/>
    <cellStyle name="금액" xfId="560"/>
    <cellStyle name="기계" xfId="561"/>
    <cellStyle name="날짜" xfId="562"/>
    <cellStyle name="내역서" xfId="563"/>
    <cellStyle name="달러" xfId="564"/>
    <cellStyle name="뒤에 오는 하이퍼링크" xfId="565"/>
    <cellStyle name="똿떓죶Ø괻_PRODUCT DETAIL Q1" xfId="566"/>
    <cellStyle name="똿뗦먛귟 [0.00]_PRODUCT DETAIL Q1" xfId="567"/>
    <cellStyle name="똿뗦먛귟_PRODUCT DETAIL Q1" xfId="568"/>
    <cellStyle name="묮뎋 [0.00]_PRODUCT DETAIL Q1" xfId="569"/>
    <cellStyle name="묮뎋_PRODUCT DETAIL Q1" xfId="570"/>
    <cellStyle name="믅됞 [0.00]_PRODUCT DETAIL Q1" xfId="571"/>
    <cellStyle name="믅됞_PRODUCT DETAIL Q1" xfId="572"/>
    <cellStyle name="백" xfId="573"/>
    <cellStyle name="백 " xfId="936"/>
    <cellStyle name="백_BOOKCITY(전기)" xfId="574"/>
    <cellStyle name="백_공설운동진입(가실행)" xfId="575"/>
    <cellStyle name="백_공설운동진입(가실행)_BOOKCITY(전기)" xfId="576"/>
    <cellStyle name="백_공설운동진입(가실행)_사본 - 파주 북시티(이채)" xfId="577"/>
    <cellStyle name="백_공설운동진입(가실행)_파주 BOOK CITY(통보용)" xfId="578"/>
    <cellStyle name="백_공설운동진입(가실행)_파주 BOOK CITY가실행내역" xfId="579"/>
    <cellStyle name="백_공설운동진입(가실행)_파주 북시티(이채)제출" xfId="580"/>
    <cellStyle name="백_공설운동진입(가실행)_파주 북시티(전체)제출(변경전)" xfId="581"/>
    <cellStyle name="백_사본 - 파주 북시티(이채)" xfId="582"/>
    <cellStyle name="백_토목내역서" xfId="583"/>
    <cellStyle name="백_토목내역서_BOOKCITY(전기)" xfId="584"/>
    <cellStyle name="백_토목내역서_공설운동진입(가실행)" xfId="585"/>
    <cellStyle name="백_토목내역서_공설운동진입(가실행)_BOOKCITY(전기)" xfId="586"/>
    <cellStyle name="백_토목내역서_공설운동진입(가실행)_사본 - 파주 북시티(이채)" xfId="587"/>
    <cellStyle name="백_토목내역서_공설운동진입(가실행)_파주 BOOK CITY(통보용)" xfId="588"/>
    <cellStyle name="백_토목내역서_공설운동진입(가실행)_파주 BOOK CITY가실행내역" xfId="589"/>
    <cellStyle name="백_토목내역서_공설운동진입(가실행)_파주 북시티(이채)제출" xfId="590"/>
    <cellStyle name="백_토목내역서_공설운동진입(가실행)_파주 북시티(전체)제출(변경전)" xfId="591"/>
    <cellStyle name="백_토목내역서_사본 - 파주 북시티(이채)" xfId="592"/>
    <cellStyle name="백_토목내역서_파주 BOOK CITY(통보용)" xfId="593"/>
    <cellStyle name="백_토목내역서_파주 BOOK CITY가실행내역" xfId="594"/>
    <cellStyle name="백_토목내역서_파주 북시티(이채)제출" xfId="595"/>
    <cellStyle name="백_토목내역서_파주 북시티(전체)제출(변경전)" xfId="596"/>
    <cellStyle name="백_파주 BOOK CITY(통보용)" xfId="597"/>
    <cellStyle name="백_파주 BOOK CITY가실행내역" xfId="598"/>
    <cellStyle name="백_파주 북시티(이채)제출" xfId="599"/>
    <cellStyle name="백_파주 북시티(전체)제출(변경전)" xfId="600"/>
    <cellStyle name="백분율 [0]" xfId="601"/>
    <cellStyle name="백분율 [2]" xfId="602"/>
    <cellStyle name="백분율 2" xfId="2"/>
    <cellStyle name="백분율 2 2" xfId="7"/>
    <cellStyle name="백분율 2 3" xfId="904"/>
    <cellStyle name="백분율 3" xfId="4"/>
    <cellStyle name="백분율 3 2" xfId="905"/>
    <cellStyle name="普通_laroux" xfId="603"/>
    <cellStyle name="뷭?" xfId="604"/>
    <cellStyle name="常规_laroux" xfId="605"/>
    <cellStyle name="설계서" xfId="606"/>
    <cellStyle name="쉼표 [0] 2" xfId="5"/>
    <cellStyle name="쉼표 [0] 2 2" xfId="6"/>
    <cellStyle name="쉼표 [0] 2 3" xfId="906"/>
    <cellStyle name="쉼표 [0] 3" xfId="1"/>
    <cellStyle name="쉼표 [0] 3 2" xfId="907"/>
    <cellStyle name="쉼표 [0] 4" xfId="893"/>
    <cellStyle name="쉼표 [0] 4 2" xfId="896"/>
    <cellStyle name="쉼표 [0] 5" xfId="898"/>
    <cellStyle name="쉼표 [0] 6" xfId="903"/>
    <cellStyle name="쉼표 [0] 7" xfId="910"/>
    <cellStyle name="쉼표 [0] 8" xfId="914"/>
    <cellStyle name="스타일 1" xfId="607"/>
    <cellStyle name="스타일 2" xfId="608"/>
    <cellStyle name="스타일 3" xfId="609"/>
    <cellStyle name="안건회계법인" xfId="610"/>
    <cellStyle name="옛체" xfId="611"/>
    <cellStyle name="원" xfId="612"/>
    <cellStyle name="원_(플랜트)하자보수비" xfId="613"/>
    <cellStyle name="원_■20051222_'06년 임원STI 목표수립_2(매출-원가변경)(1)" xfId="614"/>
    <cellStyle name="원_0.임원PM 일괄표" xfId="615"/>
    <cellStyle name="원_02대여금" xfId="616"/>
    <cellStyle name="원_02대여금_수주_매출(최종)" xfId="617"/>
    <cellStyle name="원_02투자" xfId="618"/>
    <cellStyle name="원_02투자_수주_매출(최종)" xfId="619"/>
    <cellStyle name="원_02투자및대여금종합" xfId="620"/>
    <cellStyle name="원_02투자및대여금종합_수주_매출(최종)" xfId="621"/>
    <cellStyle name="원_03SOC팀20021025" xfId="622"/>
    <cellStyle name="원_03SOC팀20021025_수주_매출(최종)" xfId="623"/>
    <cellStyle name="원_'03결재양식A4" xfId="624"/>
    <cellStyle name="원_'03결재양식A4_수주_매출(최종)" xfId="625"/>
    <cellStyle name="원_03자산실적(9월말기준)및 04년매각계획(회사전체)최종" xfId="626"/>
    <cellStyle name="원_03자산실적(9월말기준)및 04년매각계획(회사전체)최종_수주_매출(최종)" xfId="627"/>
    <cellStyle name="원_03투자종합" xfId="628"/>
    <cellStyle name="원_03투자종합_수주_매출(최종)" xfId="629"/>
    <cellStyle name="원_03환경팀수주및투자계획" xfId="630"/>
    <cellStyle name="원_03환경팀수주및투자계획_수주_매출(최종)" xfId="631"/>
    <cellStyle name="원_04년 1분기 매출실적" xfId="632"/>
    <cellStyle name="원_'04년 매출원가정리(최종)" xfId="633"/>
    <cellStyle name="원_'04년 매출원가정리(최종)_수주_매출(최종)" xfId="634"/>
    <cellStyle name="원_'04년 입금계획 종합" xfId="635"/>
    <cellStyle name="원_'04년 입금계획 종합(최종)1213" xfId="636"/>
    <cellStyle name="원_'04년 입금계획 종합_2005년하반기추정손익(내부결재)" xfId="637"/>
    <cellStyle name="원_'04년 입금계획 종합_2005년하반기추정손익(내부결재)하" xfId="638"/>
    <cellStyle name="원_'04년 입금계획 종합_8.추정매출영업이익~" xfId="639"/>
    <cellStyle name="원_'04년 입금계획 종합_수주_매출(최종)" xfId="640"/>
    <cellStyle name="원_04년 자산매각계획 및 입금(결재본)" xfId="641"/>
    <cellStyle name="원_04년 자산매각계획 및 입금(결재본)_2005년하반기추정손익(내부결재)" xfId="642"/>
    <cellStyle name="원_04년 자산매각계획 및 입금(결재본)_2005년하반기추정손익(내부결재)하" xfId="643"/>
    <cellStyle name="원_04년 자산매각계획 및 입금(결재본)_8.추정매출영업이익~" xfId="644"/>
    <cellStyle name="원_04년 자산매각계획 및 입금(결재본)_수주_매출(최종)" xfId="645"/>
    <cellStyle name="원_04년 자산매각계획(결재본)" xfId="646"/>
    <cellStyle name="원_04년 자산매각계획(결재본)_수주_매출(최종)" xfId="647"/>
    <cellStyle name="원_'06년 임원PM목표설정및추진계획서(1)" xfId="648"/>
    <cellStyle name="원_13.하자보수비계획" xfId="649"/>
    <cellStyle name="원_2002사업계획" xfId="650"/>
    <cellStyle name="원_2002사업계획_수주_매출(최종)" xfId="651"/>
    <cellStyle name="원_2003년 동종사 경영분석" xfId="652"/>
    <cellStyle name="원_2003사업계획" xfId="653"/>
    <cellStyle name="원_2003사업계획_수주_매출(최종)" xfId="654"/>
    <cellStyle name="원_2003사업계획매출원가" xfId="655"/>
    <cellStyle name="원_2003사업계획매출원가_수주_매출(최종)" xfId="656"/>
    <cellStyle name="원_2003사업계획입금자료" xfId="657"/>
    <cellStyle name="원_2003사업계획입금자료_2005년하반기추정손익(내부결재)" xfId="658"/>
    <cellStyle name="원_2003사업계획입금자료_2005년하반기추정손익(내부결재)하" xfId="659"/>
    <cellStyle name="원_2003사업계획입금자료_8.추정매출영업이익~" xfId="660"/>
    <cellStyle name="원_2003사업계획입금자료_수주_매출(최종)" xfId="661"/>
    <cellStyle name="원_2003차입금예산" xfId="662"/>
    <cellStyle name="원_2003차입금예산_수주_매출(최종)" xfId="663"/>
    <cellStyle name="원_2004년 입금계획(개발)" xfId="664"/>
    <cellStyle name="원_2004년 입금계획(개발)_수주_매출(최종)" xfId="665"/>
    <cellStyle name="원_2004년 입금계획(건축)" xfId="666"/>
    <cellStyle name="원_2004년 입금계획(건축)_수주_매출(최종)" xfId="667"/>
    <cellStyle name="원_2004년 입금계획(주택대여금)" xfId="668"/>
    <cellStyle name="원_2004년 입금계획(주택대여금)_수주_매출(최종)" xfId="669"/>
    <cellStyle name="원_2004년 입금계획(주택사업)" xfId="670"/>
    <cellStyle name="원_2004년 입금계획(주택사업)_수주_매출(최종)" xfId="671"/>
    <cellStyle name="원_2004년 입금계획(환경)" xfId="672"/>
    <cellStyle name="원_2004년 입금계획(환경)_수주_매출(최종)" xfId="673"/>
    <cellStyle name="원_2004년동종사1분기실적보고2" xfId="674"/>
    <cellStyle name="원_2004년사업계획(최종)" xfId="675"/>
    <cellStyle name="원_2005년도 사업계획(건축영업)" xfId="676"/>
    <cellStyle name="원_Book1" xfId="677"/>
    <cellStyle name="원_KPI 산출식" xfId="678"/>
    <cellStyle name="원_NC1A0B58" xfId="679"/>
    <cellStyle name="원_NC2241A2D" xfId="680"/>
    <cellStyle name="원_NC2241A2D_수주_매출(최종)" xfId="681"/>
    <cellStyle name="원_NC22D3368" xfId="682"/>
    <cellStyle name="원_NC22D3368_수주_매출(최종)" xfId="683"/>
    <cellStyle name="원_NC2CE385" xfId="684"/>
    <cellStyle name="원_NC2CE385_2003사업계획입금자료" xfId="685"/>
    <cellStyle name="원_NC2CE385_수주_매출(최종)" xfId="686"/>
    <cellStyle name="원_NC4E0B9715" xfId="687"/>
    <cellStyle name="원_NC4E0B9715_수주_매출(최종)" xfId="688"/>
    <cellStyle name="원_NC6A0CF6" xfId="689"/>
    <cellStyle name="원_NC6BED2E" xfId="690"/>
    <cellStyle name="원_NC75FB9" xfId="691"/>
    <cellStyle name="원_NC75FB9_2005년하반기추정손익(내부결재)" xfId="692"/>
    <cellStyle name="원_NC75FB9_2005년하반기추정손익(내부결재)하" xfId="693"/>
    <cellStyle name="원_NC75FB9_8.추정매출영업이익~" xfId="694"/>
    <cellStyle name="원_NC75FB9_수주_매출(최종)" xfId="695"/>
    <cellStyle name="원_NC780031" xfId="696"/>
    <cellStyle name="원_NCD1B37" xfId="697"/>
    <cellStyle name="원_NCF6BB2F" xfId="698"/>
    <cellStyle name="원_NCF6BB2F_(그룹)차입금 관련지표 051005" xfId="699"/>
    <cellStyle name="원_NCF6BB2F_04. 1.14" xfId="700"/>
    <cellStyle name="원_NCF6BB2F_04.12.21" xfId="701"/>
    <cellStyle name="원_NCF6BB2F_05.1.18재무(회장님수정)" xfId="702"/>
    <cellStyle name="원_NCF6BB2F_2003사업계획입금자료" xfId="703"/>
    <cellStyle name="원_NCF6BB2F_2004년사업계획(최종)" xfId="704"/>
    <cellStyle name="원_NCF6BB2F_공표손익차이분석화학020304" xfId="705"/>
    <cellStyle name="원_NCF6BB2F_공표손익차이분석화학020304_(그룹)차입금 관련지표 051005" xfId="706"/>
    <cellStyle name="원_NCF6BB2F_공표손익차이분석화학020304_04. 1.14" xfId="707"/>
    <cellStyle name="원_NCF6BB2F_공표손익차이분석화학020304_04.12.21" xfId="708"/>
    <cellStyle name="원_NCF6BB2F_공표손익차이분석화학020304_05.1.18재무(회장님수정)" xfId="709"/>
    <cellStyle name="원_NCF6BB2F_공표손익차이분석화학020304_재무대책양식05. 3.15" xfId="710"/>
    <cellStyle name="원_NCF6BB2F_공표손익차이분석화학020304_차입금및금리지수" xfId="711"/>
    <cellStyle name="원_NCF6BB2F_수주_매출(최종)" xfId="712"/>
    <cellStyle name="원_NCF6BB2F_재무대책양식05. 3.15" xfId="713"/>
    <cellStyle name="원_NCF6BB2F_차입금및금리지수" xfId="714"/>
    <cellStyle name="원_SOC매출총이익" xfId="715"/>
    <cellStyle name="원_SOC매출총이익_수주_매출(최종)" xfId="716"/>
    <cellStyle name="원_STEP2부속명세서4(입금에서차입금까지)" xfId="717"/>
    <cellStyle name="원_STEP2부속명세서4(입금에서차입금까지)_2003사업계획입금자료" xfId="718"/>
    <cellStyle name="원_STEP2부속명세서4(입금에서차입금까지)_수주_매출(최종)" xfId="719"/>
    <cellStyle name="원_개발사업팀입금계획" xfId="720"/>
    <cellStyle name="원_개발사업팀입금계획_2003사업계획입금자료" xfId="721"/>
    <cellStyle name="원_개발사업팀입금계획_수주_매출(최종)" xfId="722"/>
    <cellStyle name="원_공표손익차이분석화학020304" xfId="723"/>
    <cellStyle name="원_공표손익차이분석화학020304_(그룹)차입금 관련지표 051005" xfId="724"/>
    <cellStyle name="원_공표손익차이분석화학020304_04. 1.14" xfId="725"/>
    <cellStyle name="원_공표손익차이분석화학020304_04.12.21" xfId="726"/>
    <cellStyle name="원_공표손익차이분석화학020304_05.1.18재무(회장님수정)" xfId="727"/>
    <cellStyle name="원_공표손익차이분석화학020304_재무대책양식05. 3.15" xfId="728"/>
    <cellStyle name="원_공표손익차이분석화학020304_차입금및금리지수" xfId="729"/>
    <cellStyle name="원_교육계획" xfId="730"/>
    <cellStyle name="원_교육계획_수주_매출(최종)" xfId="731"/>
    <cellStyle name="원_기안표지" xfId="732"/>
    <cellStyle name="원_기안표지_수주_매출(최종)" xfId="733"/>
    <cellStyle name="원_대표이사자료_그룹송부(최종1)" xfId="734"/>
    <cellStyle name="원_동종사'03년경영실적분석" xfId="735"/>
    <cellStyle name="원_부속명세서3(일반관리비에서 하자보수비)" xfId="736"/>
    <cellStyle name="원_부속명세서3(일반관리비에서 하자보수비)_수주_매출(최종)" xfId="737"/>
    <cellStyle name="원_부속명세서4(자금수지표에서 현금흐름표)" xfId="738"/>
    <cellStyle name="원_부속명세서4(자금수지표에서 현금흐름표)_2005년하반기추정손익(내부결재)" xfId="739"/>
    <cellStyle name="원_부속명세서4(자금수지표에서 현금흐름표)_2005년하반기추정손익(내부결재)하" xfId="740"/>
    <cellStyle name="원_부속명세서4(자금수지표에서 현금흐름표)_8.추정매출영업이익~" xfId="741"/>
    <cellStyle name="원_부속명세서4(자금수지표에서 현금흐름표)_수주_매출(최종)" xfId="742"/>
    <cellStyle name="원_수주_매출(최종)" xfId="743"/>
    <cellStyle name="원_수주투자심의(결재본)" xfId="744"/>
    <cellStyle name="원_수주투자심의(결재본)_수주_매출(최종)" xfId="745"/>
    <cellStyle name="원_심의확정03매출원가율종합2" xfId="746"/>
    <cellStyle name="원_심의확정03매출원가율종합2_2005년하반기추정손익(내부결재)" xfId="747"/>
    <cellStyle name="원_심의확정03매출원가율종합2_2005년하반기추정손익(내부결재)하" xfId="748"/>
    <cellStyle name="원_심의확정03매출원가율종합2_8.추정매출영업이익~" xfId="749"/>
    <cellStyle name="원_심의확정03매출원가율종합2_수주_매출(최종)" xfId="750"/>
    <cellStyle name="원_오봉개발수정후1203자금수지2003사업계획종합" xfId="751"/>
    <cellStyle name="원_오봉개발수정후1203자금수지2003사업계획종합_2005년하반기추정손익(내부결재)" xfId="752"/>
    <cellStyle name="원_오봉개발수정후1203자금수지2003사업계획종합_2005년하반기추정손익(내부결재)하" xfId="753"/>
    <cellStyle name="원_오봉개발수정후1203자금수지2003사업계획종합_8.추정매출영업이익~" xfId="754"/>
    <cellStyle name="원_오봉개발수정후1203자금수지2003사업계획종합_수주_매출(최종)" xfId="755"/>
    <cellStyle name="원_이돈효상무-과거실적양식(4월15일)-최종" xfId="756"/>
    <cellStyle name="원_인원실적(050630)-영산강이동" xfId="757"/>
    <cellStyle name="원_임원PM_사장님용" xfId="758"/>
    <cellStyle name="원_자금수지(최종)" xfId="759"/>
    <cellStyle name="원_자금수지(최종)_2005년하반기추정손익(내부결재)" xfId="760"/>
    <cellStyle name="원_자금수지(최종)_2005년하반기추정손익(내부결재)하" xfId="761"/>
    <cellStyle name="원_자금수지(최종)_8.추정매출영업이익~" xfId="762"/>
    <cellStyle name="원_자금수지(최종)_수주_매출(최종)" xfId="763"/>
    <cellStyle name="원_자산관리팀(기획)" xfId="764"/>
    <cellStyle name="원_조경연부사장" xfId="765"/>
    <cellStyle name="원_조경연부사장_목표설정서 및 추진계획서" xfId="766"/>
    <cellStyle name="원_주택사업팀2003년도 비젼경영계획3-2" xfId="767"/>
    <cellStyle name="원_주택사업팀2003년도 비젼경영계획3-2_수주_매출(최종)" xfId="768"/>
    <cellStyle name="원_중장기 및 2004년 사업계획" xfId="769"/>
    <cellStyle name="원_중장기 및 2006년 전략경영계획(토목영업팀)-결재용" xfId="770"/>
    <cellStyle name="원_첨부2(1). 안전-환경무사고 달성율 산출식" xfId="771"/>
    <cellStyle name="원_첨부2.과거실적양식" xfId="772"/>
    <cellStyle name="원_최종매출정리" xfId="773"/>
    <cellStyle name="원_최종매출정리_수주_매출(최종)" xfId="774"/>
    <cellStyle name="원_하자보수비" xfId="775"/>
    <cellStyle name="원_하자보수비_2005년하반기추정손익(내부결재)" xfId="776"/>
    <cellStyle name="원_하자보수비_2005년하반기추정손익(내부결재)하" xfId="777"/>
    <cellStyle name="원_하자보수비_8.추정매출영업이익~" xfId="778"/>
    <cellStyle name="원_하자보수비_수주_매출(최종)" xfId="779"/>
    <cellStyle name="원_현금흐름표예산(2003)" xfId="780"/>
    <cellStyle name="원_현금흐름표예산(2003)_수주_매출(최종)" xfId="781"/>
    <cellStyle name="원_환경1팀수주최종본" xfId="782"/>
    <cellStyle name="원_환경1팀수주최종본_2003사업계획입금자료" xfId="783"/>
    <cellStyle name="원_환경1팀수주최종본_수주_매출(최종)" xfId="784"/>
    <cellStyle name="자리수" xfId="785"/>
    <cellStyle name="자리수0" xfId="786"/>
    <cellStyle name="쟟" xfId="787"/>
    <cellStyle name="좋음 2" xfId="900"/>
    <cellStyle name="죃" xfId="788"/>
    <cellStyle name="지정되지 않음" xfId="789"/>
    <cellStyle name="千分位[0]_laroux" xfId="790"/>
    <cellStyle name="千分位_laroux" xfId="791"/>
    <cellStyle name="千位[0]_laroux" xfId="792"/>
    <cellStyle name="千位_laroux" xfId="793"/>
    <cellStyle name="콤" xfId="794"/>
    <cellStyle name="콤_BOOKCITY(전기)" xfId="795"/>
    <cellStyle name="콤_공설운동진입(가실행)" xfId="796"/>
    <cellStyle name="콤_공설운동진입(가실행)_BOOKCITY(전기)" xfId="797"/>
    <cellStyle name="콤_공설운동진입(가실행)_사본 - 파주 북시티(이채)" xfId="798"/>
    <cellStyle name="콤_공설운동진입(가실행)_파주 BOOK CITY(통보용)" xfId="799"/>
    <cellStyle name="콤_공설운동진입(가실행)_파주 BOOK CITY가실행내역" xfId="800"/>
    <cellStyle name="콤_공설운동진입(가실행)_파주 북시티(이채)제출" xfId="801"/>
    <cellStyle name="콤_공설운동진입(가실행)_파주 북시티(전체)제출(변경전)" xfId="802"/>
    <cellStyle name="콤_사본 - 파주 북시티(이채)" xfId="803"/>
    <cellStyle name="콤_토목내역서" xfId="804"/>
    <cellStyle name="콤_토목내역서_BOOKCITY(전기)" xfId="805"/>
    <cellStyle name="콤_토목내역서_공설운동진입(가실행)" xfId="806"/>
    <cellStyle name="콤_토목내역서_공설운동진입(가실행)_BOOKCITY(전기)" xfId="807"/>
    <cellStyle name="콤_토목내역서_공설운동진입(가실행)_사본 - 파주 북시티(이채)" xfId="808"/>
    <cellStyle name="콤_토목내역서_공설운동진입(가실행)_파주 BOOK CITY(통보용)" xfId="809"/>
    <cellStyle name="콤_토목내역서_공설운동진입(가실행)_파주 BOOK CITY가실행내역" xfId="810"/>
    <cellStyle name="콤_토목내역서_공설운동진입(가실행)_파주 북시티(이채)제출" xfId="811"/>
    <cellStyle name="콤_토목내역서_공설운동진입(가실행)_파주 북시티(전체)제출(변경전)" xfId="812"/>
    <cellStyle name="콤_토목내역서_사본 - 파주 북시티(이채)" xfId="813"/>
    <cellStyle name="콤_토목내역서_파주 BOOK CITY(통보용)" xfId="814"/>
    <cellStyle name="콤_토목내역서_파주 BOOK CITY가실행내역" xfId="815"/>
    <cellStyle name="콤_토목내역서_파주 북시티(이채)제출" xfId="816"/>
    <cellStyle name="콤_토목내역서_파주 북시티(전체)제출(변경전)" xfId="817"/>
    <cellStyle name="콤_파주 BOOK CITY(통보용)" xfId="818"/>
    <cellStyle name="콤_파주 BOOK CITY가실행내역" xfId="819"/>
    <cellStyle name="콤_파주 북시티(이채)제출" xfId="820"/>
    <cellStyle name="콤_파주 북시티(전체)제출(변경전)" xfId="821"/>
    <cellStyle name="콤냡?&lt;_x000f_$??:_x0009_`1_1 " xfId="822"/>
    <cellStyle name="콤마 [" xfId="823"/>
    <cellStyle name="콤마 [0]_" xfId="824"/>
    <cellStyle name="콤마 [2]" xfId="825"/>
    <cellStyle name="콤마_  종  합  " xfId="826"/>
    <cellStyle name="통" xfId="827"/>
    <cellStyle name="통_BOOKCITY(전기)" xfId="828"/>
    <cellStyle name="통_공설운동진입(가실행)" xfId="829"/>
    <cellStyle name="통_공설운동진입(가실행)_BOOKCITY(전기)" xfId="830"/>
    <cellStyle name="통_공설운동진입(가실행)_사본 - 파주 북시티(이채)" xfId="831"/>
    <cellStyle name="통_공설운동진입(가실행)_파주 BOOK CITY(통보용)" xfId="832"/>
    <cellStyle name="통_공설운동진입(가실행)_파주 BOOK CITY가실행내역" xfId="833"/>
    <cellStyle name="통_공설운동진입(가실행)_파주 북시티(이채)제출" xfId="834"/>
    <cellStyle name="통_공설운동진입(가실행)_파주 북시티(전체)제출(변경전)" xfId="835"/>
    <cellStyle name="통_사본 - 파주 북시티(이채)" xfId="836"/>
    <cellStyle name="통_토목내역서" xfId="837"/>
    <cellStyle name="통_토목내역서_BOOKCITY(전기)" xfId="838"/>
    <cellStyle name="통_토목내역서_공설운동진입(가실행)" xfId="839"/>
    <cellStyle name="통_토목내역서_공설운동진입(가실행)_BOOKCITY(전기)" xfId="840"/>
    <cellStyle name="통_토목내역서_공설운동진입(가실행)_사본 - 파주 북시티(이채)" xfId="841"/>
    <cellStyle name="통_토목내역서_공설운동진입(가실행)_파주 BOOK CITY(통보용)" xfId="842"/>
    <cellStyle name="통_토목내역서_공설운동진입(가실행)_파주 BOOK CITY가실행내역" xfId="843"/>
    <cellStyle name="통_토목내역서_공설운동진입(가실행)_파주 북시티(이채)제출" xfId="844"/>
    <cellStyle name="통_토목내역서_공설운동진입(가실행)_파주 북시티(전체)제출(변경전)" xfId="845"/>
    <cellStyle name="통_토목내역서_사본 - 파주 북시티(이채)" xfId="846"/>
    <cellStyle name="통_토목내역서_파주 BOOK CITY(통보용)" xfId="847"/>
    <cellStyle name="통_토목내역서_파주 BOOK CITY가실행내역" xfId="848"/>
    <cellStyle name="통_토목내역서_파주 북시티(이채)제출" xfId="849"/>
    <cellStyle name="통_토목내역서_파주 북시티(전체)제출(변경전)" xfId="850"/>
    <cellStyle name="통_파주 BOOK CITY(통보용)" xfId="851"/>
    <cellStyle name="통_파주 BOOK CITY가실행내역" xfId="852"/>
    <cellStyle name="통_파주 북시티(이채)제출" xfId="853"/>
    <cellStyle name="통_파주 북시티(전체)제출(변경전)" xfId="854"/>
    <cellStyle name="통화 [" xfId="855"/>
    <cellStyle name="퍼센트" xfId="856"/>
    <cellStyle name="표" xfId="857"/>
    <cellStyle name="표_BOOKCITY(전기)" xfId="858"/>
    <cellStyle name="표_공설운동진입(가실행)" xfId="859"/>
    <cellStyle name="표_공설운동진입(가실행)_BOOKCITY(전기)" xfId="860"/>
    <cellStyle name="표_공설운동진입(가실행)_사본 - 파주 북시티(이채)" xfId="861"/>
    <cellStyle name="표_공설운동진입(가실행)_파주 BOOK CITY(통보용)" xfId="862"/>
    <cellStyle name="표_공설운동진입(가실행)_파주 BOOK CITY가실행내역" xfId="863"/>
    <cellStyle name="표_공설운동진입(가실행)_파주 북시티(이채)제출" xfId="864"/>
    <cellStyle name="표_공설운동진입(가실행)_파주 북시티(전체)제출(변경전)" xfId="865"/>
    <cellStyle name="표_사본 - 파주 북시티(이채)" xfId="866"/>
    <cellStyle name="표_토목내역서" xfId="867"/>
    <cellStyle name="표_토목내역서_BOOKCITY(전기)" xfId="868"/>
    <cellStyle name="표_토목내역서_공설운동진입(가실행)" xfId="869"/>
    <cellStyle name="표_토목내역서_공설운동진입(가실행)_BOOKCITY(전기)" xfId="870"/>
    <cellStyle name="표_토목내역서_공설운동진입(가실행)_사본 - 파주 북시티(이채)" xfId="871"/>
    <cellStyle name="표_토목내역서_공설운동진입(가실행)_파주 BOOK CITY(통보용)" xfId="872"/>
    <cellStyle name="표_토목내역서_공설운동진입(가실행)_파주 BOOK CITY가실행내역" xfId="873"/>
    <cellStyle name="표_토목내역서_공설운동진입(가실행)_파주 북시티(이채)제출" xfId="874"/>
    <cellStyle name="표_토목내역서_공설운동진입(가실행)_파주 북시티(전체)제출(변경전)" xfId="875"/>
    <cellStyle name="표_토목내역서_사본 - 파주 북시티(이채)" xfId="876"/>
    <cellStyle name="표_토목내역서_파주 BOOK CITY(통보용)" xfId="877"/>
    <cellStyle name="표_토목내역서_파주 BOOK CITY가실행내역" xfId="878"/>
    <cellStyle name="표_토목내역서_파주 북시티(이채)제출" xfId="879"/>
    <cellStyle name="표_토목내역서_파주 북시티(전체)제출(변경전)" xfId="880"/>
    <cellStyle name="표_파주 BOOK CITY(통보용)" xfId="881"/>
    <cellStyle name="표_파주 BOOK CITY가실행내역" xfId="882"/>
    <cellStyle name="표_파주 북시티(이채)제출" xfId="883"/>
    <cellStyle name="표_파주 북시티(전체)제출(변경전)" xfId="884"/>
    <cellStyle name="표준" xfId="0" builtinId="0"/>
    <cellStyle name="표준 2" xfId="3"/>
    <cellStyle name="표준 2 2" xfId="894"/>
    <cellStyle name="표준 3" xfId="892"/>
    <cellStyle name="標準 3" xfId="901"/>
    <cellStyle name="표준 3 2" xfId="908"/>
    <cellStyle name="표준 4" xfId="897"/>
    <cellStyle name="표준 4 2" xfId="909"/>
    <cellStyle name="표준 5" xfId="902"/>
    <cellStyle name="표준 6" xfId="911"/>
    <cellStyle name="표준 7" xfId="912"/>
    <cellStyle name="표준 8" xfId="937"/>
    <cellStyle name="標準_Akia(F）-8" xfId="885"/>
    <cellStyle name="표준_X0200(작업일정진도표만들기)" xfId="895"/>
    <cellStyle name="표준1" xfId="886"/>
    <cellStyle name="하이퍼링크 2" xfId="913"/>
    <cellStyle name="합산" xfId="887"/>
    <cellStyle name="货币[0]_laroux" xfId="888"/>
    <cellStyle name="货币_laroux" xfId="889"/>
    <cellStyle name="화폐기호" xfId="890"/>
    <cellStyle name="화폐기호0" xfId="891"/>
  </cellStyles>
  <dxfs count="0"/>
  <tableStyles count="0" defaultTableStyle="TableStyleMedium9" defaultPivotStyle="PivotStyleLight16"/>
  <colors>
    <mruColors>
      <color rgb="FF0000FF"/>
      <color rgb="FFFFE5FF"/>
      <color rgb="FFFFFFCC"/>
      <color rgb="FFC5DCFF"/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2834193557973387E-3"/>
          <c:y val="2.5009161198839891E-2"/>
          <c:w val="0.96883095644876172"/>
          <c:h val="0.97499083880116422"/>
        </c:manualLayout>
      </c:layout>
      <c:barChart>
        <c:barDir val="bar"/>
        <c:grouping val="stacked"/>
        <c:varyColors val="0"/>
        <c:ser>
          <c:idx val="0"/>
          <c:order val="0"/>
          <c:spPr>
            <a:noFill/>
            <a:ln w="25400">
              <a:noFill/>
            </a:ln>
          </c:spPr>
          <c:invertIfNegative val="0"/>
          <c:cat>
            <c:strRef>
              <c:f>'Flow-일정표'!$D$10:$D$53</c:f>
              <c:strCache>
                <c:ptCount val="42"/>
                <c:pt idx="0">
                  <c:v>관계자변경 접수(시행사-&gt; 신탁사)</c:v>
                </c:pt>
                <c:pt idx="1">
                  <c:v>관계자변경 업무협의</c:v>
                </c:pt>
                <c:pt idx="2">
                  <c:v>관계자변경 취하(아시아신탁)</c:v>
                </c:pt>
                <c:pt idx="3">
                  <c:v>설계변경 접수 (라디안브리스)</c:v>
                </c:pt>
                <c:pt idx="4">
                  <c:v>설계변경 관계부서 협의</c:v>
                </c:pt>
                <c:pt idx="5">
                  <c:v>(변경)사업계획 승인</c:v>
                </c:pt>
                <c:pt idx="6">
                  <c:v>분할측량 성과물 접수</c:v>
                </c:pt>
                <c:pt idx="7">
                  <c:v>총인허가 기간 (4월말~5월초 완료)</c:v>
                </c:pt>
                <c:pt idx="8">
                  <c:v>착공도서 작성</c:v>
                </c:pt>
                <c:pt idx="9">
                  <c:v>착공계 제출 / 착공필증</c:v>
                </c:pt>
                <c:pt idx="10">
                  <c:v>실착공 (15년2월25일)</c:v>
                </c:pt>
                <c:pt idx="11">
                  <c:v>감리자지정신청</c:v>
                </c:pt>
                <c:pt idx="12">
                  <c:v>감리자 모집공고</c:v>
                </c:pt>
                <c:pt idx="13">
                  <c:v>신청서 제출</c:v>
                </c:pt>
                <c:pt idx="14">
                  <c:v>감리자지정신청</c:v>
                </c:pt>
                <c:pt idx="15">
                  <c:v>서류제출기간</c:v>
                </c:pt>
                <c:pt idx="16">
                  <c:v>열람 및 이의신청기간</c:v>
                </c:pt>
                <c:pt idx="17">
                  <c:v>감리자 지정</c:v>
                </c:pt>
                <c:pt idx="18">
                  <c:v>감리계약 (건축(토목/건축/기계설비) 및 전기)</c:v>
                </c:pt>
                <c:pt idx="19">
                  <c:v>타법 감리계약 (정보통신/소방설비)</c:v>
                </c:pt>
                <c:pt idx="20">
                  <c:v>감평선정의뢰 및 지정</c:v>
                </c:pt>
                <c:pt idx="21">
                  <c:v>감정평가  (지사-본사-협회-시납품) (3주)</c:v>
                </c:pt>
                <c:pt idx="22">
                  <c:v>성과물 접수(택지비)</c:v>
                </c:pt>
                <c:pt idx="23">
                  <c:v>녹색건축(주택성능등급/에너지) 과업수행</c:v>
                </c:pt>
                <c:pt idx="24">
                  <c:v>예비인증</c:v>
                </c:pt>
                <c:pt idx="25">
                  <c:v>분양가 상한제 용역 (30일소요)</c:v>
                </c:pt>
                <c:pt idx="26">
                  <c:v>분양가 상한제 심의</c:v>
                </c:pt>
                <c:pt idx="27">
                  <c:v> M/H촬영 + 분양승인</c:v>
                </c:pt>
                <c:pt idx="28">
                  <c:v>분양보증(대주보)</c:v>
                </c:pt>
                <c:pt idx="29">
                  <c:v>입주자 모집공고</c:v>
                </c:pt>
                <c:pt idx="30">
                  <c:v>M/H 토지사용승락</c:v>
                </c:pt>
                <c:pt idx="31">
                  <c:v>M/H 설계 및 가설축조물 신고</c:v>
                </c:pt>
                <c:pt idx="32">
                  <c:v>M/H  축조</c:v>
                </c:pt>
                <c:pt idx="33">
                  <c:v>M/H  품평회 외 수정보완</c:v>
                </c:pt>
                <c:pt idx="34">
                  <c:v>오픈</c:v>
                </c:pt>
                <c:pt idx="35">
                  <c:v>상수도/하수도 납부이행 협약</c:v>
                </c:pt>
                <c:pt idx="36">
                  <c:v>경기도 교육청 증축협약</c:v>
                </c:pt>
                <c:pt idx="37">
                  <c:v>국공유지(이지목) 매도의뢰(주택과)</c:v>
                </c:pt>
                <c:pt idx="38">
                  <c:v>기타 부대업무</c:v>
                </c:pt>
                <c:pt idx="39">
                  <c:v>현장 지질조사(26공)</c:v>
                </c:pt>
                <c:pt idx="40">
                  <c:v>성과물 납품(조사위치도/시추주상도)</c:v>
                </c:pt>
                <c:pt idx="41">
                  <c:v>지중화공사비 협의</c:v>
                </c:pt>
              </c:strCache>
            </c:strRef>
          </c:cat>
          <c:val>
            <c:numRef>
              <c:f>'Flow-일정표'!$E$10:$E$53</c:f>
              <c:numCache>
                <c:formatCode>m/d/yyyy</c:formatCode>
                <c:ptCount val="44"/>
                <c:pt idx="0">
                  <c:v>45231</c:v>
                </c:pt>
                <c:pt idx="1">
                  <c:v>45237</c:v>
                </c:pt>
                <c:pt idx="2">
                  <c:v>45244</c:v>
                </c:pt>
                <c:pt idx="3">
                  <c:v>45245</c:v>
                </c:pt>
                <c:pt idx="4">
                  <c:v>45247</c:v>
                </c:pt>
                <c:pt idx="5">
                  <c:v>45257</c:v>
                </c:pt>
                <c:pt idx="6">
                  <c:v>45257</c:v>
                </c:pt>
                <c:pt idx="7">
                  <c:v>45262</c:v>
                </c:pt>
                <c:pt idx="8">
                  <c:v>45244</c:v>
                </c:pt>
                <c:pt idx="9">
                  <c:v>45264</c:v>
                </c:pt>
                <c:pt idx="10">
                  <c:v>45271</c:v>
                </c:pt>
                <c:pt idx="11">
                  <c:v>45231</c:v>
                </c:pt>
                <c:pt idx="12">
                  <c:v>45235</c:v>
                </c:pt>
                <c:pt idx="13">
                  <c:v>45243</c:v>
                </c:pt>
                <c:pt idx="14">
                  <c:v>45247</c:v>
                </c:pt>
                <c:pt idx="15">
                  <c:v>45248</c:v>
                </c:pt>
                <c:pt idx="16">
                  <c:v>45253</c:v>
                </c:pt>
                <c:pt idx="17">
                  <c:v>45255</c:v>
                </c:pt>
                <c:pt idx="18">
                  <c:v>45257</c:v>
                </c:pt>
                <c:pt idx="19">
                  <c:v>45257</c:v>
                </c:pt>
                <c:pt idx="20">
                  <c:v>45224</c:v>
                </c:pt>
                <c:pt idx="21">
                  <c:v>45230</c:v>
                </c:pt>
                <c:pt idx="22">
                  <c:v>45251</c:v>
                </c:pt>
                <c:pt idx="23">
                  <c:v>45232</c:v>
                </c:pt>
                <c:pt idx="24">
                  <c:v>45272</c:v>
                </c:pt>
                <c:pt idx="25">
                  <c:v>45181</c:v>
                </c:pt>
                <c:pt idx="26">
                  <c:v>45211</c:v>
                </c:pt>
                <c:pt idx="27">
                  <c:v>45212</c:v>
                </c:pt>
                <c:pt idx="28">
                  <c:v>45212</c:v>
                </c:pt>
                <c:pt idx="29">
                  <c:v>45226</c:v>
                </c:pt>
                <c:pt idx="30">
                  <c:v>45231</c:v>
                </c:pt>
                <c:pt idx="31">
                  <c:v>45238</c:v>
                </c:pt>
                <c:pt idx="32">
                  <c:v>45253</c:v>
                </c:pt>
                <c:pt idx="33">
                  <c:v>45283</c:v>
                </c:pt>
                <c:pt idx="34">
                  <c:v>45290</c:v>
                </c:pt>
                <c:pt idx="35">
                  <c:v>45253</c:v>
                </c:pt>
                <c:pt idx="36">
                  <c:v>45253</c:v>
                </c:pt>
                <c:pt idx="37">
                  <c:v>45253</c:v>
                </c:pt>
                <c:pt idx="38">
                  <c:v>45221</c:v>
                </c:pt>
                <c:pt idx="39">
                  <c:v>45238</c:v>
                </c:pt>
                <c:pt idx="40">
                  <c:v>45245</c:v>
                </c:pt>
                <c:pt idx="41">
                  <c:v>43160</c:v>
                </c:pt>
              </c:numCache>
            </c:numRef>
          </c:val>
        </c:ser>
        <c:ser>
          <c:idx val="1"/>
          <c:order val="1"/>
          <c:spPr>
            <a:gradFill rotWithShape="1">
              <a:gsLst>
                <a:gs pos="0">
                  <a:schemeClr val="accent2">
                    <a:tint val="50000"/>
                    <a:satMod val="300000"/>
                  </a:schemeClr>
                </a:gs>
                <a:gs pos="35000">
                  <a:schemeClr val="accent2">
                    <a:tint val="37000"/>
                    <a:satMod val="300000"/>
                  </a:schemeClr>
                </a:gs>
                <a:gs pos="100000">
                  <a:schemeClr val="accent2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2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3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6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7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1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2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3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6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7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1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2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3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4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5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6"/>
            <c:invertIfNegative val="0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31"/>
            <c:invertIfNegative val="0"/>
            <c:bubble3D val="0"/>
            <c:spPr>
              <a:gradFill>
                <a:gsLst>
                  <a:gs pos="0">
                    <a:srgbClr val="C0504D">
                      <a:tint val="50000"/>
                      <a:satMod val="300000"/>
                    </a:srgbClr>
                  </a:gs>
                  <a:gs pos="35000">
                    <a:srgbClr val="C0504D">
                      <a:tint val="37000"/>
                      <a:satMod val="300000"/>
                    </a:srgbClr>
                  </a:gs>
                  <a:gs pos="100000">
                    <a:srgbClr val="C0504D">
                      <a:tint val="15000"/>
                      <a:satMod val="350000"/>
                    </a:srgb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Lbls>
            <c:dLbl>
              <c:idx val="0"/>
              <c:layout>
                <c:manualLayout>
                  <c:x val="6.0556722407616344E-2"/>
                  <c:y val="-6.5814350358099725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4.610618836189681E-2"/>
                  <c:y val="-1.084983128765907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4.0824217141335613E-2"/>
                  <c:y val="1.0140029241982776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4.4197323787962969E-2"/>
                  <c:y val="-1.9315741700804342E-3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6.1519244658340834E-2"/>
                  <c:y val="6.4404395722955947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4.2813943073450551E-2"/>
                  <c:y val="-7.4742155533953918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4.526515359097627E-2"/>
                  <c:y val="6.43993257083355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4.0106616096539864E-2"/>
                  <c:y val="-8.096971338647186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6.3687813500623684E-3"/>
                  <c:y val="-2.4477540176846522E-1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5.1881835419466955E-2"/>
                  <c:y val="5.0700146251229798E-8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5.0896001478825975E-2"/>
                  <c:y val="0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3.9195384699572677E-2"/>
                  <c:y val="-1.6658381965371641E-3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"/>
              <c:layout>
                <c:manualLayout>
                  <c:x val="4.3797002580588724E-2"/>
                  <c:y val="3.1205939988569146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"/>
              <c:layout>
                <c:manualLayout>
                  <c:x val="3.2963315917120997E-2"/>
                  <c:y val="-1.6195217991727929E-3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"/>
              <c:layout>
                <c:manualLayout>
                  <c:x val="2.5144318362893971E-2"/>
                  <c:y val="-1.657387779409139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"/>
              <c:layout>
                <c:manualLayout>
                  <c:x val="3.2376006388583817E-2"/>
                  <c:y val="-9.9651137363984807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"/>
              <c:layout>
                <c:manualLayout>
                  <c:x val="3.5528334701333715E-2"/>
                  <c:y val="-6.4384115664469616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"/>
              <c:layout>
                <c:manualLayout>
                  <c:x val="2.2673601479816508E-2"/>
                  <c:y val="1.5210043861203482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"/>
              <c:layout>
                <c:manualLayout>
                  <c:x val="8.0928269996918101E-2"/>
                  <c:y val="-6.822211673211802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"/>
              <c:layout>
                <c:manualLayout>
                  <c:x val="7.1159259855677393E-2"/>
                  <c:y val="-6.4368905620613135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"/>
              <c:layout>
                <c:manualLayout>
                  <c:x val="2.9951069837211998E-2"/>
                  <c:y val="-7.7290493110881422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"/>
              <c:layout>
                <c:manualLayout>
                  <c:x val="1.8059675375754389E-3"/>
                  <c:y val="-7.4914536031047557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"/>
              <c:layout>
                <c:manualLayout>
                  <c:x val="4.4148845295972884E-2"/>
                  <c:y val="1.0140029240802322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"/>
              <c:layout>
                <c:manualLayout>
                  <c:x val="1.1383342611179962E-2"/>
                  <c:y val="-7.7302984081961082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"/>
              <c:layout>
                <c:manualLayout>
                  <c:x val="1.4032319863312879E-3"/>
                  <c:y val="-6.4368905620613135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"/>
              <c:layout>
                <c:manualLayout>
                  <c:x val="1.5633451401135744E-3"/>
                  <c:y val="-7.9381218911620975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6"/>
              <c:layout>
                <c:manualLayout>
                  <c:x val="4.6677774692357024E-2"/>
                  <c:y val="-7.7297442902636094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"/>
              <c:layout>
                <c:manualLayout>
                  <c:x val="3.9691489151393458E-3"/>
                  <c:y val="2.3476495743300597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"/>
              <c:layout>
                <c:manualLayout>
                  <c:x val="4.4578176781196019E-4"/>
                  <c:y val="0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"/>
              <c:layout>
                <c:manualLayout>
                  <c:x val="4.2520082933861621E-2"/>
                  <c:y val="2.0280058481604643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"/>
              <c:layout>
                <c:manualLayout>
                  <c:x val="1.4486445163339181E-3"/>
                  <c:y val="3.6283751793842942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1"/>
              <c:layout>
                <c:manualLayout>
                  <c:x val="9.3020901083357543E-3"/>
                  <c:y val="5.1034833315131133E-8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"/>
              <c:layout>
                <c:manualLayout>
                  <c:x val="-2.6737900285758677E-4"/>
                  <c:y val="-6.4353695576751938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3"/>
              <c:layout>
                <c:manualLayout>
                  <c:x val="5.291923682513635E-2"/>
                  <c:y val="-6.4363835605983296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"/>
              <c:layout>
                <c:manualLayout>
                  <c:x val="3.157636907460324E-3"/>
                  <c:y val="1.1850193164887861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5"/>
              <c:layout>
                <c:manualLayout>
                  <c:x val="5.0735290341712438E-2"/>
                  <c:y val="1.0140029240802322E-7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"/>
              <c:layout>
                <c:manualLayout>
                  <c:x val="4.522384148475863E-2"/>
                  <c:y val="-6.437397563522409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050">
                      <a:solidFill>
                        <a:sysClr val="windowText" lastClr="000000"/>
                      </a:solidFill>
                      <a:latin typeface="HY헤드라인M" pitchFamily="18" charset="-127"/>
                      <a:ea typeface="HY헤드라인M" pitchFamily="18" charset="-127"/>
                    </a:defRPr>
                  </a:pPr>
                  <a:endParaRPr lang="ko-KR"/>
                </a:p>
              </c:txPr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7"/>
              <c:layout>
                <c:manualLayout>
                  <c:x val="5.5690060483529459E-2"/>
                  <c:y val="-6.4384115664474343E-4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8"/>
              <c:layout>
                <c:manualLayout>
                  <c:x val="5.4226477820535877E-3"/>
                  <c:y val="4.9952337976719979E-8"/>
                </c:manualLayout>
              </c:layout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>
                    <a:latin typeface="HY헤드라인M" pitchFamily="18" charset="-127"/>
                    <a:ea typeface="HY헤드라인M" pitchFamily="18" charset="-127"/>
                  </a:defRPr>
                </a:pPr>
                <a:endParaRPr lang="ko-KR"/>
              </a:p>
            </c:txPr>
            <c:dLblPos val="inBase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'Flow-일정표'!$D$10:$D$53</c:f>
              <c:strCache>
                <c:ptCount val="42"/>
                <c:pt idx="0">
                  <c:v>관계자변경 접수(시행사-&gt; 신탁사)</c:v>
                </c:pt>
                <c:pt idx="1">
                  <c:v>관계자변경 업무협의</c:v>
                </c:pt>
                <c:pt idx="2">
                  <c:v>관계자변경 취하(아시아신탁)</c:v>
                </c:pt>
                <c:pt idx="3">
                  <c:v>설계변경 접수 (라디안브리스)</c:v>
                </c:pt>
                <c:pt idx="4">
                  <c:v>설계변경 관계부서 협의</c:v>
                </c:pt>
                <c:pt idx="5">
                  <c:v>(변경)사업계획 승인</c:v>
                </c:pt>
                <c:pt idx="6">
                  <c:v>분할측량 성과물 접수</c:v>
                </c:pt>
                <c:pt idx="7">
                  <c:v>총인허가 기간 (4월말~5월초 완료)</c:v>
                </c:pt>
                <c:pt idx="8">
                  <c:v>착공도서 작성</c:v>
                </c:pt>
                <c:pt idx="9">
                  <c:v>착공계 제출 / 착공필증</c:v>
                </c:pt>
                <c:pt idx="10">
                  <c:v>실착공 (15년2월25일)</c:v>
                </c:pt>
                <c:pt idx="11">
                  <c:v>감리자지정신청</c:v>
                </c:pt>
                <c:pt idx="12">
                  <c:v>감리자 모집공고</c:v>
                </c:pt>
                <c:pt idx="13">
                  <c:v>신청서 제출</c:v>
                </c:pt>
                <c:pt idx="14">
                  <c:v>감리자지정신청</c:v>
                </c:pt>
                <c:pt idx="15">
                  <c:v>서류제출기간</c:v>
                </c:pt>
                <c:pt idx="16">
                  <c:v>열람 및 이의신청기간</c:v>
                </c:pt>
                <c:pt idx="17">
                  <c:v>감리자 지정</c:v>
                </c:pt>
                <c:pt idx="18">
                  <c:v>감리계약 (건축(토목/건축/기계설비) 및 전기)</c:v>
                </c:pt>
                <c:pt idx="19">
                  <c:v>타법 감리계약 (정보통신/소방설비)</c:v>
                </c:pt>
                <c:pt idx="20">
                  <c:v>감평선정의뢰 및 지정</c:v>
                </c:pt>
                <c:pt idx="21">
                  <c:v>감정평가  (지사-본사-협회-시납품) (3주)</c:v>
                </c:pt>
                <c:pt idx="22">
                  <c:v>성과물 접수(택지비)</c:v>
                </c:pt>
                <c:pt idx="23">
                  <c:v>녹색건축(주택성능등급/에너지) 과업수행</c:v>
                </c:pt>
                <c:pt idx="24">
                  <c:v>예비인증</c:v>
                </c:pt>
                <c:pt idx="25">
                  <c:v>분양가 상한제 용역 (30일소요)</c:v>
                </c:pt>
                <c:pt idx="26">
                  <c:v>분양가 상한제 심의</c:v>
                </c:pt>
                <c:pt idx="27">
                  <c:v> M/H촬영 + 분양승인</c:v>
                </c:pt>
                <c:pt idx="28">
                  <c:v>분양보증(대주보)</c:v>
                </c:pt>
                <c:pt idx="29">
                  <c:v>입주자 모집공고</c:v>
                </c:pt>
                <c:pt idx="30">
                  <c:v>M/H 토지사용승락</c:v>
                </c:pt>
                <c:pt idx="31">
                  <c:v>M/H 설계 및 가설축조물 신고</c:v>
                </c:pt>
                <c:pt idx="32">
                  <c:v>M/H  축조</c:v>
                </c:pt>
                <c:pt idx="33">
                  <c:v>M/H  품평회 외 수정보완</c:v>
                </c:pt>
                <c:pt idx="34">
                  <c:v>오픈</c:v>
                </c:pt>
                <c:pt idx="35">
                  <c:v>상수도/하수도 납부이행 협약</c:v>
                </c:pt>
                <c:pt idx="36">
                  <c:v>경기도 교육청 증축협약</c:v>
                </c:pt>
                <c:pt idx="37">
                  <c:v>국공유지(이지목) 매도의뢰(주택과)</c:v>
                </c:pt>
                <c:pt idx="38">
                  <c:v>기타 부대업무</c:v>
                </c:pt>
                <c:pt idx="39">
                  <c:v>현장 지질조사(26공)</c:v>
                </c:pt>
                <c:pt idx="40">
                  <c:v>성과물 납품(조사위치도/시추주상도)</c:v>
                </c:pt>
                <c:pt idx="41">
                  <c:v>지중화공사비 협의</c:v>
                </c:pt>
              </c:strCache>
            </c:strRef>
          </c:cat>
          <c:val>
            <c:numRef>
              <c:f>'Flow-일정표'!$G$10:$G$53</c:f>
              <c:numCache>
                <c:formatCode>_(* #,##0_);_(* \(#,##0\);_(* "-"_);_(@_)</c:formatCode>
                <c:ptCount val="44"/>
                <c:pt idx="0">
                  <c:v>5</c:v>
                </c:pt>
                <c:pt idx="1">
                  <c:v>7</c:v>
                </c:pt>
                <c:pt idx="2">
                  <c:v>1</c:v>
                </c:pt>
                <c:pt idx="3">
                  <c:v>2</c:v>
                </c:pt>
                <c:pt idx="4">
                  <c:v>10</c:v>
                </c:pt>
                <c:pt idx="5">
                  <c:v>5</c:v>
                </c:pt>
                <c:pt idx="6">
                  <c:v>5</c:v>
                </c:pt>
                <c:pt idx="7">
                  <c:v>90</c:v>
                </c:pt>
                <c:pt idx="8">
                  <c:v>20</c:v>
                </c:pt>
                <c:pt idx="9">
                  <c:v>7</c:v>
                </c:pt>
                <c:pt idx="10">
                  <c:v>7</c:v>
                </c:pt>
                <c:pt idx="11">
                  <c:v>4</c:v>
                </c:pt>
                <c:pt idx="12">
                  <c:v>7</c:v>
                </c:pt>
                <c:pt idx="13">
                  <c:v>4</c:v>
                </c:pt>
                <c:pt idx="14">
                  <c:v>0.5</c:v>
                </c:pt>
                <c:pt idx="15">
                  <c:v>4</c:v>
                </c:pt>
                <c:pt idx="16">
                  <c:v>2</c:v>
                </c:pt>
                <c:pt idx="17">
                  <c:v>1</c:v>
                </c:pt>
                <c:pt idx="18">
                  <c:v>7</c:v>
                </c:pt>
                <c:pt idx="19">
                  <c:v>7</c:v>
                </c:pt>
                <c:pt idx="20">
                  <c:v>3</c:v>
                </c:pt>
                <c:pt idx="21">
                  <c:v>21</c:v>
                </c:pt>
                <c:pt idx="22">
                  <c:v>5</c:v>
                </c:pt>
                <c:pt idx="23">
                  <c:v>40</c:v>
                </c:pt>
                <c:pt idx="24">
                  <c:v>7</c:v>
                </c:pt>
                <c:pt idx="25">
                  <c:v>30</c:v>
                </c:pt>
                <c:pt idx="26">
                  <c:v>7</c:v>
                </c:pt>
                <c:pt idx="27">
                  <c:v>14</c:v>
                </c:pt>
                <c:pt idx="28">
                  <c:v>10</c:v>
                </c:pt>
                <c:pt idx="29">
                  <c:v>7</c:v>
                </c:pt>
                <c:pt idx="30">
                  <c:v>7</c:v>
                </c:pt>
                <c:pt idx="31">
                  <c:v>15</c:v>
                </c:pt>
                <c:pt idx="32">
                  <c:v>30</c:v>
                </c:pt>
                <c:pt idx="33">
                  <c:v>7</c:v>
                </c:pt>
                <c:pt idx="34">
                  <c:v>60</c:v>
                </c:pt>
                <c:pt idx="35">
                  <c:v>4</c:v>
                </c:pt>
                <c:pt idx="36">
                  <c:v>4</c:v>
                </c:pt>
                <c:pt idx="37">
                  <c:v>4</c:v>
                </c:pt>
                <c:pt idx="38">
                  <c:v>90</c:v>
                </c:pt>
                <c:pt idx="39">
                  <c:v>7</c:v>
                </c:pt>
                <c:pt idx="40">
                  <c:v>7</c:v>
                </c:pt>
                <c:pt idx="41">
                  <c:v>60</c:v>
                </c:pt>
                <c:pt idx="42">
                  <c:v>0</c:v>
                </c:pt>
                <c:pt idx="4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557826528"/>
        <c:axId val="557822608"/>
      </c:barChart>
      <c:catAx>
        <c:axId val="557826528"/>
        <c:scaling>
          <c:orientation val="maxMin"/>
        </c:scaling>
        <c:delete val="1"/>
        <c:axPos val="l"/>
        <c:majorGridlines>
          <c:spPr>
            <a:ln w="3175">
              <a:solidFill>
                <a:sysClr val="windowText" lastClr="000000"/>
              </a:solidFill>
              <a:prstDash val="sysDot"/>
            </a:ln>
          </c:spPr>
        </c:majorGridlines>
        <c:numFmt formatCode="General" sourceLinked="1"/>
        <c:majorTickMark val="out"/>
        <c:minorTickMark val="none"/>
        <c:tickLblPos val="none"/>
        <c:crossAx val="557822608"/>
        <c:crosses val="autoZero"/>
        <c:auto val="1"/>
        <c:lblAlgn val="ctr"/>
        <c:lblOffset val="100"/>
        <c:noMultiLvlLbl val="0"/>
      </c:catAx>
      <c:valAx>
        <c:axId val="557822608"/>
        <c:scaling>
          <c:orientation val="minMax"/>
          <c:min val="43675"/>
        </c:scaling>
        <c:delete val="0"/>
        <c:axPos val="b"/>
        <c:majorGridlines>
          <c:spPr>
            <a:ln w="3175">
              <a:solidFill>
                <a:srgbClr val="0000FF"/>
              </a:solidFill>
              <a:prstDash val="sysDot"/>
            </a:ln>
          </c:spPr>
        </c:majorGridlines>
        <c:minorGridlines/>
        <c:numFmt formatCode="m&quot;/&quot;d;@" sourceLinked="0"/>
        <c:majorTickMark val="none"/>
        <c:minorTickMark val="out"/>
        <c:tickLblPos val="low"/>
        <c:spPr>
          <a:ln w="3175">
            <a:solidFill>
              <a:srgbClr val="000000"/>
            </a:solidFill>
            <a:prstDash val="sysDash"/>
          </a:ln>
        </c:spPr>
        <c:txPr>
          <a:bodyPr rot="0" vert="horz"/>
          <a:lstStyle/>
          <a:p>
            <a:pPr>
              <a:defRPr sz="1500" b="0" i="0" u="none" strike="noStrike" baseline="0">
                <a:solidFill>
                  <a:srgbClr val="0000FF"/>
                </a:solidFill>
                <a:latin typeface="나눔명조" pitchFamily="18" charset="-127"/>
                <a:ea typeface="나눔명조" pitchFamily="18" charset="-127"/>
                <a:cs typeface="08서울남산체 L"/>
              </a:defRPr>
            </a:pPr>
            <a:endParaRPr lang="ko-KR"/>
          </a:p>
        </c:txPr>
        <c:crossAx val="557826528"/>
        <c:crosses val="max"/>
        <c:crossBetween val="between"/>
        <c:majorUnit val="7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7675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/>
    <c:pageMargins b="1" l="0.75000000000000555" r="0.7500000000000055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23504</xdr:colOff>
      <xdr:row>7</xdr:row>
      <xdr:rowOff>127733</xdr:rowOff>
    </xdr:from>
    <xdr:to>
      <xdr:col>103</xdr:col>
      <xdr:colOff>0</xdr:colOff>
      <xdr:row>53</xdr:row>
      <xdr:rowOff>1442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9</xdr:row>
      <xdr:rowOff>9719</xdr:rowOff>
    </xdr:from>
    <xdr:to>
      <xdr:col>103</xdr:col>
      <xdr:colOff>0</xdr:colOff>
      <xdr:row>9</xdr:row>
      <xdr:rowOff>9719</xdr:rowOff>
    </xdr:to>
    <xdr:cxnSp macro="">
      <xdr:nvCxnSpPr>
        <xdr:cNvPr id="3" name="직선 연결선 2"/>
        <xdr:cNvCxnSpPr/>
      </xdr:nvCxnSpPr>
      <xdr:spPr>
        <a:xfrm>
          <a:off x="6656294" y="2116425"/>
          <a:ext cx="23691355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15</xdr:row>
      <xdr:rowOff>28576</xdr:rowOff>
    </xdr:from>
    <xdr:to>
      <xdr:col>103</xdr:col>
      <xdr:colOff>138546</xdr:colOff>
      <xdr:row>15</xdr:row>
      <xdr:rowOff>28576</xdr:rowOff>
    </xdr:to>
    <xdr:cxnSp macro="">
      <xdr:nvCxnSpPr>
        <xdr:cNvPr id="4" name="직선 연결선 3"/>
        <xdr:cNvCxnSpPr/>
      </xdr:nvCxnSpPr>
      <xdr:spPr>
        <a:xfrm>
          <a:off x="4149437" y="2162176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17</xdr:row>
      <xdr:rowOff>28575</xdr:rowOff>
    </xdr:from>
    <xdr:to>
      <xdr:col>103</xdr:col>
      <xdr:colOff>138546</xdr:colOff>
      <xdr:row>17</xdr:row>
      <xdr:rowOff>28575</xdr:rowOff>
    </xdr:to>
    <xdr:cxnSp macro="">
      <xdr:nvCxnSpPr>
        <xdr:cNvPr id="5" name="직선 연결선 4"/>
        <xdr:cNvCxnSpPr/>
      </xdr:nvCxnSpPr>
      <xdr:spPr>
        <a:xfrm>
          <a:off x="4149437" y="2466975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89066</xdr:colOff>
      <xdr:row>20</xdr:row>
      <xdr:rowOff>30844</xdr:rowOff>
    </xdr:from>
    <xdr:to>
      <xdr:col>103</xdr:col>
      <xdr:colOff>192975</xdr:colOff>
      <xdr:row>20</xdr:row>
      <xdr:rowOff>30844</xdr:rowOff>
    </xdr:to>
    <xdr:cxnSp macro="">
      <xdr:nvCxnSpPr>
        <xdr:cNvPr id="6" name="직선 연결선 5"/>
        <xdr:cNvCxnSpPr/>
      </xdr:nvCxnSpPr>
      <xdr:spPr>
        <a:xfrm>
          <a:off x="6740691" y="6634844"/>
          <a:ext cx="2026515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38</xdr:row>
      <xdr:rowOff>425450</xdr:rowOff>
    </xdr:from>
    <xdr:to>
      <xdr:col>103</xdr:col>
      <xdr:colOff>138546</xdr:colOff>
      <xdr:row>38</xdr:row>
      <xdr:rowOff>425450</xdr:rowOff>
    </xdr:to>
    <xdr:cxnSp macro="">
      <xdr:nvCxnSpPr>
        <xdr:cNvPr id="7" name="직선 연결선 6"/>
        <xdr:cNvCxnSpPr/>
      </xdr:nvCxnSpPr>
      <xdr:spPr>
        <a:xfrm>
          <a:off x="6686262" y="14744700"/>
          <a:ext cx="2026515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43</xdr:row>
      <xdr:rowOff>422275</xdr:rowOff>
    </xdr:from>
    <xdr:to>
      <xdr:col>103</xdr:col>
      <xdr:colOff>138546</xdr:colOff>
      <xdr:row>43</xdr:row>
      <xdr:rowOff>422275</xdr:rowOff>
    </xdr:to>
    <xdr:cxnSp macro="">
      <xdr:nvCxnSpPr>
        <xdr:cNvPr id="8" name="직선 연결선 7"/>
        <xdr:cNvCxnSpPr/>
      </xdr:nvCxnSpPr>
      <xdr:spPr>
        <a:xfrm>
          <a:off x="6686262" y="16884650"/>
          <a:ext cx="2026515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50</xdr:row>
      <xdr:rowOff>0</xdr:rowOff>
    </xdr:from>
    <xdr:to>
      <xdr:col>103</xdr:col>
      <xdr:colOff>138546</xdr:colOff>
      <xdr:row>50</xdr:row>
      <xdr:rowOff>0</xdr:rowOff>
    </xdr:to>
    <xdr:cxnSp macro="">
      <xdr:nvCxnSpPr>
        <xdr:cNvPr id="9" name="직선 연결선 8"/>
        <xdr:cNvCxnSpPr/>
      </xdr:nvCxnSpPr>
      <xdr:spPr>
        <a:xfrm>
          <a:off x="4149437" y="7467600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48</xdr:row>
      <xdr:rowOff>4082</xdr:rowOff>
    </xdr:from>
    <xdr:to>
      <xdr:col>103</xdr:col>
      <xdr:colOff>138546</xdr:colOff>
      <xdr:row>48</xdr:row>
      <xdr:rowOff>4082</xdr:rowOff>
    </xdr:to>
    <xdr:cxnSp macro="">
      <xdr:nvCxnSpPr>
        <xdr:cNvPr id="10" name="직선 연결선 9"/>
        <xdr:cNvCxnSpPr/>
      </xdr:nvCxnSpPr>
      <xdr:spPr>
        <a:xfrm>
          <a:off x="4149437" y="7166882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52</xdr:row>
      <xdr:rowOff>421821</xdr:rowOff>
    </xdr:from>
    <xdr:to>
      <xdr:col>103</xdr:col>
      <xdr:colOff>138546</xdr:colOff>
      <xdr:row>52</xdr:row>
      <xdr:rowOff>421821</xdr:rowOff>
    </xdr:to>
    <xdr:cxnSp macro="">
      <xdr:nvCxnSpPr>
        <xdr:cNvPr id="11" name="직선 연결선 10"/>
        <xdr:cNvCxnSpPr/>
      </xdr:nvCxnSpPr>
      <xdr:spPr>
        <a:xfrm>
          <a:off x="4149437" y="7927521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29</xdr:row>
      <xdr:rowOff>10206</xdr:rowOff>
    </xdr:from>
    <xdr:to>
      <xdr:col>103</xdr:col>
      <xdr:colOff>138546</xdr:colOff>
      <xdr:row>29</xdr:row>
      <xdr:rowOff>10206</xdr:rowOff>
    </xdr:to>
    <xdr:cxnSp macro="">
      <xdr:nvCxnSpPr>
        <xdr:cNvPr id="12" name="직선 연결선 11"/>
        <xdr:cNvCxnSpPr/>
      </xdr:nvCxnSpPr>
      <xdr:spPr>
        <a:xfrm>
          <a:off x="4149437" y="4277406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36</xdr:row>
      <xdr:rowOff>9525</xdr:rowOff>
    </xdr:from>
    <xdr:to>
      <xdr:col>103</xdr:col>
      <xdr:colOff>138546</xdr:colOff>
      <xdr:row>36</xdr:row>
      <xdr:rowOff>9525</xdr:rowOff>
    </xdr:to>
    <xdr:cxnSp macro="">
      <xdr:nvCxnSpPr>
        <xdr:cNvPr id="13" name="직선 연결선 12"/>
        <xdr:cNvCxnSpPr/>
      </xdr:nvCxnSpPr>
      <xdr:spPr>
        <a:xfrm>
          <a:off x="4149437" y="5343525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34</xdr:row>
      <xdr:rowOff>9525</xdr:rowOff>
    </xdr:from>
    <xdr:to>
      <xdr:col>103</xdr:col>
      <xdr:colOff>138546</xdr:colOff>
      <xdr:row>34</xdr:row>
      <xdr:rowOff>9525</xdr:rowOff>
    </xdr:to>
    <xdr:cxnSp macro="">
      <xdr:nvCxnSpPr>
        <xdr:cNvPr id="14" name="직선 연결선 13"/>
        <xdr:cNvCxnSpPr/>
      </xdr:nvCxnSpPr>
      <xdr:spPr>
        <a:xfrm>
          <a:off x="4149437" y="5038725"/>
          <a:ext cx="151915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34637</xdr:colOff>
      <xdr:row>32</xdr:row>
      <xdr:rowOff>15875</xdr:rowOff>
    </xdr:from>
    <xdr:to>
      <xdr:col>103</xdr:col>
      <xdr:colOff>138546</xdr:colOff>
      <xdr:row>32</xdr:row>
      <xdr:rowOff>15875</xdr:rowOff>
    </xdr:to>
    <xdr:cxnSp macro="">
      <xdr:nvCxnSpPr>
        <xdr:cNvPr id="15" name="직선 연결선 14"/>
        <xdr:cNvCxnSpPr/>
      </xdr:nvCxnSpPr>
      <xdr:spPr>
        <a:xfrm>
          <a:off x="6686262" y="11763375"/>
          <a:ext cx="2026515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s4.hananet.net/SINGLE/OFFICE40/temp/&#50689;&#51333;&#46020;IBC&#49892;&#54665;&#44208;&#511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8177;&#44284;&#51109;\EDATA\SINGLE\OFFICE40\temp\&#50689;&#51333;&#46020;IBC&#49892;&#54665;&#44208;&#511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목차"/>
      <sheetName val="추가목표"/>
      <sheetName val="갑지"/>
      <sheetName val="요약"/>
      <sheetName val="대비"/>
      <sheetName val="분석"/>
      <sheetName val="기준"/>
      <sheetName val="공정"/>
      <sheetName val="정직"/>
      <sheetName val="임직"/>
      <sheetName val="단가"/>
      <sheetName val="보험안전"/>
      <sheetName val="안전반영"/>
      <sheetName val="제목"/>
      <sheetName val="금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인수인계"/>
      <sheetName val="추가항목"/>
      <sheetName val="목차"/>
      <sheetName val="추가목표"/>
      <sheetName val="갑지"/>
      <sheetName val="요약"/>
      <sheetName val="대비"/>
      <sheetName val="분석"/>
      <sheetName val="금융"/>
      <sheetName val="기준"/>
      <sheetName val="공정"/>
      <sheetName val="정직"/>
      <sheetName val="임직"/>
      <sheetName val="단가"/>
      <sheetName val="보험안전"/>
      <sheetName val="안전반영"/>
      <sheetName val="제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산출-직원"/>
      <sheetName val="6호기"/>
      <sheetName val="laroux"/>
      <sheetName val="급여산정"/>
      <sheetName val="집행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대전(세창동)"/>
      <sheetName val="데이타"/>
      <sheetName val="식재인부"/>
      <sheetName val="실행(1)"/>
      <sheetName val="기본단가"/>
      <sheetName val="인건비단가"/>
      <sheetName val="일지-H"/>
      <sheetName val="입찰안"/>
      <sheetName val="한강운반비"/>
      <sheetName val="물가시세"/>
      <sheetName val="96노임기준"/>
      <sheetName val="식재"/>
      <sheetName val="시설물"/>
      <sheetName val="식재출력용"/>
      <sheetName val="유지관리"/>
      <sheetName val="단가"/>
      <sheetName val="설계예시"/>
      <sheetName val="Total"/>
      <sheetName val="견적율"/>
      <sheetName val="GAEYO"/>
      <sheetName val="공사설명서"/>
      <sheetName val="SAM"/>
      <sheetName val="일위대가목차"/>
      <sheetName val="#REF"/>
      <sheetName val="백암비스타내역"/>
      <sheetName val="일위대가표"/>
      <sheetName val="unit 4"/>
      <sheetName val="소요자재"/>
      <sheetName val="노무산출서"/>
      <sheetName val="일위대가"/>
      <sheetName val="CTEMCOST"/>
      <sheetName val="갑지"/>
      <sheetName val="전기일위대가"/>
      <sheetName val="기계공사"/>
      <sheetName val="Y-WORK"/>
      <sheetName val="BID"/>
      <sheetName val="단위단가"/>
      <sheetName val="비교표"/>
      <sheetName val="내역"/>
      <sheetName val="설계내역서"/>
      <sheetName val="대비표"/>
      <sheetName val="D"/>
      <sheetName val="공구원가계산"/>
      <sheetName val="원형1호맨홀토공수량"/>
      <sheetName val="우석문틀"/>
      <sheetName val="수지표"/>
      <sheetName val="셀명"/>
      <sheetName val="내역(설비)"/>
      <sheetName val="노임"/>
      <sheetName val="대림경상68억"/>
      <sheetName val="견적"/>
      <sheetName val="노무단가"/>
      <sheetName val="유림골조"/>
      <sheetName val="간접"/>
      <sheetName val="기본데이타입력"/>
      <sheetName val="3.경비"/>
      <sheetName val="1.급료"/>
      <sheetName val="표지"/>
      <sheetName val="교각계산"/>
      <sheetName val="외주"/>
      <sheetName val="노임단가"/>
      <sheetName val="개산공사비"/>
      <sheetName val="전기공사"/>
      <sheetName val="통신집계표1"/>
      <sheetName val="정부노임단가"/>
      <sheetName val="단가조사서"/>
      <sheetName val="수량산출서"/>
      <sheetName val="기별"/>
      <sheetName val="AS포장복구 "/>
      <sheetName val="경산"/>
      <sheetName val="실행"/>
      <sheetName val="부속동"/>
      <sheetName val="단가 (2)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소비자가"/>
      <sheetName val="건축집계"/>
      <sheetName val="마감사양"/>
      <sheetName val="JUCKEYK"/>
      <sheetName val="부대내역"/>
      <sheetName val="동해title"/>
      <sheetName val="총원가계산서(요율)"/>
      <sheetName val="도급"/>
      <sheetName val="집계"/>
      <sheetName val="기본일위"/>
      <sheetName val="직노"/>
      <sheetName val="I一般比"/>
      <sheetName val="내역서2안"/>
      <sheetName val="설직재-1"/>
      <sheetName val="도급내역"/>
      <sheetName val="별표(59~89)"/>
      <sheetName val="수량산출"/>
      <sheetName val="4.공사별"/>
      <sheetName val="공문"/>
      <sheetName val="공사비산출내역"/>
      <sheetName val="공통가설"/>
      <sheetName val="밸브설치"/>
      <sheetName val="잡비"/>
      <sheetName val="APT"/>
      <sheetName val="대비"/>
      <sheetName val="산출내역서집계표"/>
      <sheetName val="철거 물량 산출서"/>
      <sheetName val="실행내역"/>
      <sheetName val="127동 History"/>
      <sheetName val="구의33고"/>
      <sheetName val="투찰(하수)"/>
      <sheetName val="기계내역"/>
      <sheetName val="수입"/>
      <sheetName val="관접합및부설"/>
      <sheetName val="공조기휀"/>
      <sheetName val="을지"/>
      <sheetName val="건축공사실행"/>
      <sheetName val="교대(A1)"/>
      <sheetName val="Sheet4"/>
      <sheetName val="Macro1"/>
      <sheetName val="설비"/>
      <sheetName val="일위단위"/>
      <sheetName val="합의경상"/>
      <sheetName val="정보"/>
      <sheetName val="증감대비"/>
      <sheetName val="SCHEDULE"/>
      <sheetName val="공사개요"/>
      <sheetName val="내역서(총)"/>
      <sheetName val="전계가"/>
      <sheetName val="변수데이타"/>
      <sheetName val="세금자료"/>
      <sheetName val="차액보증"/>
      <sheetName val="사급자재"/>
      <sheetName val="직공비"/>
      <sheetName val="UR2-Calculation"/>
      <sheetName val="준검 내역서"/>
      <sheetName val="INPUT"/>
      <sheetName val="전기"/>
      <sheetName val="여과지동"/>
      <sheetName val="기초자료"/>
      <sheetName val="연동내역"/>
      <sheetName val="단가조사"/>
      <sheetName val="원가계산서"/>
      <sheetName val="소업1교"/>
      <sheetName val="명단"/>
      <sheetName val="신우"/>
      <sheetName val="골조시행"/>
      <sheetName val="잉여처분"/>
      <sheetName val="DB"/>
      <sheetName val="ELECTRIC"/>
      <sheetName val="실행철강하도"/>
      <sheetName val="수목단가"/>
      <sheetName val="시설수량표"/>
      <sheetName val="식재수량표"/>
      <sheetName val="자재단가"/>
      <sheetName val="결재갑지"/>
      <sheetName val="2000.11월설계내역"/>
      <sheetName val="코드"/>
      <sheetName val="보할최종(준공)only"/>
      <sheetName val="기자재비"/>
      <sheetName val="개요"/>
      <sheetName val="금액집계"/>
      <sheetName val="을"/>
      <sheetName val="일반부표"/>
      <sheetName val="기성고려"/>
      <sheetName val="일위목차"/>
      <sheetName val="일반공사"/>
      <sheetName val="Baby일위대가"/>
      <sheetName val="도기류"/>
      <sheetName val="건축원가계산서"/>
      <sheetName val="중동상가"/>
      <sheetName val="내부마감"/>
      <sheetName val="FOB발"/>
      <sheetName val="전기혼잡제경비(45)"/>
      <sheetName val="예가표"/>
      <sheetName val="전선관"/>
      <sheetName val="내역5"/>
      <sheetName val="총괄"/>
      <sheetName val="plan&amp;section of foundation"/>
      <sheetName val="working load at the btm ft."/>
      <sheetName val="stability check"/>
      <sheetName val="design criteria"/>
      <sheetName val="design load"/>
      <sheetName val="단가표"/>
      <sheetName val="총괄내역서"/>
      <sheetName val="기안"/>
      <sheetName val="EACT10"/>
      <sheetName val="총물량"/>
      <sheetName val="설계명세서"/>
      <sheetName val="패널"/>
      <sheetName val="지급자재"/>
      <sheetName val="DATA"/>
      <sheetName val="토목"/>
      <sheetName val="수목데이타"/>
      <sheetName val="건축개요"/>
      <sheetName val="TYPE-A"/>
      <sheetName val="노무비"/>
      <sheetName val="현장관리비 산출내역"/>
      <sheetName val="Sheet5"/>
      <sheetName val="단위수량"/>
      <sheetName val="가시설수량"/>
      <sheetName val="Front"/>
      <sheetName val="wall"/>
      <sheetName val="16-1"/>
      <sheetName val="단가(반정3교-원주)"/>
      <sheetName val="COVER-P"/>
      <sheetName val="청천내"/>
      <sheetName val="착공계(전체)"/>
      <sheetName val="Macro3"/>
      <sheetName val="PIPE"/>
      <sheetName val="남양시작동자105노65기1.3화1.2"/>
      <sheetName val="FLANGE"/>
      <sheetName val="VALVE"/>
      <sheetName val="단면"/>
      <sheetName val="MOTOR"/>
      <sheetName val="Requirement(Work Crew)"/>
      <sheetName val="문학간접"/>
      <sheetName val="간접비"/>
      <sheetName val="TB-내역서"/>
      <sheetName val="노원열병합  건축공사기성내역서"/>
      <sheetName val="방배동내역(리라)"/>
      <sheetName val="부대공사총괄"/>
      <sheetName val="현장경비"/>
      <sheetName val="건축공사집계표"/>
      <sheetName val="C급보 "/>
      <sheetName val="담당자"/>
      <sheetName val="매각(6)"/>
      <sheetName val="정공공사"/>
      <sheetName val="자재비"/>
      <sheetName val="교통대책내역"/>
      <sheetName val="중기일위대가"/>
      <sheetName val="안정검토(온1)"/>
      <sheetName val="전체분내역서"/>
      <sheetName val="노임단가 (2)"/>
      <sheetName val="원가계산하도"/>
      <sheetName val="1단계"/>
      <sheetName val="인제내역"/>
      <sheetName val="현장별계약현황('98.10.31)"/>
      <sheetName val="기본사항"/>
      <sheetName val="T13(P68~72,78)"/>
      <sheetName val="갑지_추정_"/>
      <sheetName val="코드표"/>
      <sheetName val="기성2"/>
      <sheetName val="매원개착터널총괄"/>
      <sheetName val="세부내역"/>
      <sheetName val="손익차9월2"/>
      <sheetName val="2공구산출내역"/>
      <sheetName val="기계설비"/>
      <sheetName val="공사내역"/>
      <sheetName val="모래기초"/>
      <sheetName val="원가data"/>
      <sheetName val="원가서"/>
      <sheetName val="내역(을)"/>
      <sheetName val="사기도장"/>
      <sheetName val="TIE-IN"/>
      <sheetName val="빌딩 안내"/>
      <sheetName val="조견표"/>
      <sheetName val="준공조서"/>
      <sheetName val="공사준공계"/>
      <sheetName val="준공검사보고서"/>
      <sheetName val="노임이"/>
      <sheetName val="잡비계산"/>
      <sheetName val="에너지동"/>
      <sheetName val="XZLC2"/>
      <sheetName val="부대공Ⅱ"/>
      <sheetName val="화재 탐지 설비"/>
      <sheetName val="터파기및재료"/>
      <sheetName val="현장관리비 "/>
      <sheetName val="대가목록"/>
      <sheetName val="내역1"/>
      <sheetName val="H-PILE수량집계"/>
      <sheetName val="Customer Databas"/>
      <sheetName val="효성CB 1P기초"/>
      <sheetName val="실행(ALT1)"/>
      <sheetName val="P.M 별"/>
      <sheetName val="설계명세서(장비)"/>
      <sheetName val="예산내역"/>
      <sheetName val="총괄수지표"/>
      <sheetName val="J01"/>
      <sheetName val="B1F"/>
      <sheetName val="구간별현황"/>
      <sheetName val="3.골재원검토의견서 갑지"/>
      <sheetName val="시설물일위"/>
      <sheetName val="가설공사"/>
      <sheetName val="내역아"/>
      <sheetName val="울타리"/>
      <sheetName val="토목주소"/>
      <sheetName val="프랜트면허"/>
      <sheetName val="단가 및 재료비"/>
      <sheetName val="중기사용료산출근거"/>
      <sheetName val="평가데이터"/>
      <sheetName val="5.전사투자계획종함안"/>
      <sheetName val="물량표S"/>
      <sheetName val="교대(A1-A2)"/>
      <sheetName val="ETC"/>
      <sheetName val="SUMMARY"/>
      <sheetName val="PAINT"/>
      <sheetName val="자탐"/>
      <sheetName val="RFP002"/>
      <sheetName val="D&amp;P특기사항"/>
      <sheetName val="Sheet6"/>
      <sheetName val="예총"/>
      <sheetName val="내역서 제출"/>
      <sheetName val="설계내역"/>
      <sheetName val="FB25JN"/>
      <sheetName val="건축원가"/>
      <sheetName val="건축-물가변동"/>
      <sheetName val="상반기손익차2총괄"/>
      <sheetName val="환율표"/>
      <sheetName val="기본DATA"/>
      <sheetName val="단가조사표"/>
      <sheetName val="피벗테이블데이터분석"/>
      <sheetName val="평균높이산출근거"/>
      <sheetName val="횡배수관위치조서"/>
      <sheetName val="집계장(대목_실행)"/>
      <sheetName val="연령현황"/>
      <sheetName val="단위세대물량"/>
      <sheetName val="기초분물량표"/>
      <sheetName val="환산"/>
      <sheetName val="인건비"/>
      <sheetName val="입력"/>
      <sheetName val="카렌스센터계량기설치공사"/>
      <sheetName val="신표지1"/>
      <sheetName val="말고개터널조명전압강하"/>
      <sheetName val="DATE"/>
      <sheetName val="장비종합부표"/>
      <sheetName val="집계표_식재"/>
      <sheetName val="부표"/>
      <sheetName val="데리네이타현황"/>
      <sheetName val="SAMPLE"/>
      <sheetName val="1~9 하중계산"/>
      <sheetName val="자판실행"/>
      <sheetName val="2.대외공문"/>
      <sheetName val="도급FORM"/>
      <sheetName val="내부부하"/>
      <sheetName val="설계"/>
      <sheetName val="견"/>
      <sheetName val="조직"/>
      <sheetName val="노임,재료비"/>
      <sheetName val="견적대비표"/>
      <sheetName val="추가공사"/>
      <sheetName val="천안IP공장자100노100물량110할증"/>
      <sheetName val="물량표"/>
      <sheetName val="금액"/>
      <sheetName val="결재판(삭제하지말아주세요)"/>
      <sheetName val="단가산출"/>
      <sheetName val="제잡비"/>
      <sheetName val="저"/>
      <sheetName val="별표"/>
      <sheetName val="자재조사표"/>
      <sheetName val="RE9604"/>
      <sheetName val="본사공가현황"/>
      <sheetName val="날개벽"/>
      <sheetName val="S0"/>
      <sheetName val=" 견적서"/>
      <sheetName val="기초일위"/>
      <sheetName val="시설일위"/>
      <sheetName val="조명일위"/>
      <sheetName val="전차선로 물량표"/>
      <sheetName val="자재"/>
      <sheetName val="공통(20-91)"/>
      <sheetName val="위치조서"/>
      <sheetName val="20관리비율"/>
      <sheetName val="BREAKDOWN"/>
      <sheetName val="TEST1"/>
      <sheetName val="기계경비(시간당)"/>
      <sheetName val="램머"/>
      <sheetName val="바.한일양산"/>
      <sheetName val="Dinh nghia"/>
      <sheetName val="DEF"/>
      <sheetName val="중기사용료"/>
      <sheetName val="3련 BOX"/>
      <sheetName val="type-F"/>
      <sheetName val="건축공사 분괴표원본데이터(공통+건축)"/>
      <sheetName val="1-1"/>
      <sheetName val="Macro(MCC)"/>
      <sheetName val="EQT-ESTN"/>
      <sheetName val="실행내역서 "/>
      <sheetName val="직재"/>
      <sheetName val="재집"/>
      <sheetName val="조건"/>
      <sheetName val="9.설치품셈"/>
      <sheetName val="품셈총괄"/>
      <sheetName val="기본DATA Sheet"/>
      <sheetName val="수량총괄"/>
      <sheetName val="3.공통공사대비"/>
      <sheetName val="ABUT수량-A1"/>
      <sheetName val="01"/>
      <sheetName val=" 냉각수펌프"/>
      <sheetName val="AHU집계"/>
      <sheetName val="1층"/>
      <sheetName val="Y_WORK"/>
      <sheetName val="원가계산"/>
      <sheetName val="9-1차이내역"/>
      <sheetName val="날개벽수량표"/>
      <sheetName val="EKOG10건축"/>
      <sheetName val="99노임기준"/>
      <sheetName val="단가대비표"/>
      <sheetName val="각종양식"/>
      <sheetName val="변경집계표"/>
      <sheetName val="Tender Summary"/>
      <sheetName val="견적990322"/>
      <sheetName val="3-구교-오리지날"/>
      <sheetName val="원가계산서(남측)"/>
      <sheetName val="품셈"/>
      <sheetName val="200"/>
      <sheetName val="45,46"/>
      <sheetName val="단가기준"/>
      <sheetName val="자동제어"/>
      <sheetName val="예산내역서(총괄)"/>
      <sheetName val="예산내역서"/>
      <sheetName val="공제대산출"/>
      <sheetName val="운반공사,공구손료"/>
      <sheetName val="1.우편집중내역서"/>
      <sheetName val="자재집계"/>
      <sheetName val="견적서"/>
      <sheetName val="70%"/>
      <sheetName val="danga"/>
      <sheetName val="ilch"/>
      <sheetName val="총괄갑 "/>
      <sheetName val="도배공사언고"/>
      <sheetName val="내역표지"/>
      <sheetName val="소방"/>
      <sheetName val="전선 및 전선관"/>
      <sheetName val="양수장(기계)"/>
      <sheetName val="단가일람"/>
      <sheetName val="조경일람"/>
      <sheetName val="계수시트"/>
      <sheetName val="가로등내역서"/>
      <sheetName val="목록"/>
      <sheetName val="시중노임단가"/>
      <sheetName val="설계조건"/>
      <sheetName val="기성내역서"/>
      <sheetName val="일위대가(출입)"/>
      <sheetName val="Regenerator  Concrete Structure"/>
      <sheetName val="토사(PE)"/>
      <sheetName val="월별수입"/>
      <sheetName val="비용"/>
      <sheetName val="5. 현장관리비(new) "/>
      <sheetName val="갑지(추정)"/>
      <sheetName val="일위대가(계측기설치)"/>
      <sheetName val="가격조사서"/>
      <sheetName val="현황CODE"/>
      <sheetName val="손익현황"/>
      <sheetName val="조경내역"/>
      <sheetName val="금융"/>
      <sheetName val="연돌일위집계"/>
      <sheetName val="부표총괄"/>
      <sheetName val="Salary(해외)"/>
      <sheetName val="요율"/>
      <sheetName val="집수정(600-700)"/>
      <sheetName val="(갑지)"/>
      <sheetName val="9GNG운반"/>
      <sheetName val="_6호기ࡴ집행"/>
      <sheetName val="배관"/>
      <sheetName val="c_balju"/>
      <sheetName val="A공구"/>
      <sheetName val="남양내역"/>
      <sheetName val="약품공급2"/>
      <sheetName val="1.취수장"/>
      <sheetName val="청주-교대(A1)"/>
      <sheetName val="빙장비사양"/>
      <sheetName val="장비사양"/>
      <sheetName val="연면적대비(12-7)"/>
      <sheetName val="충주"/>
      <sheetName val="수목데이타 "/>
      <sheetName val="건축내역서"/>
      <sheetName val="설비내역서"/>
      <sheetName val="전기내역서"/>
      <sheetName val="일위대가 "/>
      <sheetName val="경율산정.XLS"/>
      <sheetName val="강교(Sub)"/>
      <sheetName val="일반토공견적"/>
      <sheetName val="우수"/>
      <sheetName val="AP1"/>
      <sheetName val="1차변경내역"/>
      <sheetName val="유류대(외주)"/>
      <sheetName val="견적서(토공)"/>
      <sheetName val="설 계"/>
      <sheetName val="hvac(제어동)"/>
      <sheetName val="9."/>
      <sheetName val="일위목록"/>
      <sheetName val="제직재"/>
      <sheetName val="제-노임"/>
      <sheetName val="상행-교대(A1-A2)"/>
      <sheetName val="N賃率-職"/>
      <sheetName val="TOT-SUM"/>
      <sheetName val="98지급계획"/>
      <sheetName val="항목별세부내역"/>
      <sheetName val="7월11일"/>
      <sheetName val="매립"/>
      <sheetName val="플랜트 설치"/>
      <sheetName val="1호맨홀가감수량"/>
      <sheetName val="가시설(TYPE-A)"/>
      <sheetName val="1-1평균터파기고(1)"/>
      <sheetName val="1호맨홀수량산출"/>
      <sheetName val="갑지1"/>
      <sheetName val="행거,슈,볼트,펌프,잡재"/>
      <sheetName val="BSD (2)"/>
      <sheetName val="기성내역서표지"/>
      <sheetName val="일위산출"/>
      <sheetName val="건축"/>
      <sheetName val="건축(충일분)"/>
      <sheetName val="인사자료총집계"/>
      <sheetName val="CATV"/>
      <sheetName val="49-119"/>
      <sheetName val="그림"/>
      <sheetName val="구성1"/>
      <sheetName val="구성2"/>
      <sheetName val="구성3"/>
      <sheetName val="구성4"/>
      <sheetName val="그림2"/>
      <sheetName val="토목(대안)"/>
      <sheetName val="집수정"/>
      <sheetName val="포장공"/>
      <sheetName val="배수공"/>
      <sheetName val="토공"/>
      <sheetName val="SULKEA"/>
      <sheetName val="단중표"/>
      <sheetName val="조도계산서 (도서)"/>
      <sheetName val="건축내역"/>
      <sheetName val="과천MAIN"/>
      <sheetName val="가로등"/>
      <sheetName val="설계기준"/>
      <sheetName val="내역서1"/>
      <sheetName val="통합"/>
      <sheetName val="분석"/>
      <sheetName val="공사_산출"/>
      <sheetName val="수배전반"/>
      <sheetName val="01액티비티코드"/>
      <sheetName val="3.하중산정4.지지력"/>
      <sheetName val="1.설계조건"/>
      <sheetName val="우산과선교+보도유교"/>
      <sheetName val="가락화장을지"/>
      <sheetName val="C1.공사개요"/>
      <sheetName val="약품설비"/>
      <sheetName val="제안서입력"/>
      <sheetName val="품셈TABLE"/>
      <sheetName val="공정표"/>
      <sheetName val="Break Down"/>
      <sheetName val="노무비단가"/>
      <sheetName val="직원동원SCH"/>
      <sheetName val="Eq. Mobilization"/>
      <sheetName val="개시대사 (2)"/>
      <sheetName val="투찰가"/>
      <sheetName val="일위대가목록"/>
      <sheetName val="단가명령서"/>
      <sheetName val="예정(3)"/>
      <sheetName val="정화조동내역"/>
      <sheetName val="쌍송교"/>
      <sheetName val="마산월령동골조물량변경"/>
      <sheetName val="단"/>
      <sheetName val="자단"/>
      <sheetName val="사업성분석"/>
      <sheetName val="가정"/>
      <sheetName val="증감분석"/>
      <sheetName val="토공사(흙막이)"/>
      <sheetName val="10월 중구다동"/>
      <sheetName val="단위가격"/>
      <sheetName val="0.목록1"/>
      <sheetName val="업체연락처"/>
      <sheetName val="직영(비교견적서)"/>
      <sheetName val="CON'C"/>
      <sheetName val="말뚝지지력산정"/>
      <sheetName val="DONGIA"/>
      <sheetName val="dongia (2)"/>
      <sheetName val="SHL"/>
      <sheetName val="15100"/>
      <sheetName val="97 사업추정(WEKI)"/>
      <sheetName val="실행간접비용"/>
      <sheetName val="건축2"/>
      <sheetName val="시방기준(코매트)"/>
    </sheetNames>
    <sheetDataSet>
      <sheetData sheetId="0">
        <row r="1">
          <cell r="A1" t="str">
            <v xml:space="preserve">    대구내당아파트 현장직원 급여산정 기준표</v>
          </cell>
        </row>
      </sheetData>
      <sheetData sheetId="1" refreshError="1">
        <row r="1">
          <cell r="A1" t="str">
            <v xml:space="preserve">    대구내당아파트 현장직원 급여산정 기준표</v>
          </cell>
        </row>
      </sheetData>
      <sheetData sheetId="2" refreshError="1"/>
      <sheetData sheetId="3">
        <row r="1">
          <cell r="A1" t="str">
            <v xml:space="preserve">    대구내당아파트 현장직원 급여산정 기준표</v>
          </cell>
        </row>
      </sheetData>
      <sheetData sheetId="4" refreshError="1"/>
      <sheetData sheetId="5">
        <row r="1">
          <cell r="A1" t="str">
            <v>분류번호</v>
          </cell>
        </row>
      </sheetData>
      <sheetData sheetId="6">
        <row r="1">
          <cell r="A1" t="str">
            <v>분류번호</v>
          </cell>
        </row>
      </sheetData>
      <sheetData sheetId="7">
        <row r="1">
          <cell r="A1" t="str">
            <v xml:space="preserve">    대구내당아파트 현장직원 급여산정 기준표</v>
          </cell>
        </row>
      </sheetData>
      <sheetData sheetId="8">
        <row r="1">
          <cell r="A1" t="str">
            <v>분류번호</v>
          </cell>
        </row>
      </sheetData>
      <sheetData sheetId="9">
        <row r="1">
          <cell r="A1" t="str">
            <v>분류번호</v>
          </cell>
        </row>
      </sheetData>
      <sheetData sheetId="10">
        <row r="1">
          <cell r="A1" t="str">
            <v xml:space="preserve">    대구내당아파트 현장직원 급여산정 기준표</v>
          </cell>
        </row>
      </sheetData>
      <sheetData sheetId="11">
        <row r="1">
          <cell r="A1" t="str">
            <v xml:space="preserve">    대구내당아파트 현장직원 급여산정 기준표</v>
          </cell>
        </row>
      </sheetData>
      <sheetData sheetId="12">
        <row r="1">
          <cell r="A1" t="str">
            <v>분류번호</v>
          </cell>
        </row>
      </sheetData>
      <sheetData sheetId="13">
        <row r="1">
          <cell r="A1" t="str">
            <v xml:space="preserve">    대구내당아파트 현장직원 급여산정 기준표</v>
          </cell>
        </row>
      </sheetData>
      <sheetData sheetId="14">
        <row r="1">
          <cell r="A1" t="str">
            <v xml:space="preserve">    대구내당아파트 현장직원 급여산정 기준표</v>
          </cell>
        </row>
      </sheetData>
      <sheetData sheetId="15">
        <row r="1">
          <cell r="A1" t="str">
            <v>분류번호</v>
          </cell>
        </row>
      </sheetData>
      <sheetData sheetId="16">
        <row r="1">
          <cell r="A1" t="str">
            <v xml:space="preserve">    대구내당아파트 현장직원 급여산정 기준표</v>
          </cell>
        </row>
      </sheetData>
      <sheetData sheetId="17">
        <row r="1">
          <cell r="A1" t="str">
            <v xml:space="preserve">    대구내당아파트 현장직원 급여산정 기준표</v>
          </cell>
        </row>
      </sheetData>
      <sheetData sheetId="18">
        <row r="1">
          <cell r="A1" t="str">
            <v>분류번호</v>
          </cell>
        </row>
      </sheetData>
      <sheetData sheetId="19">
        <row r="1">
          <cell r="A1" t="str">
            <v xml:space="preserve">    대구내당아파트 현장직원 급여산정 기준표</v>
          </cell>
        </row>
      </sheetData>
      <sheetData sheetId="20">
        <row r="1">
          <cell r="A1" t="str">
            <v>분류번호</v>
          </cell>
        </row>
      </sheetData>
      <sheetData sheetId="21">
        <row r="1">
          <cell r="A1" t="str">
            <v>분류번호</v>
          </cell>
        </row>
      </sheetData>
      <sheetData sheetId="22">
        <row r="1">
          <cell r="A1" t="str">
            <v xml:space="preserve">    대구내당아파트 현장직원 급여산정 기준표</v>
          </cell>
        </row>
      </sheetData>
      <sheetData sheetId="23">
        <row r="1">
          <cell r="A1" t="str">
            <v xml:space="preserve">    대구내당아파트 현장직원 급여산정 기준표</v>
          </cell>
        </row>
      </sheetData>
      <sheetData sheetId="24">
        <row r="1">
          <cell r="A1" t="str">
            <v xml:space="preserve">    대구내당아파트 현장직원 급여산정 기준표</v>
          </cell>
        </row>
      </sheetData>
      <sheetData sheetId="25"/>
      <sheetData sheetId="26"/>
      <sheetData sheetId="27"/>
      <sheetData sheetId="28">
        <row r="1">
          <cell r="A1" t="str">
            <v>분류번호</v>
          </cell>
        </row>
      </sheetData>
      <sheetData sheetId="29"/>
      <sheetData sheetId="30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  <sheetName val="남양내역"/>
      <sheetName val="200"/>
      <sheetName val="내역"/>
      <sheetName val="물량표"/>
      <sheetName val="6호기"/>
      <sheetName val="1.취수장"/>
      <sheetName val="일위대가"/>
      <sheetName val="견적대비표"/>
      <sheetName val="A3.공사비 검토"/>
      <sheetName val="#REF"/>
      <sheetName val="최종견"/>
      <sheetName val="을지"/>
      <sheetName val="확약서"/>
      <sheetName val="입찰안"/>
      <sheetName val="공사개요"/>
      <sheetName val="정부노임단가"/>
      <sheetName val="판"/>
      <sheetName val="터파기및재료"/>
      <sheetName val="6PILE  (돌출)"/>
      <sheetName val="삼보지질"/>
      <sheetName val="3BL공동구 수량"/>
      <sheetName val="간접경상비"/>
      <sheetName val="내역표지"/>
      <sheetName val="갑지"/>
      <sheetName val="견적의뢰"/>
      <sheetName val="팀CODE"/>
      <sheetName val="제잡비(주공종)"/>
      <sheetName val="품셈TABLE"/>
      <sheetName val="토목내역서"/>
      <sheetName val="총괄-1"/>
      <sheetName val="일위대가표"/>
      <sheetName val="★천정틀"/>
      <sheetName val="파일항타"/>
    </sheetNames>
    <definedNames>
      <definedName name="표지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B2:DK70"/>
  <sheetViews>
    <sheetView showGridLines="0" tabSelected="1" zoomScale="50" zoomScaleNormal="50" workbookViewId="0">
      <pane xSplit="6" ySplit="9" topLeftCell="G10" activePane="bottomRight" state="frozen"/>
      <selection pane="topRight"/>
      <selection pane="bottomLeft"/>
      <selection pane="bottomRight" activeCell="BP5" sqref="BP5"/>
    </sheetView>
  </sheetViews>
  <sheetFormatPr defaultColWidth="9" defaultRowHeight="12" outlineLevelRow="1"/>
  <cols>
    <col min="1" max="1" width="9" style="1"/>
    <col min="2" max="3" width="11.125" style="1" customWidth="1"/>
    <col min="4" max="4" width="33.875" style="30" customWidth="1"/>
    <col min="5" max="5" width="10.625" style="6" customWidth="1"/>
    <col min="6" max="6" width="11.625" style="6" customWidth="1"/>
    <col min="7" max="7" width="3.75" style="6" customWidth="1"/>
    <col min="8" max="8" width="3.375" style="6" customWidth="1"/>
    <col min="9" max="9" width="3.75" style="6" customWidth="1"/>
    <col min="10" max="11" width="3.375" style="6" customWidth="1"/>
    <col min="12" max="12" width="3.75" style="6" customWidth="1"/>
    <col min="13" max="13" width="3.5" style="6" customWidth="1"/>
    <col min="14" max="14" width="3.25" style="6" customWidth="1"/>
    <col min="15" max="15" width="3.75" style="6" customWidth="1"/>
    <col min="16" max="16" width="3.25" style="6" customWidth="1"/>
    <col min="17" max="18" width="3.375" style="6" customWidth="1"/>
    <col min="19" max="19" width="3.5" style="6" customWidth="1"/>
    <col min="20" max="20" width="3.625" style="6" customWidth="1"/>
    <col min="21" max="21" width="3.375" style="6" customWidth="1"/>
    <col min="22" max="22" width="3.125" style="6" customWidth="1"/>
    <col min="23" max="24" width="3.75" style="6" customWidth="1"/>
    <col min="25" max="25" width="3.25" style="6" customWidth="1"/>
    <col min="26" max="26" width="3.375" style="6" customWidth="1"/>
    <col min="27" max="27" width="3.25" style="6" customWidth="1"/>
    <col min="28" max="28" width="3.375" style="6" customWidth="1"/>
    <col min="29" max="29" width="3.5" style="6" customWidth="1"/>
    <col min="30" max="30" width="3.375" style="6" customWidth="1"/>
    <col min="31" max="31" width="2.875" style="6" customWidth="1"/>
    <col min="32" max="32" width="3.5" style="6" customWidth="1"/>
    <col min="33" max="33" width="3.125" style="6" customWidth="1"/>
    <col min="34" max="35" width="3.5" style="6" customWidth="1"/>
    <col min="36" max="36" width="3" style="6" customWidth="1"/>
    <col min="37" max="37" width="3.75" style="6" customWidth="1"/>
    <col min="38" max="38" width="3" style="6" customWidth="1"/>
    <col min="39" max="39" width="3.125" style="6" customWidth="1"/>
    <col min="40" max="40" width="3" style="6" customWidth="1"/>
    <col min="41" max="41" width="3.25" style="6" customWidth="1"/>
    <col min="42" max="61" width="3.75" style="6" customWidth="1"/>
    <col min="62" max="81" width="3.625" style="6" customWidth="1"/>
    <col min="82" max="89" width="3.75" style="6" customWidth="1"/>
    <col min="90" max="90" width="3" style="6" customWidth="1"/>
    <col min="91" max="91" width="2.875" style="6" customWidth="1"/>
    <col min="92" max="92" width="3.125" style="6" customWidth="1"/>
    <col min="93" max="103" width="3" style="1" customWidth="1"/>
    <col min="104" max="104" width="2.75" style="1" customWidth="1"/>
    <col min="105" max="105" width="4.25" style="1" customWidth="1"/>
    <col min="106" max="106" width="4.5" style="1" customWidth="1"/>
    <col min="107" max="108" width="13.125" style="1" customWidth="1"/>
    <col min="109" max="114" width="9" style="1"/>
    <col min="115" max="115" width="9" style="1" customWidth="1"/>
    <col min="116" max="328" width="9" style="1"/>
    <col min="329" max="329" width="13.5" style="1" customWidth="1"/>
    <col min="330" max="330" width="11.125" style="1" customWidth="1"/>
    <col min="331" max="331" width="22" style="1" customWidth="1"/>
    <col min="332" max="333" width="11.625" style="1" customWidth="1"/>
    <col min="334" max="334" width="9.375" style="1" customWidth="1"/>
    <col min="335" max="335" width="4.25" style="1" customWidth="1"/>
    <col min="336" max="359" width="13.125" style="1" customWidth="1"/>
    <col min="360" max="360" width="5.75" style="1" customWidth="1"/>
    <col min="361" max="361" width="4.25" style="1" customWidth="1"/>
    <col min="362" max="362" width="4.5" style="1" customWidth="1"/>
    <col min="363" max="370" width="9" style="1"/>
    <col min="371" max="371" width="9" style="1" customWidth="1"/>
    <col min="372" max="584" width="9" style="1"/>
    <col min="585" max="585" width="13.5" style="1" customWidth="1"/>
    <col min="586" max="586" width="11.125" style="1" customWidth="1"/>
    <col min="587" max="587" width="22" style="1" customWidth="1"/>
    <col min="588" max="589" width="11.625" style="1" customWidth="1"/>
    <col min="590" max="590" width="9.375" style="1" customWidth="1"/>
    <col min="591" max="591" width="4.25" style="1" customWidth="1"/>
    <col min="592" max="615" width="13.125" style="1" customWidth="1"/>
    <col min="616" max="616" width="5.75" style="1" customWidth="1"/>
    <col min="617" max="617" width="4.25" style="1" customWidth="1"/>
    <col min="618" max="618" width="4.5" style="1" customWidth="1"/>
    <col min="619" max="626" width="9" style="1"/>
    <col min="627" max="627" width="9" style="1" customWidth="1"/>
    <col min="628" max="840" width="9" style="1"/>
    <col min="841" max="841" width="13.5" style="1" customWidth="1"/>
    <col min="842" max="842" width="11.125" style="1" customWidth="1"/>
    <col min="843" max="843" width="22" style="1" customWidth="1"/>
    <col min="844" max="845" width="11.625" style="1" customWidth="1"/>
    <col min="846" max="846" width="9.375" style="1" customWidth="1"/>
    <col min="847" max="847" width="4.25" style="1" customWidth="1"/>
    <col min="848" max="871" width="13.125" style="1" customWidth="1"/>
    <col min="872" max="872" width="5.75" style="1" customWidth="1"/>
    <col min="873" max="873" width="4.25" style="1" customWidth="1"/>
    <col min="874" max="874" width="4.5" style="1" customWidth="1"/>
    <col min="875" max="882" width="9" style="1"/>
    <col min="883" max="883" width="9" style="1" customWidth="1"/>
    <col min="884" max="1096" width="9" style="1"/>
    <col min="1097" max="1097" width="13.5" style="1" customWidth="1"/>
    <col min="1098" max="1098" width="11.125" style="1" customWidth="1"/>
    <col min="1099" max="1099" width="22" style="1" customWidth="1"/>
    <col min="1100" max="1101" width="11.625" style="1" customWidth="1"/>
    <col min="1102" max="1102" width="9.375" style="1" customWidth="1"/>
    <col min="1103" max="1103" width="4.25" style="1" customWidth="1"/>
    <col min="1104" max="1127" width="13.125" style="1" customWidth="1"/>
    <col min="1128" max="1128" width="5.75" style="1" customWidth="1"/>
    <col min="1129" max="1129" width="4.25" style="1" customWidth="1"/>
    <col min="1130" max="1130" width="4.5" style="1" customWidth="1"/>
    <col min="1131" max="1138" width="9" style="1"/>
    <col min="1139" max="1139" width="9" style="1" customWidth="1"/>
    <col min="1140" max="1352" width="9" style="1"/>
    <col min="1353" max="1353" width="13.5" style="1" customWidth="1"/>
    <col min="1354" max="1354" width="11.125" style="1" customWidth="1"/>
    <col min="1355" max="1355" width="22" style="1" customWidth="1"/>
    <col min="1356" max="1357" width="11.625" style="1" customWidth="1"/>
    <col min="1358" max="1358" width="9.375" style="1" customWidth="1"/>
    <col min="1359" max="1359" width="4.25" style="1" customWidth="1"/>
    <col min="1360" max="1383" width="13.125" style="1" customWidth="1"/>
    <col min="1384" max="1384" width="5.75" style="1" customWidth="1"/>
    <col min="1385" max="1385" width="4.25" style="1" customWidth="1"/>
    <col min="1386" max="1386" width="4.5" style="1" customWidth="1"/>
    <col min="1387" max="1394" width="9" style="1"/>
    <col min="1395" max="1395" width="9" style="1" customWidth="1"/>
    <col min="1396" max="1608" width="9" style="1"/>
    <col min="1609" max="1609" width="13.5" style="1" customWidth="1"/>
    <col min="1610" max="1610" width="11.125" style="1" customWidth="1"/>
    <col min="1611" max="1611" width="22" style="1" customWidth="1"/>
    <col min="1612" max="1613" width="11.625" style="1" customWidth="1"/>
    <col min="1614" max="1614" width="9.375" style="1" customWidth="1"/>
    <col min="1615" max="1615" width="4.25" style="1" customWidth="1"/>
    <col min="1616" max="1639" width="13.125" style="1" customWidth="1"/>
    <col min="1640" max="1640" width="5.75" style="1" customWidth="1"/>
    <col min="1641" max="1641" width="4.25" style="1" customWidth="1"/>
    <col min="1642" max="1642" width="4.5" style="1" customWidth="1"/>
    <col min="1643" max="1650" width="9" style="1"/>
    <col min="1651" max="1651" width="9" style="1" customWidth="1"/>
    <col min="1652" max="1864" width="9" style="1"/>
    <col min="1865" max="1865" width="13.5" style="1" customWidth="1"/>
    <col min="1866" max="1866" width="11.125" style="1" customWidth="1"/>
    <col min="1867" max="1867" width="22" style="1" customWidth="1"/>
    <col min="1868" max="1869" width="11.625" style="1" customWidth="1"/>
    <col min="1870" max="1870" width="9.375" style="1" customWidth="1"/>
    <col min="1871" max="1871" width="4.25" style="1" customWidth="1"/>
    <col min="1872" max="1895" width="13.125" style="1" customWidth="1"/>
    <col min="1896" max="1896" width="5.75" style="1" customWidth="1"/>
    <col min="1897" max="1897" width="4.25" style="1" customWidth="1"/>
    <col min="1898" max="1898" width="4.5" style="1" customWidth="1"/>
    <col min="1899" max="1906" width="9" style="1"/>
    <col min="1907" max="1907" width="9" style="1" customWidth="1"/>
    <col min="1908" max="2120" width="9" style="1"/>
    <col min="2121" max="2121" width="13.5" style="1" customWidth="1"/>
    <col min="2122" max="2122" width="11.125" style="1" customWidth="1"/>
    <col min="2123" max="2123" width="22" style="1" customWidth="1"/>
    <col min="2124" max="2125" width="11.625" style="1" customWidth="1"/>
    <col min="2126" max="2126" width="9.375" style="1" customWidth="1"/>
    <col min="2127" max="2127" width="4.25" style="1" customWidth="1"/>
    <col min="2128" max="2151" width="13.125" style="1" customWidth="1"/>
    <col min="2152" max="2152" width="5.75" style="1" customWidth="1"/>
    <col min="2153" max="2153" width="4.25" style="1" customWidth="1"/>
    <col min="2154" max="2154" width="4.5" style="1" customWidth="1"/>
    <col min="2155" max="2162" width="9" style="1"/>
    <col min="2163" max="2163" width="9" style="1" customWidth="1"/>
    <col min="2164" max="2376" width="9" style="1"/>
    <col min="2377" max="2377" width="13.5" style="1" customWidth="1"/>
    <col min="2378" max="2378" width="11.125" style="1" customWidth="1"/>
    <col min="2379" max="2379" width="22" style="1" customWidth="1"/>
    <col min="2380" max="2381" width="11.625" style="1" customWidth="1"/>
    <col min="2382" max="2382" width="9.375" style="1" customWidth="1"/>
    <col min="2383" max="2383" width="4.25" style="1" customWidth="1"/>
    <col min="2384" max="2407" width="13.125" style="1" customWidth="1"/>
    <col min="2408" max="2408" width="5.75" style="1" customWidth="1"/>
    <col min="2409" max="2409" width="4.25" style="1" customWidth="1"/>
    <col min="2410" max="2410" width="4.5" style="1" customWidth="1"/>
    <col min="2411" max="2418" width="9" style="1"/>
    <col min="2419" max="2419" width="9" style="1" customWidth="1"/>
    <col min="2420" max="2632" width="9" style="1"/>
    <col min="2633" max="2633" width="13.5" style="1" customWidth="1"/>
    <col min="2634" max="2634" width="11.125" style="1" customWidth="1"/>
    <col min="2635" max="2635" width="22" style="1" customWidth="1"/>
    <col min="2636" max="2637" width="11.625" style="1" customWidth="1"/>
    <col min="2638" max="2638" width="9.375" style="1" customWidth="1"/>
    <col min="2639" max="2639" width="4.25" style="1" customWidth="1"/>
    <col min="2640" max="2663" width="13.125" style="1" customWidth="1"/>
    <col min="2664" max="2664" width="5.75" style="1" customWidth="1"/>
    <col min="2665" max="2665" width="4.25" style="1" customWidth="1"/>
    <col min="2666" max="2666" width="4.5" style="1" customWidth="1"/>
    <col min="2667" max="2674" width="9" style="1"/>
    <col min="2675" max="2675" width="9" style="1" customWidth="1"/>
    <col min="2676" max="2888" width="9" style="1"/>
    <col min="2889" max="2889" width="13.5" style="1" customWidth="1"/>
    <col min="2890" max="2890" width="11.125" style="1" customWidth="1"/>
    <col min="2891" max="2891" width="22" style="1" customWidth="1"/>
    <col min="2892" max="2893" width="11.625" style="1" customWidth="1"/>
    <col min="2894" max="2894" width="9.375" style="1" customWidth="1"/>
    <col min="2895" max="2895" width="4.25" style="1" customWidth="1"/>
    <col min="2896" max="2919" width="13.125" style="1" customWidth="1"/>
    <col min="2920" max="2920" width="5.75" style="1" customWidth="1"/>
    <col min="2921" max="2921" width="4.25" style="1" customWidth="1"/>
    <col min="2922" max="2922" width="4.5" style="1" customWidth="1"/>
    <col min="2923" max="2930" width="9" style="1"/>
    <col min="2931" max="2931" width="9" style="1" customWidth="1"/>
    <col min="2932" max="3144" width="9" style="1"/>
    <col min="3145" max="3145" width="13.5" style="1" customWidth="1"/>
    <col min="3146" max="3146" width="11.125" style="1" customWidth="1"/>
    <col min="3147" max="3147" width="22" style="1" customWidth="1"/>
    <col min="3148" max="3149" width="11.625" style="1" customWidth="1"/>
    <col min="3150" max="3150" width="9.375" style="1" customWidth="1"/>
    <col min="3151" max="3151" width="4.25" style="1" customWidth="1"/>
    <col min="3152" max="3175" width="13.125" style="1" customWidth="1"/>
    <col min="3176" max="3176" width="5.75" style="1" customWidth="1"/>
    <col min="3177" max="3177" width="4.25" style="1" customWidth="1"/>
    <col min="3178" max="3178" width="4.5" style="1" customWidth="1"/>
    <col min="3179" max="3186" width="9" style="1"/>
    <col min="3187" max="3187" width="9" style="1" customWidth="1"/>
    <col min="3188" max="3400" width="9" style="1"/>
    <col min="3401" max="3401" width="13.5" style="1" customWidth="1"/>
    <col min="3402" max="3402" width="11.125" style="1" customWidth="1"/>
    <col min="3403" max="3403" width="22" style="1" customWidth="1"/>
    <col min="3404" max="3405" width="11.625" style="1" customWidth="1"/>
    <col min="3406" max="3406" width="9.375" style="1" customWidth="1"/>
    <col min="3407" max="3407" width="4.25" style="1" customWidth="1"/>
    <col min="3408" max="3431" width="13.125" style="1" customWidth="1"/>
    <col min="3432" max="3432" width="5.75" style="1" customWidth="1"/>
    <col min="3433" max="3433" width="4.25" style="1" customWidth="1"/>
    <col min="3434" max="3434" width="4.5" style="1" customWidth="1"/>
    <col min="3435" max="3442" width="9" style="1"/>
    <col min="3443" max="3443" width="9" style="1" customWidth="1"/>
    <col min="3444" max="3656" width="9" style="1"/>
    <col min="3657" max="3657" width="13.5" style="1" customWidth="1"/>
    <col min="3658" max="3658" width="11.125" style="1" customWidth="1"/>
    <col min="3659" max="3659" width="22" style="1" customWidth="1"/>
    <col min="3660" max="3661" width="11.625" style="1" customWidth="1"/>
    <col min="3662" max="3662" width="9.375" style="1" customWidth="1"/>
    <col min="3663" max="3663" width="4.25" style="1" customWidth="1"/>
    <col min="3664" max="3687" width="13.125" style="1" customWidth="1"/>
    <col min="3688" max="3688" width="5.75" style="1" customWidth="1"/>
    <col min="3689" max="3689" width="4.25" style="1" customWidth="1"/>
    <col min="3690" max="3690" width="4.5" style="1" customWidth="1"/>
    <col min="3691" max="3698" width="9" style="1"/>
    <col min="3699" max="3699" width="9" style="1" customWidth="1"/>
    <col min="3700" max="3912" width="9" style="1"/>
    <col min="3913" max="3913" width="13.5" style="1" customWidth="1"/>
    <col min="3914" max="3914" width="11.125" style="1" customWidth="1"/>
    <col min="3915" max="3915" width="22" style="1" customWidth="1"/>
    <col min="3916" max="3917" width="11.625" style="1" customWidth="1"/>
    <col min="3918" max="3918" width="9.375" style="1" customWidth="1"/>
    <col min="3919" max="3919" width="4.25" style="1" customWidth="1"/>
    <col min="3920" max="3943" width="13.125" style="1" customWidth="1"/>
    <col min="3944" max="3944" width="5.75" style="1" customWidth="1"/>
    <col min="3945" max="3945" width="4.25" style="1" customWidth="1"/>
    <col min="3946" max="3946" width="4.5" style="1" customWidth="1"/>
    <col min="3947" max="3954" width="9" style="1"/>
    <col min="3955" max="3955" width="9" style="1" customWidth="1"/>
    <col min="3956" max="4168" width="9" style="1"/>
    <col min="4169" max="4169" width="13.5" style="1" customWidth="1"/>
    <col min="4170" max="4170" width="11.125" style="1" customWidth="1"/>
    <col min="4171" max="4171" width="22" style="1" customWidth="1"/>
    <col min="4172" max="4173" width="11.625" style="1" customWidth="1"/>
    <col min="4174" max="4174" width="9.375" style="1" customWidth="1"/>
    <col min="4175" max="4175" width="4.25" style="1" customWidth="1"/>
    <col min="4176" max="4199" width="13.125" style="1" customWidth="1"/>
    <col min="4200" max="4200" width="5.75" style="1" customWidth="1"/>
    <col min="4201" max="4201" width="4.25" style="1" customWidth="1"/>
    <col min="4202" max="4202" width="4.5" style="1" customWidth="1"/>
    <col min="4203" max="4210" width="9" style="1"/>
    <col min="4211" max="4211" width="9" style="1" customWidth="1"/>
    <col min="4212" max="4424" width="9" style="1"/>
    <col min="4425" max="4425" width="13.5" style="1" customWidth="1"/>
    <col min="4426" max="4426" width="11.125" style="1" customWidth="1"/>
    <col min="4427" max="4427" width="22" style="1" customWidth="1"/>
    <col min="4428" max="4429" width="11.625" style="1" customWidth="1"/>
    <col min="4430" max="4430" width="9.375" style="1" customWidth="1"/>
    <col min="4431" max="4431" width="4.25" style="1" customWidth="1"/>
    <col min="4432" max="4455" width="13.125" style="1" customWidth="1"/>
    <col min="4456" max="4456" width="5.75" style="1" customWidth="1"/>
    <col min="4457" max="4457" width="4.25" style="1" customWidth="1"/>
    <col min="4458" max="4458" width="4.5" style="1" customWidth="1"/>
    <col min="4459" max="4466" width="9" style="1"/>
    <col min="4467" max="4467" width="9" style="1" customWidth="1"/>
    <col min="4468" max="4680" width="9" style="1"/>
    <col min="4681" max="4681" width="13.5" style="1" customWidth="1"/>
    <col min="4682" max="4682" width="11.125" style="1" customWidth="1"/>
    <col min="4683" max="4683" width="22" style="1" customWidth="1"/>
    <col min="4684" max="4685" width="11.625" style="1" customWidth="1"/>
    <col min="4686" max="4686" width="9.375" style="1" customWidth="1"/>
    <col min="4687" max="4687" width="4.25" style="1" customWidth="1"/>
    <col min="4688" max="4711" width="13.125" style="1" customWidth="1"/>
    <col min="4712" max="4712" width="5.75" style="1" customWidth="1"/>
    <col min="4713" max="4713" width="4.25" style="1" customWidth="1"/>
    <col min="4714" max="4714" width="4.5" style="1" customWidth="1"/>
    <col min="4715" max="4722" width="9" style="1"/>
    <col min="4723" max="4723" width="9" style="1" customWidth="1"/>
    <col min="4724" max="4936" width="9" style="1"/>
    <col min="4937" max="4937" width="13.5" style="1" customWidth="1"/>
    <col min="4938" max="4938" width="11.125" style="1" customWidth="1"/>
    <col min="4939" max="4939" width="22" style="1" customWidth="1"/>
    <col min="4940" max="4941" width="11.625" style="1" customWidth="1"/>
    <col min="4942" max="4942" width="9.375" style="1" customWidth="1"/>
    <col min="4943" max="4943" width="4.25" style="1" customWidth="1"/>
    <col min="4944" max="4967" width="13.125" style="1" customWidth="1"/>
    <col min="4968" max="4968" width="5.75" style="1" customWidth="1"/>
    <col min="4969" max="4969" width="4.25" style="1" customWidth="1"/>
    <col min="4970" max="4970" width="4.5" style="1" customWidth="1"/>
    <col min="4971" max="4978" width="9" style="1"/>
    <col min="4979" max="4979" width="9" style="1" customWidth="1"/>
    <col min="4980" max="5192" width="9" style="1"/>
    <col min="5193" max="5193" width="13.5" style="1" customWidth="1"/>
    <col min="5194" max="5194" width="11.125" style="1" customWidth="1"/>
    <col min="5195" max="5195" width="22" style="1" customWidth="1"/>
    <col min="5196" max="5197" width="11.625" style="1" customWidth="1"/>
    <col min="5198" max="5198" width="9.375" style="1" customWidth="1"/>
    <col min="5199" max="5199" width="4.25" style="1" customWidth="1"/>
    <col min="5200" max="5223" width="13.125" style="1" customWidth="1"/>
    <col min="5224" max="5224" width="5.75" style="1" customWidth="1"/>
    <col min="5225" max="5225" width="4.25" style="1" customWidth="1"/>
    <col min="5226" max="5226" width="4.5" style="1" customWidth="1"/>
    <col min="5227" max="5234" width="9" style="1"/>
    <col min="5235" max="5235" width="9" style="1" customWidth="1"/>
    <col min="5236" max="5448" width="9" style="1"/>
    <col min="5449" max="5449" width="13.5" style="1" customWidth="1"/>
    <col min="5450" max="5450" width="11.125" style="1" customWidth="1"/>
    <col min="5451" max="5451" width="22" style="1" customWidth="1"/>
    <col min="5452" max="5453" width="11.625" style="1" customWidth="1"/>
    <col min="5454" max="5454" width="9.375" style="1" customWidth="1"/>
    <col min="5455" max="5455" width="4.25" style="1" customWidth="1"/>
    <col min="5456" max="5479" width="13.125" style="1" customWidth="1"/>
    <col min="5480" max="5480" width="5.75" style="1" customWidth="1"/>
    <col min="5481" max="5481" width="4.25" style="1" customWidth="1"/>
    <col min="5482" max="5482" width="4.5" style="1" customWidth="1"/>
    <col min="5483" max="5490" width="9" style="1"/>
    <col min="5491" max="5491" width="9" style="1" customWidth="1"/>
    <col min="5492" max="5704" width="9" style="1"/>
    <col min="5705" max="5705" width="13.5" style="1" customWidth="1"/>
    <col min="5706" max="5706" width="11.125" style="1" customWidth="1"/>
    <col min="5707" max="5707" width="22" style="1" customWidth="1"/>
    <col min="5708" max="5709" width="11.625" style="1" customWidth="1"/>
    <col min="5710" max="5710" width="9.375" style="1" customWidth="1"/>
    <col min="5711" max="5711" width="4.25" style="1" customWidth="1"/>
    <col min="5712" max="5735" width="13.125" style="1" customWidth="1"/>
    <col min="5736" max="5736" width="5.75" style="1" customWidth="1"/>
    <col min="5737" max="5737" width="4.25" style="1" customWidth="1"/>
    <col min="5738" max="5738" width="4.5" style="1" customWidth="1"/>
    <col min="5739" max="5746" width="9" style="1"/>
    <col min="5747" max="5747" width="9" style="1" customWidth="1"/>
    <col min="5748" max="5960" width="9" style="1"/>
    <col min="5961" max="5961" width="13.5" style="1" customWidth="1"/>
    <col min="5962" max="5962" width="11.125" style="1" customWidth="1"/>
    <col min="5963" max="5963" width="22" style="1" customWidth="1"/>
    <col min="5964" max="5965" width="11.625" style="1" customWidth="1"/>
    <col min="5966" max="5966" width="9.375" style="1" customWidth="1"/>
    <col min="5967" max="5967" width="4.25" style="1" customWidth="1"/>
    <col min="5968" max="5991" width="13.125" style="1" customWidth="1"/>
    <col min="5992" max="5992" width="5.75" style="1" customWidth="1"/>
    <col min="5993" max="5993" width="4.25" style="1" customWidth="1"/>
    <col min="5994" max="5994" width="4.5" style="1" customWidth="1"/>
    <col min="5995" max="6002" width="9" style="1"/>
    <col min="6003" max="6003" width="9" style="1" customWidth="1"/>
    <col min="6004" max="6216" width="9" style="1"/>
    <col min="6217" max="6217" width="13.5" style="1" customWidth="1"/>
    <col min="6218" max="6218" width="11.125" style="1" customWidth="1"/>
    <col min="6219" max="6219" width="22" style="1" customWidth="1"/>
    <col min="6220" max="6221" width="11.625" style="1" customWidth="1"/>
    <col min="6222" max="6222" width="9.375" style="1" customWidth="1"/>
    <col min="6223" max="6223" width="4.25" style="1" customWidth="1"/>
    <col min="6224" max="6247" width="13.125" style="1" customWidth="1"/>
    <col min="6248" max="6248" width="5.75" style="1" customWidth="1"/>
    <col min="6249" max="6249" width="4.25" style="1" customWidth="1"/>
    <col min="6250" max="6250" width="4.5" style="1" customWidth="1"/>
    <col min="6251" max="6258" width="9" style="1"/>
    <col min="6259" max="6259" width="9" style="1" customWidth="1"/>
    <col min="6260" max="6472" width="9" style="1"/>
    <col min="6473" max="6473" width="13.5" style="1" customWidth="1"/>
    <col min="6474" max="6474" width="11.125" style="1" customWidth="1"/>
    <col min="6475" max="6475" width="22" style="1" customWidth="1"/>
    <col min="6476" max="6477" width="11.625" style="1" customWidth="1"/>
    <col min="6478" max="6478" width="9.375" style="1" customWidth="1"/>
    <col min="6479" max="6479" width="4.25" style="1" customWidth="1"/>
    <col min="6480" max="6503" width="13.125" style="1" customWidth="1"/>
    <col min="6504" max="6504" width="5.75" style="1" customWidth="1"/>
    <col min="6505" max="6505" width="4.25" style="1" customWidth="1"/>
    <col min="6506" max="6506" width="4.5" style="1" customWidth="1"/>
    <col min="6507" max="6514" width="9" style="1"/>
    <col min="6515" max="6515" width="9" style="1" customWidth="1"/>
    <col min="6516" max="6728" width="9" style="1"/>
    <col min="6729" max="6729" width="13.5" style="1" customWidth="1"/>
    <col min="6730" max="6730" width="11.125" style="1" customWidth="1"/>
    <col min="6731" max="6731" width="22" style="1" customWidth="1"/>
    <col min="6732" max="6733" width="11.625" style="1" customWidth="1"/>
    <col min="6734" max="6734" width="9.375" style="1" customWidth="1"/>
    <col min="6735" max="6735" width="4.25" style="1" customWidth="1"/>
    <col min="6736" max="6759" width="13.125" style="1" customWidth="1"/>
    <col min="6760" max="6760" width="5.75" style="1" customWidth="1"/>
    <col min="6761" max="6761" width="4.25" style="1" customWidth="1"/>
    <col min="6762" max="6762" width="4.5" style="1" customWidth="1"/>
    <col min="6763" max="6770" width="9" style="1"/>
    <col min="6771" max="6771" width="9" style="1" customWidth="1"/>
    <col min="6772" max="6984" width="9" style="1"/>
    <col min="6985" max="6985" width="13.5" style="1" customWidth="1"/>
    <col min="6986" max="6986" width="11.125" style="1" customWidth="1"/>
    <col min="6987" max="6987" width="22" style="1" customWidth="1"/>
    <col min="6988" max="6989" width="11.625" style="1" customWidth="1"/>
    <col min="6990" max="6990" width="9.375" style="1" customWidth="1"/>
    <col min="6991" max="6991" width="4.25" style="1" customWidth="1"/>
    <col min="6992" max="7015" width="13.125" style="1" customWidth="1"/>
    <col min="7016" max="7016" width="5.75" style="1" customWidth="1"/>
    <col min="7017" max="7017" width="4.25" style="1" customWidth="1"/>
    <col min="7018" max="7018" width="4.5" style="1" customWidth="1"/>
    <col min="7019" max="7026" width="9" style="1"/>
    <col min="7027" max="7027" width="9" style="1" customWidth="1"/>
    <col min="7028" max="7240" width="9" style="1"/>
    <col min="7241" max="7241" width="13.5" style="1" customWidth="1"/>
    <col min="7242" max="7242" width="11.125" style="1" customWidth="1"/>
    <col min="7243" max="7243" width="22" style="1" customWidth="1"/>
    <col min="7244" max="7245" width="11.625" style="1" customWidth="1"/>
    <col min="7246" max="7246" width="9.375" style="1" customWidth="1"/>
    <col min="7247" max="7247" width="4.25" style="1" customWidth="1"/>
    <col min="7248" max="7271" width="13.125" style="1" customWidth="1"/>
    <col min="7272" max="7272" width="5.75" style="1" customWidth="1"/>
    <col min="7273" max="7273" width="4.25" style="1" customWidth="1"/>
    <col min="7274" max="7274" width="4.5" style="1" customWidth="1"/>
    <col min="7275" max="7282" width="9" style="1"/>
    <col min="7283" max="7283" width="9" style="1" customWidth="1"/>
    <col min="7284" max="7496" width="9" style="1"/>
    <col min="7497" max="7497" width="13.5" style="1" customWidth="1"/>
    <col min="7498" max="7498" width="11.125" style="1" customWidth="1"/>
    <col min="7499" max="7499" width="22" style="1" customWidth="1"/>
    <col min="7500" max="7501" width="11.625" style="1" customWidth="1"/>
    <col min="7502" max="7502" width="9.375" style="1" customWidth="1"/>
    <col min="7503" max="7503" width="4.25" style="1" customWidth="1"/>
    <col min="7504" max="7527" width="13.125" style="1" customWidth="1"/>
    <col min="7528" max="7528" width="5.75" style="1" customWidth="1"/>
    <col min="7529" max="7529" width="4.25" style="1" customWidth="1"/>
    <col min="7530" max="7530" width="4.5" style="1" customWidth="1"/>
    <col min="7531" max="7538" width="9" style="1"/>
    <col min="7539" max="7539" width="9" style="1" customWidth="1"/>
    <col min="7540" max="7752" width="9" style="1"/>
    <col min="7753" max="7753" width="13.5" style="1" customWidth="1"/>
    <col min="7754" max="7754" width="11.125" style="1" customWidth="1"/>
    <col min="7755" max="7755" width="22" style="1" customWidth="1"/>
    <col min="7756" max="7757" width="11.625" style="1" customWidth="1"/>
    <col min="7758" max="7758" width="9.375" style="1" customWidth="1"/>
    <col min="7759" max="7759" width="4.25" style="1" customWidth="1"/>
    <col min="7760" max="7783" width="13.125" style="1" customWidth="1"/>
    <col min="7784" max="7784" width="5.75" style="1" customWidth="1"/>
    <col min="7785" max="7785" width="4.25" style="1" customWidth="1"/>
    <col min="7786" max="7786" width="4.5" style="1" customWidth="1"/>
    <col min="7787" max="7794" width="9" style="1"/>
    <col min="7795" max="7795" width="9" style="1" customWidth="1"/>
    <col min="7796" max="8008" width="9" style="1"/>
    <col min="8009" max="8009" width="13.5" style="1" customWidth="1"/>
    <col min="8010" max="8010" width="11.125" style="1" customWidth="1"/>
    <col min="8011" max="8011" width="22" style="1" customWidth="1"/>
    <col min="8012" max="8013" width="11.625" style="1" customWidth="1"/>
    <col min="8014" max="8014" width="9.375" style="1" customWidth="1"/>
    <col min="8015" max="8015" width="4.25" style="1" customWidth="1"/>
    <col min="8016" max="8039" width="13.125" style="1" customWidth="1"/>
    <col min="8040" max="8040" width="5.75" style="1" customWidth="1"/>
    <col min="8041" max="8041" width="4.25" style="1" customWidth="1"/>
    <col min="8042" max="8042" width="4.5" style="1" customWidth="1"/>
    <col min="8043" max="8050" width="9" style="1"/>
    <col min="8051" max="8051" width="9" style="1" customWidth="1"/>
    <col min="8052" max="8264" width="9" style="1"/>
    <col min="8265" max="8265" width="13.5" style="1" customWidth="1"/>
    <col min="8266" max="8266" width="11.125" style="1" customWidth="1"/>
    <col min="8267" max="8267" width="22" style="1" customWidth="1"/>
    <col min="8268" max="8269" width="11.625" style="1" customWidth="1"/>
    <col min="8270" max="8270" width="9.375" style="1" customWidth="1"/>
    <col min="8271" max="8271" width="4.25" style="1" customWidth="1"/>
    <col min="8272" max="8295" width="13.125" style="1" customWidth="1"/>
    <col min="8296" max="8296" width="5.75" style="1" customWidth="1"/>
    <col min="8297" max="8297" width="4.25" style="1" customWidth="1"/>
    <col min="8298" max="8298" width="4.5" style="1" customWidth="1"/>
    <col min="8299" max="8306" width="9" style="1"/>
    <col min="8307" max="8307" width="9" style="1" customWidth="1"/>
    <col min="8308" max="8520" width="9" style="1"/>
    <col min="8521" max="8521" width="13.5" style="1" customWidth="1"/>
    <col min="8522" max="8522" width="11.125" style="1" customWidth="1"/>
    <col min="8523" max="8523" width="22" style="1" customWidth="1"/>
    <col min="8524" max="8525" width="11.625" style="1" customWidth="1"/>
    <col min="8526" max="8526" width="9.375" style="1" customWidth="1"/>
    <col min="8527" max="8527" width="4.25" style="1" customWidth="1"/>
    <col min="8528" max="8551" width="13.125" style="1" customWidth="1"/>
    <col min="8552" max="8552" width="5.75" style="1" customWidth="1"/>
    <col min="8553" max="8553" width="4.25" style="1" customWidth="1"/>
    <col min="8554" max="8554" width="4.5" style="1" customWidth="1"/>
    <col min="8555" max="8562" width="9" style="1"/>
    <col min="8563" max="8563" width="9" style="1" customWidth="1"/>
    <col min="8564" max="8776" width="9" style="1"/>
    <col min="8777" max="8777" width="13.5" style="1" customWidth="1"/>
    <col min="8778" max="8778" width="11.125" style="1" customWidth="1"/>
    <col min="8779" max="8779" width="22" style="1" customWidth="1"/>
    <col min="8780" max="8781" width="11.625" style="1" customWidth="1"/>
    <col min="8782" max="8782" width="9.375" style="1" customWidth="1"/>
    <col min="8783" max="8783" width="4.25" style="1" customWidth="1"/>
    <col min="8784" max="8807" width="13.125" style="1" customWidth="1"/>
    <col min="8808" max="8808" width="5.75" style="1" customWidth="1"/>
    <col min="8809" max="8809" width="4.25" style="1" customWidth="1"/>
    <col min="8810" max="8810" width="4.5" style="1" customWidth="1"/>
    <col min="8811" max="8818" width="9" style="1"/>
    <col min="8819" max="8819" width="9" style="1" customWidth="1"/>
    <col min="8820" max="9032" width="9" style="1"/>
    <col min="9033" max="9033" width="13.5" style="1" customWidth="1"/>
    <col min="9034" max="9034" width="11.125" style="1" customWidth="1"/>
    <col min="9035" max="9035" width="22" style="1" customWidth="1"/>
    <col min="9036" max="9037" width="11.625" style="1" customWidth="1"/>
    <col min="9038" max="9038" width="9.375" style="1" customWidth="1"/>
    <col min="9039" max="9039" width="4.25" style="1" customWidth="1"/>
    <col min="9040" max="9063" width="13.125" style="1" customWidth="1"/>
    <col min="9064" max="9064" width="5.75" style="1" customWidth="1"/>
    <col min="9065" max="9065" width="4.25" style="1" customWidth="1"/>
    <col min="9066" max="9066" width="4.5" style="1" customWidth="1"/>
    <col min="9067" max="9074" width="9" style="1"/>
    <col min="9075" max="9075" width="9" style="1" customWidth="1"/>
    <col min="9076" max="9288" width="9" style="1"/>
    <col min="9289" max="9289" width="13.5" style="1" customWidth="1"/>
    <col min="9290" max="9290" width="11.125" style="1" customWidth="1"/>
    <col min="9291" max="9291" width="22" style="1" customWidth="1"/>
    <col min="9292" max="9293" width="11.625" style="1" customWidth="1"/>
    <col min="9294" max="9294" width="9.375" style="1" customWidth="1"/>
    <col min="9295" max="9295" width="4.25" style="1" customWidth="1"/>
    <col min="9296" max="9319" width="13.125" style="1" customWidth="1"/>
    <col min="9320" max="9320" width="5.75" style="1" customWidth="1"/>
    <col min="9321" max="9321" width="4.25" style="1" customWidth="1"/>
    <col min="9322" max="9322" width="4.5" style="1" customWidth="1"/>
    <col min="9323" max="9330" width="9" style="1"/>
    <col min="9331" max="9331" width="9" style="1" customWidth="1"/>
    <col min="9332" max="9544" width="9" style="1"/>
    <col min="9545" max="9545" width="13.5" style="1" customWidth="1"/>
    <col min="9546" max="9546" width="11.125" style="1" customWidth="1"/>
    <col min="9547" max="9547" width="22" style="1" customWidth="1"/>
    <col min="9548" max="9549" width="11.625" style="1" customWidth="1"/>
    <col min="9550" max="9550" width="9.375" style="1" customWidth="1"/>
    <col min="9551" max="9551" width="4.25" style="1" customWidth="1"/>
    <col min="9552" max="9575" width="13.125" style="1" customWidth="1"/>
    <col min="9576" max="9576" width="5.75" style="1" customWidth="1"/>
    <col min="9577" max="9577" width="4.25" style="1" customWidth="1"/>
    <col min="9578" max="9578" width="4.5" style="1" customWidth="1"/>
    <col min="9579" max="9586" width="9" style="1"/>
    <col min="9587" max="9587" width="9" style="1" customWidth="1"/>
    <col min="9588" max="9800" width="9" style="1"/>
    <col min="9801" max="9801" width="13.5" style="1" customWidth="1"/>
    <col min="9802" max="9802" width="11.125" style="1" customWidth="1"/>
    <col min="9803" max="9803" width="22" style="1" customWidth="1"/>
    <col min="9804" max="9805" width="11.625" style="1" customWidth="1"/>
    <col min="9806" max="9806" width="9.375" style="1" customWidth="1"/>
    <col min="9807" max="9807" width="4.25" style="1" customWidth="1"/>
    <col min="9808" max="9831" width="13.125" style="1" customWidth="1"/>
    <col min="9832" max="9832" width="5.75" style="1" customWidth="1"/>
    <col min="9833" max="9833" width="4.25" style="1" customWidth="1"/>
    <col min="9834" max="9834" width="4.5" style="1" customWidth="1"/>
    <col min="9835" max="9842" width="9" style="1"/>
    <col min="9843" max="9843" width="9" style="1" customWidth="1"/>
    <col min="9844" max="10056" width="9" style="1"/>
    <col min="10057" max="10057" width="13.5" style="1" customWidth="1"/>
    <col min="10058" max="10058" width="11.125" style="1" customWidth="1"/>
    <col min="10059" max="10059" width="22" style="1" customWidth="1"/>
    <col min="10060" max="10061" width="11.625" style="1" customWidth="1"/>
    <col min="10062" max="10062" width="9.375" style="1" customWidth="1"/>
    <col min="10063" max="10063" width="4.25" style="1" customWidth="1"/>
    <col min="10064" max="10087" width="13.125" style="1" customWidth="1"/>
    <col min="10088" max="10088" width="5.75" style="1" customWidth="1"/>
    <col min="10089" max="10089" width="4.25" style="1" customWidth="1"/>
    <col min="10090" max="10090" width="4.5" style="1" customWidth="1"/>
    <col min="10091" max="10098" width="9" style="1"/>
    <col min="10099" max="10099" width="9" style="1" customWidth="1"/>
    <col min="10100" max="10312" width="9" style="1"/>
    <col min="10313" max="10313" width="13.5" style="1" customWidth="1"/>
    <col min="10314" max="10314" width="11.125" style="1" customWidth="1"/>
    <col min="10315" max="10315" width="22" style="1" customWidth="1"/>
    <col min="10316" max="10317" width="11.625" style="1" customWidth="1"/>
    <col min="10318" max="10318" width="9.375" style="1" customWidth="1"/>
    <col min="10319" max="10319" width="4.25" style="1" customWidth="1"/>
    <col min="10320" max="10343" width="13.125" style="1" customWidth="1"/>
    <col min="10344" max="10344" width="5.75" style="1" customWidth="1"/>
    <col min="10345" max="10345" width="4.25" style="1" customWidth="1"/>
    <col min="10346" max="10346" width="4.5" style="1" customWidth="1"/>
    <col min="10347" max="10354" width="9" style="1"/>
    <col min="10355" max="10355" width="9" style="1" customWidth="1"/>
    <col min="10356" max="10568" width="9" style="1"/>
    <col min="10569" max="10569" width="13.5" style="1" customWidth="1"/>
    <col min="10570" max="10570" width="11.125" style="1" customWidth="1"/>
    <col min="10571" max="10571" width="22" style="1" customWidth="1"/>
    <col min="10572" max="10573" width="11.625" style="1" customWidth="1"/>
    <col min="10574" max="10574" width="9.375" style="1" customWidth="1"/>
    <col min="10575" max="10575" width="4.25" style="1" customWidth="1"/>
    <col min="10576" max="10599" width="13.125" style="1" customWidth="1"/>
    <col min="10600" max="10600" width="5.75" style="1" customWidth="1"/>
    <col min="10601" max="10601" width="4.25" style="1" customWidth="1"/>
    <col min="10602" max="10602" width="4.5" style="1" customWidth="1"/>
    <col min="10603" max="10610" width="9" style="1"/>
    <col min="10611" max="10611" width="9" style="1" customWidth="1"/>
    <col min="10612" max="10824" width="9" style="1"/>
    <col min="10825" max="10825" width="13.5" style="1" customWidth="1"/>
    <col min="10826" max="10826" width="11.125" style="1" customWidth="1"/>
    <col min="10827" max="10827" width="22" style="1" customWidth="1"/>
    <col min="10828" max="10829" width="11.625" style="1" customWidth="1"/>
    <col min="10830" max="10830" width="9.375" style="1" customWidth="1"/>
    <col min="10831" max="10831" width="4.25" style="1" customWidth="1"/>
    <col min="10832" max="10855" width="13.125" style="1" customWidth="1"/>
    <col min="10856" max="10856" width="5.75" style="1" customWidth="1"/>
    <col min="10857" max="10857" width="4.25" style="1" customWidth="1"/>
    <col min="10858" max="10858" width="4.5" style="1" customWidth="1"/>
    <col min="10859" max="10866" width="9" style="1"/>
    <col min="10867" max="10867" width="9" style="1" customWidth="1"/>
    <col min="10868" max="11080" width="9" style="1"/>
    <col min="11081" max="11081" width="13.5" style="1" customWidth="1"/>
    <col min="11082" max="11082" width="11.125" style="1" customWidth="1"/>
    <col min="11083" max="11083" width="22" style="1" customWidth="1"/>
    <col min="11084" max="11085" width="11.625" style="1" customWidth="1"/>
    <col min="11086" max="11086" width="9.375" style="1" customWidth="1"/>
    <col min="11087" max="11087" width="4.25" style="1" customWidth="1"/>
    <col min="11088" max="11111" width="13.125" style="1" customWidth="1"/>
    <col min="11112" max="11112" width="5.75" style="1" customWidth="1"/>
    <col min="11113" max="11113" width="4.25" style="1" customWidth="1"/>
    <col min="11114" max="11114" width="4.5" style="1" customWidth="1"/>
    <col min="11115" max="11122" width="9" style="1"/>
    <col min="11123" max="11123" width="9" style="1" customWidth="1"/>
    <col min="11124" max="11336" width="9" style="1"/>
    <col min="11337" max="11337" width="13.5" style="1" customWidth="1"/>
    <col min="11338" max="11338" width="11.125" style="1" customWidth="1"/>
    <col min="11339" max="11339" width="22" style="1" customWidth="1"/>
    <col min="11340" max="11341" width="11.625" style="1" customWidth="1"/>
    <col min="11342" max="11342" width="9.375" style="1" customWidth="1"/>
    <col min="11343" max="11343" width="4.25" style="1" customWidth="1"/>
    <col min="11344" max="11367" width="13.125" style="1" customWidth="1"/>
    <col min="11368" max="11368" width="5.75" style="1" customWidth="1"/>
    <col min="11369" max="11369" width="4.25" style="1" customWidth="1"/>
    <col min="11370" max="11370" width="4.5" style="1" customWidth="1"/>
    <col min="11371" max="11378" width="9" style="1"/>
    <col min="11379" max="11379" width="9" style="1" customWidth="1"/>
    <col min="11380" max="11592" width="9" style="1"/>
    <col min="11593" max="11593" width="13.5" style="1" customWidth="1"/>
    <col min="11594" max="11594" width="11.125" style="1" customWidth="1"/>
    <col min="11595" max="11595" width="22" style="1" customWidth="1"/>
    <col min="11596" max="11597" width="11.625" style="1" customWidth="1"/>
    <col min="11598" max="11598" width="9.375" style="1" customWidth="1"/>
    <col min="11599" max="11599" width="4.25" style="1" customWidth="1"/>
    <col min="11600" max="11623" width="13.125" style="1" customWidth="1"/>
    <col min="11624" max="11624" width="5.75" style="1" customWidth="1"/>
    <col min="11625" max="11625" width="4.25" style="1" customWidth="1"/>
    <col min="11626" max="11626" width="4.5" style="1" customWidth="1"/>
    <col min="11627" max="11634" width="9" style="1"/>
    <col min="11635" max="11635" width="9" style="1" customWidth="1"/>
    <col min="11636" max="11848" width="9" style="1"/>
    <col min="11849" max="11849" width="13.5" style="1" customWidth="1"/>
    <col min="11850" max="11850" width="11.125" style="1" customWidth="1"/>
    <col min="11851" max="11851" width="22" style="1" customWidth="1"/>
    <col min="11852" max="11853" width="11.625" style="1" customWidth="1"/>
    <col min="11854" max="11854" width="9.375" style="1" customWidth="1"/>
    <col min="11855" max="11855" width="4.25" style="1" customWidth="1"/>
    <col min="11856" max="11879" width="13.125" style="1" customWidth="1"/>
    <col min="11880" max="11880" width="5.75" style="1" customWidth="1"/>
    <col min="11881" max="11881" width="4.25" style="1" customWidth="1"/>
    <col min="11882" max="11882" width="4.5" style="1" customWidth="1"/>
    <col min="11883" max="11890" width="9" style="1"/>
    <col min="11891" max="11891" width="9" style="1" customWidth="1"/>
    <col min="11892" max="12104" width="9" style="1"/>
    <col min="12105" max="12105" width="13.5" style="1" customWidth="1"/>
    <col min="12106" max="12106" width="11.125" style="1" customWidth="1"/>
    <col min="12107" max="12107" width="22" style="1" customWidth="1"/>
    <col min="12108" max="12109" width="11.625" style="1" customWidth="1"/>
    <col min="12110" max="12110" width="9.375" style="1" customWidth="1"/>
    <col min="12111" max="12111" width="4.25" style="1" customWidth="1"/>
    <col min="12112" max="12135" width="13.125" style="1" customWidth="1"/>
    <col min="12136" max="12136" width="5.75" style="1" customWidth="1"/>
    <col min="12137" max="12137" width="4.25" style="1" customWidth="1"/>
    <col min="12138" max="12138" width="4.5" style="1" customWidth="1"/>
    <col min="12139" max="12146" width="9" style="1"/>
    <col min="12147" max="12147" width="9" style="1" customWidth="1"/>
    <col min="12148" max="12360" width="9" style="1"/>
    <col min="12361" max="12361" width="13.5" style="1" customWidth="1"/>
    <col min="12362" max="12362" width="11.125" style="1" customWidth="1"/>
    <col min="12363" max="12363" width="22" style="1" customWidth="1"/>
    <col min="12364" max="12365" width="11.625" style="1" customWidth="1"/>
    <col min="12366" max="12366" width="9.375" style="1" customWidth="1"/>
    <col min="12367" max="12367" width="4.25" style="1" customWidth="1"/>
    <col min="12368" max="12391" width="13.125" style="1" customWidth="1"/>
    <col min="12392" max="12392" width="5.75" style="1" customWidth="1"/>
    <col min="12393" max="12393" width="4.25" style="1" customWidth="1"/>
    <col min="12394" max="12394" width="4.5" style="1" customWidth="1"/>
    <col min="12395" max="12402" width="9" style="1"/>
    <col min="12403" max="12403" width="9" style="1" customWidth="1"/>
    <col min="12404" max="12616" width="9" style="1"/>
    <col min="12617" max="12617" width="13.5" style="1" customWidth="1"/>
    <col min="12618" max="12618" width="11.125" style="1" customWidth="1"/>
    <col min="12619" max="12619" width="22" style="1" customWidth="1"/>
    <col min="12620" max="12621" width="11.625" style="1" customWidth="1"/>
    <col min="12622" max="12622" width="9.375" style="1" customWidth="1"/>
    <col min="12623" max="12623" width="4.25" style="1" customWidth="1"/>
    <col min="12624" max="12647" width="13.125" style="1" customWidth="1"/>
    <col min="12648" max="12648" width="5.75" style="1" customWidth="1"/>
    <col min="12649" max="12649" width="4.25" style="1" customWidth="1"/>
    <col min="12650" max="12650" width="4.5" style="1" customWidth="1"/>
    <col min="12651" max="12658" width="9" style="1"/>
    <col min="12659" max="12659" width="9" style="1" customWidth="1"/>
    <col min="12660" max="12872" width="9" style="1"/>
    <col min="12873" max="12873" width="13.5" style="1" customWidth="1"/>
    <col min="12874" max="12874" width="11.125" style="1" customWidth="1"/>
    <col min="12875" max="12875" width="22" style="1" customWidth="1"/>
    <col min="12876" max="12877" width="11.625" style="1" customWidth="1"/>
    <col min="12878" max="12878" width="9.375" style="1" customWidth="1"/>
    <col min="12879" max="12879" width="4.25" style="1" customWidth="1"/>
    <col min="12880" max="12903" width="13.125" style="1" customWidth="1"/>
    <col min="12904" max="12904" width="5.75" style="1" customWidth="1"/>
    <col min="12905" max="12905" width="4.25" style="1" customWidth="1"/>
    <col min="12906" max="12906" width="4.5" style="1" customWidth="1"/>
    <col min="12907" max="12914" width="9" style="1"/>
    <col min="12915" max="12915" width="9" style="1" customWidth="1"/>
    <col min="12916" max="13128" width="9" style="1"/>
    <col min="13129" max="13129" width="13.5" style="1" customWidth="1"/>
    <col min="13130" max="13130" width="11.125" style="1" customWidth="1"/>
    <col min="13131" max="13131" width="22" style="1" customWidth="1"/>
    <col min="13132" max="13133" width="11.625" style="1" customWidth="1"/>
    <col min="13134" max="13134" width="9.375" style="1" customWidth="1"/>
    <col min="13135" max="13135" width="4.25" style="1" customWidth="1"/>
    <col min="13136" max="13159" width="13.125" style="1" customWidth="1"/>
    <col min="13160" max="13160" width="5.75" style="1" customWidth="1"/>
    <col min="13161" max="13161" width="4.25" style="1" customWidth="1"/>
    <col min="13162" max="13162" width="4.5" style="1" customWidth="1"/>
    <col min="13163" max="13170" width="9" style="1"/>
    <col min="13171" max="13171" width="9" style="1" customWidth="1"/>
    <col min="13172" max="13384" width="9" style="1"/>
    <col min="13385" max="13385" width="13.5" style="1" customWidth="1"/>
    <col min="13386" max="13386" width="11.125" style="1" customWidth="1"/>
    <col min="13387" max="13387" width="22" style="1" customWidth="1"/>
    <col min="13388" max="13389" width="11.625" style="1" customWidth="1"/>
    <col min="13390" max="13390" width="9.375" style="1" customWidth="1"/>
    <col min="13391" max="13391" width="4.25" style="1" customWidth="1"/>
    <col min="13392" max="13415" width="13.125" style="1" customWidth="1"/>
    <col min="13416" max="13416" width="5.75" style="1" customWidth="1"/>
    <col min="13417" max="13417" width="4.25" style="1" customWidth="1"/>
    <col min="13418" max="13418" width="4.5" style="1" customWidth="1"/>
    <col min="13419" max="13426" width="9" style="1"/>
    <col min="13427" max="13427" width="9" style="1" customWidth="1"/>
    <col min="13428" max="13640" width="9" style="1"/>
    <col min="13641" max="13641" width="13.5" style="1" customWidth="1"/>
    <col min="13642" max="13642" width="11.125" style="1" customWidth="1"/>
    <col min="13643" max="13643" width="22" style="1" customWidth="1"/>
    <col min="13644" max="13645" width="11.625" style="1" customWidth="1"/>
    <col min="13646" max="13646" width="9.375" style="1" customWidth="1"/>
    <col min="13647" max="13647" width="4.25" style="1" customWidth="1"/>
    <col min="13648" max="13671" width="13.125" style="1" customWidth="1"/>
    <col min="13672" max="13672" width="5.75" style="1" customWidth="1"/>
    <col min="13673" max="13673" width="4.25" style="1" customWidth="1"/>
    <col min="13674" max="13674" width="4.5" style="1" customWidth="1"/>
    <col min="13675" max="13682" width="9" style="1"/>
    <col min="13683" max="13683" width="9" style="1" customWidth="1"/>
    <col min="13684" max="13896" width="9" style="1"/>
    <col min="13897" max="13897" width="13.5" style="1" customWidth="1"/>
    <col min="13898" max="13898" width="11.125" style="1" customWidth="1"/>
    <col min="13899" max="13899" width="22" style="1" customWidth="1"/>
    <col min="13900" max="13901" width="11.625" style="1" customWidth="1"/>
    <col min="13902" max="13902" width="9.375" style="1" customWidth="1"/>
    <col min="13903" max="13903" width="4.25" style="1" customWidth="1"/>
    <col min="13904" max="13927" width="13.125" style="1" customWidth="1"/>
    <col min="13928" max="13928" width="5.75" style="1" customWidth="1"/>
    <col min="13929" max="13929" width="4.25" style="1" customWidth="1"/>
    <col min="13930" max="13930" width="4.5" style="1" customWidth="1"/>
    <col min="13931" max="13938" width="9" style="1"/>
    <col min="13939" max="13939" width="9" style="1" customWidth="1"/>
    <col min="13940" max="14152" width="9" style="1"/>
    <col min="14153" max="14153" width="13.5" style="1" customWidth="1"/>
    <col min="14154" max="14154" width="11.125" style="1" customWidth="1"/>
    <col min="14155" max="14155" width="22" style="1" customWidth="1"/>
    <col min="14156" max="14157" width="11.625" style="1" customWidth="1"/>
    <col min="14158" max="14158" width="9.375" style="1" customWidth="1"/>
    <col min="14159" max="14159" width="4.25" style="1" customWidth="1"/>
    <col min="14160" max="14183" width="13.125" style="1" customWidth="1"/>
    <col min="14184" max="14184" width="5.75" style="1" customWidth="1"/>
    <col min="14185" max="14185" width="4.25" style="1" customWidth="1"/>
    <col min="14186" max="14186" width="4.5" style="1" customWidth="1"/>
    <col min="14187" max="14194" width="9" style="1"/>
    <col min="14195" max="14195" width="9" style="1" customWidth="1"/>
    <col min="14196" max="14408" width="9" style="1"/>
    <col min="14409" max="14409" width="13.5" style="1" customWidth="1"/>
    <col min="14410" max="14410" width="11.125" style="1" customWidth="1"/>
    <col min="14411" max="14411" width="22" style="1" customWidth="1"/>
    <col min="14412" max="14413" width="11.625" style="1" customWidth="1"/>
    <col min="14414" max="14414" width="9.375" style="1" customWidth="1"/>
    <col min="14415" max="14415" width="4.25" style="1" customWidth="1"/>
    <col min="14416" max="14439" width="13.125" style="1" customWidth="1"/>
    <col min="14440" max="14440" width="5.75" style="1" customWidth="1"/>
    <col min="14441" max="14441" width="4.25" style="1" customWidth="1"/>
    <col min="14442" max="14442" width="4.5" style="1" customWidth="1"/>
    <col min="14443" max="14450" width="9" style="1"/>
    <col min="14451" max="14451" width="9" style="1" customWidth="1"/>
    <col min="14452" max="14664" width="9" style="1"/>
    <col min="14665" max="14665" width="13.5" style="1" customWidth="1"/>
    <col min="14666" max="14666" width="11.125" style="1" customWidth="1"/>
    <col min="14667" max="14667" width="22" style="1" customWidth="1"/>
    <col min="14668" max="14669" width="11.625" style="1" customWidth="1"/>
    <col min="14670" max="14670" width="9.375" style="1" customWidth="1"/>
    <col min="14671" max="14671" width="4.25" style="1" customWidth="1"/>
    <col min="14672" max="14695" width="13.125" style="1" customWidth="1"/>
    <col min="14696" max="14696" width="5.75" style="1" customWidth="1"/>
    <col min="14697" max="14697" width="4.25" style="1" customWidth="1"/>
    <col min="14698" max="14698" width="4.5" style="1" customWidth="1"/>
    <col min="14699" max="14706" width="9" style="1"/>
    <col min="14707" max="14707" width="9" style="1" customWidth="1"/>
    <col min="14708" max="14920" width="9" style="1"/>
    <col min="14921" max="14921" width="13.5" style="1" customWidth="1"/>
    <col min="14922" max="14922" width="11.125" style="1" customWidth="1"/>
    <col min="14923" max="14923" width="22" style="1" customWidth="1"/>
    <col min="14924" max="14925" width="11.625" style="1" customWidth="1"/>
    <col min="14926" max="14926" width="9.375" style="1" customWidth="1"/>
    <col min="14927" max="14927" width="4.25" style="1" customWidth="1"/>
    <col min="14928" max="14951" width="13.125" style="1" customWidth="1"/>
    <col min="14952" max="14952" width="5.75" style="1" customWidth="1"/>
    <col min="14953" max="14953" width="4.25" style="1" customWidth="1"/>
    <col min="14954" max="14954" width="4.5" style="1" customWidth="1"/>
    <col min="14955" max="14962" width="9" style="1"/>
    <col min="14963" max="14963" width="9" style="1" customWidth="1"/>
    <col min="14964" max="15176" width="9" style="1"/>
    <col min="15177" max="15177" width="13.5" style="1" customWidth="1"/>
    <col min="15178" max="15178" width="11.125" style="1" customWidth="1"/>
    <col min="15179" max="15179" width="22" style="1" customWidth="1"/>
    <col min="15180" max="15181" width="11.625" style="1" customWidth="1"/>
    <col min="15182" max="15182" width="9.375" style="1" customWidth="1"/>
    <col min="15183" max="15183" width="4.25" style="1" customWidth="1"/>
    <col min="15184" max="15207" width="13.125" style="1" customWidth="1"/>
    <col min="15208" max="15208" width="5.75" style="1" customWidth="1"/>
    <col min="15209" max="15209" width="4.25" style="1" customWidth="1"/>
    <col min="15210" max="15210" width="4.5" style="1" customWidth="1"/>
    <col min="15211" max="15218" width="9" style="1"/>
    <col min="15219" max="15219" width="9" style="1" customWidth="1"/>
    <col min="15220" max="15432" width="9" style="1"/>
    <col min="15433" max="15433" width="13.5" style="1" customWidth="1"/>
    <col min="15434" max="15434" width="11.125" style="1" customWidth="1"/>
    <col min="15435" max="15435" width="22" style="1" customWidth="1"/>
    <col min="15436" max="15437" width="11.625" style="1" customWidth="1"/>
    <col min="15438" max="15438" width="9.375" style="1" customWidth="1"/>
    <col min="15439" max="15439" width="4.25" style="1" customWidth="1"/>
    <col min="15440" max="15463" width="13.125" style="1" customWidth="1"/>
    <col min="15464" max="15464" width="5.75" style="1" customWidth="1"/>
    <col min="15465" max="15465" width="4.25" style="1" customWidth="1"/>
    <col min="15466" max="15466" width="4.5" style="1" customWidth="1"/>
    <col min="15467" max="15474" width="9" style="1"/>
    <col min="15475" max="15475" width="9" style="1" customWidth="1"/>
    <col min="15476" max="15688" width="9" style="1"/>
    <col min="15689" max="15689" width="13.5" style="1" customWidth="1"/>
    <col min="15690" max="15690" width="11.125" style="1" customWidth="1"/>
    <col min="15691" max="15691" width="22" style="1" customWidth="1"/>
    <col min="15692" max="15693" width="11.625" style="1" customWidth="1"/>
    <col min="15694" max="15694" width="9.375" style="1" customWidth="1"/>
    <col min="15695" max="15695" width="4.25" style="1" customWidth="1"/>
    <col min="15696" max="15719" width="13.125" style="1" customWidth="1"/>
    <col min="15720" max="15720" width="5.75" style="1" customWidth="1"/>
    <col min="15721" max="15721" width="4.25" style="1" customWidth="1"/>
    <col min="15722" max="15722" width="4.5" style="1" customWidth="1"/>
    <col min="15723" max="15730" width="9" style="1"/>
    <col min="15731" max="15731" width="9" style="1" customWidth="1"/>
    <col min="15732" max="15944" width="9" style="1"/>
    <col min="15945" max="15945" width="13.5" style="1" customWidth="1"/>
    <col min="15946" max="15946" width="11.125" style="1" customWidth="1"/>
    <col min="15947" max="15947" width="22" style="1" customWidth="1"/>
    <col min="15948" max="15949" width="11.625" style="1" customWidth="1"/>
    <col min="15950" max="15950" width="9.375" style="1" customWidth="1"/>
    <col min="15951" max="15951" width="4.25" style="1" customWidth="1"/>
    <col min="15952" max="15975" width="13.125" style="1" customWidth="1"/>
    <col min="15976" max="15976" width="5.75" style="1" customWidth="1"/>
    <col min="15977" max="15977" width="4.25" style="1" customWidth="1"/>
    <col min="15978" max="15978" width="4.5" style="1" customWidth="1"/>
    <col min="15979" max="15986" width="9" style="1"/>
    <col min="15987" max="15987" width="9" style="1" customWidth="1"/>
    <col min="15988" max="16200" width="9" style="1"/>
    <col min="16201" max="16201" width="13.5" style="1" customWidth="1"/>
    <col min="16202" max="16202" width="11.125" style="1" customWidth="1"/>
    <col min="16203" max="16203" width="22" style="1" customWidth="1"/>
    <col min="16204" max="16205" width="11.625" style="1" customWidth="1"/>
    <col min="16206" max="16206" width="9.375" style="1" customWidth="1"/>
    <col min="16207" max="16207" width="4.25" style="1" customWidth="1"/>
    <col min="16208" max="16231" width="13.125" style="1" customWidth="1"/>
    <col min="16232" max="16232" width="5.75" style="1" customWidth="1"/>
    <col min="16233" max="16233" width="4.25" style="1" customWidth="1"/>
    <col min="16234" max="16234" width="4.5" style="1" customWidth="1"/>
    <col min="16235" max="16242" width="9" style="1"/>
    <col min="16243" max="16243" width="9" style="1" customWidth="1"/>
    <col min="16244" max="16384" width="9" style="1"/>
  </cols>
  <sheetData>
    <row r="2" spans="2:115" ht="18.75" customHeight="1">
      <c r="B2" s="40" t="s">
        <v>84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</row>
    <row r="3" spans="2:115" ht="18.75" customHeight="1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41" t="s">
        <v>62</v>
      </c>
      <c r="CP3" s="41"/>
      <c r="CQ3" s="41"/>
      <c r="CR3" s="41"/>
      <c r="CS3" s="41" t="s">
        <v>61</v>
      </c>
      <c r="CT3" s="41"/>
      <c r="CU3" s="41"/>
      <c r="CV3" s="41"/>
      <c r="CW3" s="39"/>
      <c r="CX3" s="39"/>
      <c r="CY3" s="39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</row>
    <row r="4" spans="2:115" ht="18.75" customHeight="1"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41" t="s">
        <v>60</v>
      </c>
      <c r="CP4" s="41"/>
      <c r="CQ4" s="41"/>
      <c r="CR4" s="41"/>
      <c r="CS4" s="43">
        <v>43709</v>
      </c>
      <c r="CT4" s="43"/>
      <c r="CU4" s="43"/>
      <c r="CV4" s="43"/>
      <c r="CW4" s="39"/>
      <c r="CX4" s="39"/>
      <c r="CY4" s="39"/>
      <c r="DA4" s="2"/>
      <c r="DB4" s="2"/>
      <c r="DE4" s="2"/>
      <c r="DF4" s="2"/>
      <c r="DG4" s="2"/>
      <c r="DH4" s="2"/>
      <c r="DI4" s="2"/>
      <c r="DJ4" s="2"/>
      <c r="DK4" s="2"/>
    </row>
    <row r="5" spans="2:115" ht="18.75" customHeight="1"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41" t="s">
        <v>59</v>
      </c>
      <c r="CP5" s="41"/>
      <c r="CQ5" s="41"/>
      <c r="CR5" s="41"/>
      <c r="CS5" s="42">
        <f>+CS4</f>
        <v>43709</v>
      </c>
      <c r="CT5" s="42"/>
      <c r="CU5" s="42"/>
      <c r="CV5" s="42"/>
      <c r="CW5" s="39"/>
      <c r="CX5" s="39"/>
      <c r="CY5" s="39"/>
      <c r="DA5" s="2"/>
      <c r="DB5" s="2"/>
      <c r="DE5" s="2"/>
      <c r="DF5" s="2"/>
      <c r="DG5" s="2"/>
      <c r="DH5" s="2"/>
      <c r="DI5" s="2"/>
      <c r="DJ5" s="2"/>
      <c r="DK5" s="2"/>
    </row>
    <row r="6" spans="2:115" ht="18" customHeight="1" thickBot="1">
      <c r="B6" s="34"/>
      <c r="C6" s="34"/>
      <c r="D6" s="34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DA6" s="2"/>
      <c r="DB6" s="2"/>
      <c r="DE6" s="2"/>
      <c r="DF6" s="2"/>
      <c r="DG6" s="2"/>
      <c r="DH6" s="2"/>
      <c r="DI6" s="2"/>
      <c r="DJ6" s="2"/>
      <c r="DK6" s="2"/>
    </row>
    <row r="7" spans="2:115" ht="18" customHeight="1">
      <c r="B7" s="58" t="s">
        <v>58</v>
      </c>
      <c r="C7" s="59"/>
      <c r="D7" s="59"/>
      <c r="E7" s="59" t="s">
        <v>57</v>
      </c>
      <c r="F7" s="59" t="s">
        <v>56</v>
      </c>
      <c r="G7" s="44" t="s">
        <v>67</v>
      </c>
      <c r="H7" s="44"/>
      <c r="I7" s="44"/>
      <c r="J7" s="44"/>
      <c r="K7" s="44"/>
      <c r="L7" s="44" t="s">
        <v>68</v>
      </c>
      <c r="M7" s="44"/>
      <c r="N7" s="44"/>
      <c r="O7" s="44"/>
      <c r="P7" s="44"/>
      <c r="Q7" s="44" t="s">
        <v>66</v>
      </c>
      <c r="R7" s="44"/>
      <c r="S7" s="44"/>
      <c r="T7" s="44"/>
      <c r="U7" s="44"/>
      <c r="V7" s="44" t="s">
        <v>65</v>
      </c>
      <c r="W7" s="44"/>
      <c r="X7" s="44"/>
      <c r="Y7" s="44"/>
      <c r="Z7" s="44"/>
      <c r="AA7" s="44" t="s">
        <v>70</v>
      </c>
      <c r="AB7" s="44"/>
      <c r="AC7" s="44"/>
      <c r="AD7" s="44"/>
      <c r="AE7" s="44"/>
      <c r="AF7" s="44" t="s">
        <v>69</v>
      </c>
      <c r="AG7" s="44"/>
      <c r="AH7" s="44"/>
      <c r="AI7" s="44"/>
      <c r="AJ7" s="44"/>
      <c r="AK7" s="44" t="s">
        <v>79</v>
      </c>
      <c r="AL7" s="44"/>
      <c r="AM7" s="44"/>
      <c r="AN7" s="44"/>
      <c r="AO7" s="44"/>
      <c r="AP7" s="44" t="s">
        <v>71</v>
      </c>
      <c r="AQ7" s="44"/>
      <c r="AR7" s="44"/>
      <c r="AS7" s="44"/>
      <c r="AT7" s="44"/>
      <c r="AU7" s="44" t="s">
        <v>78</v>
      </c>
      <c r="AV7" s="44"/>
      <c r="AW7" s="44"/>
      <c r="AX7" s="44"/>
      <c r="AY7" s="44"/>
      <c r="AZ7" s="46" t="s">
        <v>72</v>
      </c>
      <c r="BA7" s="46"/>
      <c r="BB7" s="46"/>
      <c r="BC7" s="46"/>
      <c r="BD7" s="46"/>
      <c r="BE7" s="46" t="s">
        <v>77</v>
      </c>
      <c r="BF7" s="46"/>
      <c r="BG7" s="46"/>
      <c r="BH7" s="46"/>
      <c r="BI7" s="46"/>
      <c r="BJ7" s="46" t="s">
        <v>76</v>
      </c>
      <c r="BK7" s="46"/>
      <c r="BL7" s="46"/>
      <c r="BM7" s="46"/>
      <c r="BN7" s="46"/>
      <c r="BO7" s="46" t="s">
        <v>75</v>
      </c>
      <c r="BP7" s="46"/>
      <c r="BQ7" s="46"/>
      <c r="BR7" s="46"/>
      <c r="BS7" s="46"/>
      <c r="BT7" s="46" t="s">
        <v>73</v>
      </c>
      <c r="BU7" s="46"/>
      <c r="BV7" s="46"/>
      <c r="BW7" s="46"/>
      <c r="BX7" s="46"/>
      <c r="BY7" s="46" t="s">
        <v>74</v>
      </c>
      <c r="BZ7" s="46"/>
      <c r="CA7" s="46"/>
      <c r="CB7" s="46"/>
      <c r="CC7" s="46"/>
      <c r="CD7" s="46" t="s">
        <v>80</v>
      </c>
      <c r="CE7" s="46"/>
      <c r="CF7" s="46"/>
      <c r="CG7" s="46"/>
      <c r="CH7" s="46" t="s">
        <v>81</v>
      </c>
      <c r="CI7" s="46"/>
      <c r="CJ7" s="46"/>
      <c r="CK7" s="46"/>
      <c r="CL7" s="44" t="s">
        <v>82</v>
      </c>
      <c r="CM7" s="44"/>
      <c r="CN7" s="44"/>
      <c r="CO7" s="44"/>
      <c r="CP7" s="44"/>
      <c r="CQ7" s="44" t="s">
        <v>83</v>
      </c>
      <c r="CR7" s="44"/>
      <c r="CS7" s="44"/>
      <c r="CT7" s="44"/>
      <c r="CU7" s="44"/>
      <c r="CV7" s="37"/>
      <c r="CW7" s="37"/>
      <c r="CX7" s="37"/>
      <c r="CY7" s="37"/>
      <c r="CZ7" s="56"/>
      <c r="DA7" s="2"/>
      <c r="DB7" s="2"/>
      <c r="DC7" s="35"/>
      <c r="DD7" s="36"/>
      <c r="DE7" s="2"/>
      <c r="DF7" s="2"/>
      <c r="DG7" s="2"/>
      <c r="DH7" s="2"/>
      <c r="DI7" s="2"/>
      <c r="DJ7" s="2"/>
      <c r="DK7" s="2"/>
    </row>
    <row r="8" spans="2:115" s="6" customFormat="1" ht="33" customHeight="1">
      <c r="B8" s="60"/>
      <c r="C8" s="61"/>
      <c r="D8" s="61"/>
      <c r="E8" s="61"/>
      <c r="F8" s="61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38"/>
      <c r="CW8" s="38"/>
      <c r="CX8" s="38"/>
      <c r="CY8" s="38"/>
      <c r="CZ8" s="57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</row>
    <row r="9" spans="2:115" s="6" customFormat="1" ht="11.25" customHeight="1">
      <c r="B9" s="62"/>
      <c r="C9" s="63"/>
      <c r="D9" s="63"/>
      <c r="E9" s="63"/>
      <c r="F9" s="63"/>
      <c r="G9" s="7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8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</row>
    <row r="10" spans="2:115" ht="33.75" customHeight="1">
      <c r="B10" s="68" t="s">
        <v>55</v>
      </c>
      <c r="C10" s="70" t="s">
        <v>54</v>
      </c>
      <c r="D10" s="9" t="s">
        <v>53</v>
      </c>
      <c r="E10" s="10">
        <v>45231</v>
      </c>
      <c r="F10" s="10">
        <f>+E10+5</f>
        <v>45236</v>
      </c>
      <c r="G10" s="11">
        <f t="shared" ref="G10:G17" si="0">(+F10-E10)</f>
        <v>5</v>
      </c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3"/>
    </row>
    <row r="11" spans="2:115" ht="33.75" customHeight="1">
      <c r="B11" s="69"/>
      <c r="C11" s="71"/>
      <c r="D11" s="14" t="s">
        <v>52</v>
      </c>
      <c r="E11" s="15">
        <f>+F10+1</f>
        <v>45237</v>
      </c>
      <c r="F11" s="15">
        <f>+E11+7</f>
        <v>45244</v>
      </c>
      <c r="G11" s="11">
        <f t="shared" si="0"/>
        <v>7</v>
      </c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3"/>
    </row>
    <row r="12" spans="2:115" ht="33.75" customHeight="1">
      <c r="B12" s="69"/>
      <c r="C12" s="71"/>
      <c r="D12" s="14" t="s">
        <v>51</v>
      </c>
      <c r="E12" s="15">
        <f>+F11</f>
        <v>45244</v>
      </c>
      <c r="F12" s="15">
        <f>+E12+1</f>
        <v>45245</v>
      </c>
      <c r="G12" s="11">
        <f t="shared" si="0"/>
        <v>1</v>
      </c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3"/>
    </row>
    <row r="13" spans="2:115" ht="33.75" customHeight="1">
      <c r="B13" s="69"/>
      <c r="C13" s="71"/>
      <c r="D13" s="14" t="s">
        <v>1</v>
      </c>
      <c r="E13" s="15">
        <f>+F12</f>
        <v>45245</v>
      </c>
      <c r="F13" s="15">
        <f>+E13+2</f>
        <v>45247</v>
      </c>
      <c r="G13" s="11">
        <f t="shared" si="0"/>
        <v>2</v>
      </c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3"/>
    </row>
    <row r="14" spans="2:115" ht="33.75" customHeight="1">
      <c r="B14" s="69"/>
      <c r="C14" s="71"/>
      <c r="D14" s="14" t="s">
        <v>2</v>
      </c>
      <c r="E14" s="15">
        <f>+F13</f>
        <v>45247</v>
      </c>
      <c r="F14" s="15">
        <f>+E14+10</f>
        <v>45257</v>
      </c>
      <c r="G14" s="11">
        <f t="shared" si="0"/>
        <v>10</v>
      </c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3"/>
    </row>
    <row r="15" spans="2:115" ht="33.75" customHeight="1">
      <c r="B15" s="69"/>
      <c r="C15" s="72"/>
      <c r="D15" s="16" t="s">
        <v>3</v>
      </c>
      <c r="E15" s="17">
        <f>+F14</f>
        <v>45257</v>
      </c>
      <c r="F15" s="17">
        <f>+E15+5</f>
        <v>45262</v>
      </c>
      <c r="G15" s="11">
        <f t="shared" si="0"/>
        <v>5</v>
      </c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3"/>
    </row>
    <row r="16" spans="2:115" ht="33.75" customHeight="1">
      <c r="B16" s="69"/>
      <c r="C16" s="73" t="s">
        <v>0</v>
      </c>
      <c r="D16" s="9" t="s">
        <v>4</v>
      </c>
      <c r="E16" s="10">
        <f>+E15</f>
        <v>45257</v>
      </c>
      <c r="F16" s="10">
        <f>+F15</f>
        <v>45262</v>
      </c>
      <c r="G16" s="11">
        <f t="shared" si="0"/>
        <v>5</v>
      </c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3"/>
    </row>
    <row r="17" spans="2:104" ht="33.75" customHeight="1">
      <c r="B17" s="69"/>
      <c r="C17" s="81"/>
      <c r="D17" s="18" t="s">
        <v>5</v>
      </c>
      <c r="E17" s="19">
        <f>+F16</f>
        <v>45262</v>
      </c>
      <c r="F17" s="19">
        <f>+E17+90</f>
        <v>45352</v>
      </c>
      <c r="G17" s="11">
        <f t="shared" si="0"/>
        <v>90</v>
      </c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3"/>
    </row>
    <row r="18" spans="2:104" ht="33.75" customHeight="1">
      <c r="B18" s="75" t="s">
        <v>6</v>
      </c>
      <c r="C18" s="76"/>
      <c r="D18" s="9" t="s">
        <v>50</v>
      </c>
      <c r="E18" s="10">
        <f>+E12</f>
        <v>45244</v>
      </c>
      <c r="F18" s="10">
        <f>+E18+20</f>
        <v>45264</v>
      </c>
      <c r="G18" s="11">
        <f t="shared" ref="G18:G29" si="1">+F18-E18</f>
        <v>20</v>
      </c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3"/>
    </row>
    <row r="19" spans="2:104" ht="33.75" customHeight="1">
      <c r="B19" s="77"/>
      <c r="C19" s="78"/>
      <c r="D19" s="14" t="s">
        <v>49</v>
      </c>
      <c r="E19" s="15">
        <f>+F18</f>
        <v>45264</v>
      </c>
      <c r="F19" s="15">
        <f>+E19+7</f>
        <v>45271</v>
      </c>
      <c r="G19" s="11">
        <f t="shared" si="1"/>
        <v>7</v>
      </c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3"/>
    </row>
    <row r="20" spans="2:104" ht="33.75" customHeight="1">
      <c r="B20" s="79"/>
      <c r="C20" s="80"/>
      <c r="D20" s="16" t="s">
        <v>48</v>
      </c>
      <c r="E20" s="17">
        <f>+F19</f>
        <v>45271</v>
      </c>
      <c r="F20" s="17">
        <f>+E20+7</f>
        <v>45278</v>
      </c>
      <c r="G20" s="11">
        <f t="shared" si="1"/>
        <v>7</v>
      </c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3"/>
    </row>
    <row r="21" spans="2:104" ht="33.75" customHeight="1">
      <c r="B21" s="75" t="s">
        <v>7</v>
      </c>
      <c r="C21" s="76"/>
      <c r="D21" s="9" t="s">
        <v>8</v>
      </c>
      <c r="E21" s="10">
        <f>+E10</f>
        <v>45231</v>
      </c>
      <c r="F21" s="10">
        <f>+E21+4</f>
        <v>45235</v>
      </c>
      <c r="G21" s="11">
        <f t="shared" si="1"/>
        <v>4</v>
      </c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3"/>
    </row>
    <row r="22" spans="2:104" ht="33.75" customHeight="1">
      <c r="B22" s="77"/>
      <c r="C22" s="78"/>
      <c r="D22" s="14" t="s">
        <v>9</v>
      </c>
      <c r="E22" s="15">
        <f>+F21</f>
        <v>45235</v>
      </c>
      <c r="F22" s="15">
        <f>+E22+7</f>
        <v>45242</v>
      </c>
      <c r="G22" s="11">
        <f t="shared" si="1"/>
        <v>7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3"/>
    </row>
    <row r="23" spans="2:104" ht="33.75" customHeight="1">
      <c r="B23" s="77"/>
      <c r="C23" s="78"/>
      <c r="D23" s="14" t="s">
        <v>10</v>
      </c>
      <c r="E23" s="15">
        <f>+F22+1</f>
        <v>45243</v>
      </c>
      <c r="F23" s="15">
        <f>+E23+4</f>
        <v>45247</v>
      </c>
      <c r="G23" s="11">
        <f t="shared" si="1"/>
        <v>4</v>
      </c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3"/>
    </row>
    <row r="24" spans="2:104" ht="33.75" customHeight="1">
      <c r="B24" s="77"/>
      <c r="C24" s="78"/>
      <c r="D24" s="14" t="s">
        <v>8</v>
      </c>
      <c r="E24" s="15">
        <f>+F23</f>
        <v>45247</v>
      </c>
      <c r="F24" s="15">
        <f>+E24+0.5</f>
        <v>45247.5</v>
      </c>
      <c r="G24" s="11">
        <f t="shared" si="1"/>
        <v>0.5</v>
      </c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3"/>
    </row>
    <row r="25" spans="2:104" ht="33.75" customHeight="1">
      <c r="B25" s="77"/>
      <c r="C25" s="78"/>
      <c r="D25" s="14" t="s">
        <v>11</v>
      </c>
      <c r="E25" s="15">
        <f>+E24+1</f>
        <v>45248</v>
      </c>
      <c r="F25" s="15">
        <f>+E25+4</f>
        <v>45252</v>
      </c>
      <c r="G25" s="11">
        <f t="shared" si="1"/>
        <v>4</v>
      </c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3"/>
    </row>
    <row r="26" spans="2:104" ht="33.75" customHeight="1">
      <c r="B26" s="77"/>
      <c r="C26" s="78"/>
      <c r="D26" s="14" t="s">
        <v>12</v>
      </c>
      <c r="E26" s="15">
        <f>+F25+1</f>
        <v>45253</v>
      </c>
      <c r="F26" s="15">
        <f>+E26+2</f>
        <v>45255</v>
      </c>
      <c r="G26" s="11">
        <f t="shared" si="1"/>
        <v>2</v>
      </c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3"/>
    </row>
    <row r="27" spans="2:104" ht="33.75" customHeight="1">
      <c r="B27" s="77"/>
      <c r="C27" s="78"/>
      <c r="D27" s="14" t="s">
        <v>13</v>
      </c>
      <c r="E27" s="15">
        <f>+F26</f>
        <v>45255</v>
      </c>
      <c r="F27" s="15">
        <f>+E27+1</f>
        <v>45256</v>
      </c>
      <c r="G27" s="11">
        <f t="shared" si="1"/>
        <v>1</v>
      </c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3"/>
    </row>
    <row r="28" spans="2:104" ht="33.75" customHeight="1">
      <c r="B28" s="77"/>
      <c r="C28" s="78"/>
      <c r="D28" s="14" t="s">
        <v>14</v>
      </c>
      <c r="E28" s="15">
        <f>+F27+1</f>
        <v>45257</v>
      </c>
      <c r="F28" s="15">
        <f>+E28+7</f>
        <v>45264</v>
      </c>
      <c r="G28" s="11">
        <f t="shared" si="1"/>
        <v>7</v>
      </c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3"/>
    </row>
    <row r="29" spans="2:104" ht="33.75" customHeight="1">
      <c r="B29" s="79"/>
      <c r="C29" s="80"/>
      <c r="D29" s="16" t="s">
        <v>15</v>
      </c>
      <c r="E29" s="17">
        <f>+E28</f>
        <v>45257</v>
      </c>
      <c r="F29" s="17">
        <f>+F28</f>
        <v>45264</v>
      </c>
      <c r="G29" s="11">
        <f t="shared" si="1"/>
        <v>7</v>
      </c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3"/>
    </row>
    <row r="30" spans="2:104" ht="33.75" customHeight="1">
      <c r="B30" s="68" t="s">
        <v>16</v>
      </c>
      <c r="C30" s="73" t="s">
        <v>17</v>
      </c>
      <c r="D30" s="9" t="s">
        <v>18</v>
      </c>
      <c r="E30" s="10">
        <f>+E10-7</f>
        <v>45224</v>
      </c>
      <c r="F30" s="10">
        <f>+E30+3</f>
        <v>45227</v>
      </c>
      <c r="G30" s="11">
        <f>(+F30-E30)</f>
        <v>3</v>
      </c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3"/>
    </row>
    <row r="31" spans="2:104" ht="33.75" customHeight="1">
      <c r="B31" s="69"/>
      <c r="C31" s="81"/>
      <c r="D31" s="14" t="s">
        <v>19</v>
      </c>
      <c r="E31" s="15">
        <f>+F30+3</f>
        <v>45230</v>
      </c>
      <c r="F31" s="15">
        <f>+E31+21</f>
        <v>45251</v>
      </c>
      <c r="G31" s="11">
        <f>(+F31-E31)</f>
        <v>21</v>
      </c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3"/>
    </row>
    <row r="32" spans="2:104" ht="33.75" customHeight="1">
      <c r="B32" s="69"/>
      <c r="C32" s="74"/>
      <c r="D32" s="16" t="s">
        <v>47</v>
      </c>
      <c r="E32" s="17">
        <f>+F31</f>
        <v>45251</v>
      </c>
      <c r="F32" s="17">
        <f>+E32+5</f>
        <v>45256</v>
      </c>
      <c r="G32" s="11">
        <f>(+F32-E32)</f>
        <v>5</v>
      </c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3"/>
    </row>
    <row r="33" spans="2:104" ht="33.75" customHeight="1">
      <c r="B33" s="69"/>
      <c r="C33" s="67" t="s">
        <v>20</v>
      </c>
      <c r="D33" s="9" t="s">
        <v>21</v>
      </c>
      <c r="E33" s="10">
        <f>+E10+1</f>
        <v>45232</v>
      </c>
      <c r="F33" s="10">
        <f>+E33+40</f>
        <v>45272</v>
      </c>
      <c r="G33" s="11">
        <f>+F33-E33</f>
        <v>40</v>
      </c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3"/>
    </row>
    <row r="34" spans="2:104" ht="33.75" customHeight="1">
      <c r="B34" s="69"/>
      <c r="C34" s="67"/>
      <c r="D34" s="16" t="s">
        <v>46</v>
      </c>
      <c r="E34" s="17">
        <f>+F33</f>
        <v>45272</v>
      </c>
      <c r="F34" s="17">
        <f>+E34+7</f>
        <v>45279</v>
      </c>
      <c r="G34" s="11">
        <f>+F34-E34</f>
        <v>7</v>
      </c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3"/>
    </row>
    <row r="35" spans="2:104" ht="33.75" customHeight="1">
      <c r="B35" s="69"/>
      <c r="C35" s="67" t="s">
        <v>22</v>
      </c>
      <c r="D35" s="9" t="s">
        <v>23</v>
      </c>
      <c r="E35" s="10">
        <f>+E10-50</f>
        <v>45181</v>
      </c>
      <c r="F35" s="10">
        <f>+E35+30</f>
        <v>45211</v>
      </c>
      <c r="G35" s="11">
        <f>+F35-E35</f>
        <v>30</v>
      </c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3"/>
    </row>
    <row r="36" spans="2:104" ht="33.75" customHeight="1">
      <c r="B36" s="69"/>
      <c r="C36" s="67"/>
      <c r="D36" s="16" t="s">
        <v>24</v>
      </c>
      <c r="E36" s="17">
        <f>+F35</f>
        <v>45211</v>
      </c>
      <c r="F36" s="17">
        <f>+E36+7</f>
        <v>45218</v>
      </c>
      <c r="G36" s="11">
        <f>+F36-E36</f>
        <v>7</v>
      </c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3"/>
    </row>
    <row r="37" spans="2:104" ht="33.75" customHeight="1">
      <c r="B37" s="64" t="s">
        <v>25</v>
      </c>
      <c r="C37" s="67" t="s">
        <v>26</v>
      </c>
      <c r="D37" s="20" t="s">
        <v>27</v>
      </c>
      <c r="E37" s="21">
        <f>+E36+1</f>
        <v>45212</v>
      </c>
      <c r="F37" s="21">
        <f>+E37+14</f>
        <v>45226</v>
      </c>
      <c r="G37" s="11">
        <f>(+F37-E37)</f>
        <v>14</v>
      </c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3"/>
    </row>
    <row r="38" spans="2:104" ht="33.75" customHeight="1">
      <c r="B38" s="65"/>
      <c r="C38" s="67"/>
      <c r="D38" s="14" t="s">
        <v>28</v>
      </c>
      <c r="E38" s="15">
        <f>+E37</f>
        <v>45212</v>
      </c>
      <c r="F38" s="15">
        <f>+E38+10</f>
        <v>45222</v>
      </c>
      <c r="G38" s="11">
        <f>(+F38-E38)</f>
        <v>10</v>
      </c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3"/>
    </row>
    <row r="39" spans="2:104" ht="33.75" customHeight="1">
      <c r="B39" s="65"/>
      <c r="C39" s="67"/>
      <c r="D39" s="22" t="s">
        <v>29</v>
      </c>
      <c r="E39" s="23">
        <f>+F37</f>
        <v>45226</v>
      </c>
      <c r="F39" s="23">
        <f>+E39+7</f>
        <v>45233</v>
      </c>
      <c r="G39" s="11">
        <f>(+F39-E39)</f>
        <v>7</v>
      </c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3"/>
      <c r="CL39" s="33"/>
      <c r="CM39" s="33"/>
      <c r="CN39" s="33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3"/>
    </row>
    <row r="40" spans="2:104" ht="33.75" customHeight="1">
      <c r="B40" s="65"/>
      <c r="C40" s="67" t="s">
        <v>30</v>
      </c>
      <c r="D40" s="9" t="s">
        <v>31</v>
      </c>
      <c r="E40" s="10">
        <f>+E10</f>
        <v>45231</v>
      </c>
      <c r="F40" s="10">
        <f>+E40+7</f>
        <v>45238</v>
      </c>
      <c r="G40" s="11">
        <f>+F40-E40</f>
        <v>7</v>
      </c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  <c r="CJ40" s="33"/>
      <c r="CK40" s="33"/>
      <c r="CL40" s="33"/>
      <c r="CM40" s="33"/>
      <c r="CN40" s="33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3"/>
    </row>
    <row r="41" spans="2:104" ht="33.75" customHeight="1">
      <c r="B41" s="65"/>
      <c r="C41" s="67"/>
      <c r="D41" s="14" t="s">
        <v>32</v>
      </c>
      <c r="E41" s="15">
        <f>+F40</f>
        <v>45238</v>
      </c>
      <c r="F41" s="15">
        <f>+E41+15</f>
        <v>45253</v>
      </c>
      <c r="G41" s="11">
        <f t="shared" ref="G41:G53" si="2">(+F41-E41)</f>
        <v>15</v>
      </c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  <c r="CJ41" s="33"/>
      <c r="CK41" s="33"/>
      <c r="CL41" s="33"/>
      <c r="CM41" s="33"/>
      <c r="CN41" s="33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3"/>
    </row>
    <row r="42" spans="2:104" ht="33.75" customHeight="1">
      <c r="B42" s="65"/>
      <c r="C42" s="67"/>
      <c r="D42" s="14" t="s">
        <v>45</v>
      </c>
      <c r="E42" s="15">
        <f>+F41</f>
        <v>45253</v>
      </c>
      <c r="F42" s="15">
        <f>+E42+30</f>
        <v>45283</v>
      </c>
      <c r="G42" s="11">
        <f t="shared" si="2"/>
        <v>30</v>
      </c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3"/>
    </row>
    <row r="43" spans="2:104" ht="33.75" customHeight="1">
      <c r="B43" s="65"/>
      <c r="C43" s="67"/>
      <c r="D43" s="14" t="s">
        <v>33</v>
      </c>
      <c r="E43" s="15">
        <f>+F42</f>
        <v>45283</v>
      </c>
      <c r="F43" s="15">
        <f>+E43+7</f>
        <v>45290</v>
      </c>
      <c r="G43" s="11">
        <f t="shared" si="2"/>
        <v>7</v>
      </c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3"/>
      <c r="CL43" s="33"/>
      <c r="CM43" s="33"/>
      <c r="CN43" s="33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3"/>
    </row>
    <row r="44" spans="2:104" ht="33.75" customHeight="1">
      <c r="B44" s="66"/>
      <c r="C44" s="67"/>
      <c r="D44" s="16" t="s">
        <v>34</v>
      </c>
      <c r="E44" s="17">
        <f>+F43</f>
        <v>45290</v>
      </c>
      <c r="F44" s="24">
        <f>+E44+60</f>
        <v>45350</v>
      </c>
      <c r="G44" s="11">
        <f t="shared" si="2"/>
        <v>60</v>
      </c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3"/>
    </row>
    <row r="45" spans="2:104" ht="33.75" customHeight="1" outlineLevel="1">
      <c r="B45" s="68" t="s">
        <v>44</v>
      </c>
      <c r="C45" s="70" t="s">
        <v>35</v>
      </c>
      <c r="D45" s="9" t="s">
        <v>36</v>
      </c>
      <c r="E45" s="10">
        <f>+F41</f>
        <v>45253</v>
      </c>
      <c r="F45" s="10">
        <f>+E45+4</f>
        <v>45257</v>
      </c>
      <c r="G45" s="11">
        <f t="shared" si="2"/>
        <v>4</v>
      </c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3"/>
    </row>
    <row r="46" spans="2:104" ht="33.75" customHeight="1" outlineLevel="1">
      <c r="B46" s="69"/>
      <c r="C46" s="71"/>
      <c r="D46" s="14" t="s">
        <v>37</v>
      </c>
      <c r="E46" s="15">
        <f>+E45</f>
        <v>45253</v>
      </c>
      <c r="F46" s="15">
        <f>+F45</f>
        <v>45257</v>
      </c>
      <c r="G46" s="11">
        <f t="shared" si="2"/>
        <v>4</v>
      </c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3"/>
    </row>
    <row r="47" spans="2:104" ht="33.75" customHeight="1" outlineLevel="1">
      <c r="B47" s="69"/>
      <c r="C47" s="71"/>
      <c r="D47" s="14" t="s">
        <v>38</v>
      </c>
      <c r="E47" s="15">
        <f>+E46</f>
        <v>45253</v>
      </c>
      <c r="F47" s="15">
        <f>+F46</f>
        <v>45257</v>
      </c>
      <c r="G47" s="11">
        <f t="shared" si="2"/>
        <v>4</v>
      </c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3"/>
    </row>
    <row r="48" spans="2:104" ht="33.75" customHeight="1" outlineLevel="1">
      <c r="B48" s="69"/>
      <c r="C48" s="72"/>
      <c r="D48" s="16" t="s">
        <v>39</v>
      </c>
      <c r="E48" s="17">
        <f>+E10-10</f>
        <v>45221</v>
      </c>
      <c r="F48" s="17">
        <f>+E48+90</f>
        <v>45311</v>
      </c>
      <c r="G48" s="11">
        <f t="shared" si="2"/>
        <v>90</v>
      </c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3"/>
    </row>
    <row r="49" spans="2:104" ht="33.75" customHeight="1">
      <c r="B49" s="69"/>
      <c r="C49" s="73" t="s">
        <v>40</v>
      </c>
      <c r="D49" s="9" t="s">
        <v>41</v>
      </c>
      <c r="E49" s="10">
        <f>+E10+7</f>
        <v>45238</v>
      </c>
      <c r="F49" s="25">
        <f>+E49+7</f>
        <v>45245</v>
      </c>
      <c r="G49" s="11">
        <f t="shared" si="2"/>
        <v>7</v>
      </c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3"/>
    </row>
    <row r="50" spans="2:104" ht="33.75" customHeight="1">
      <c r="B50" s="69"/>
      <c r="C50" s="74"/>
      <c r="D50" s="16" t="s">
        <v>42</v>
      </c>
      <c r="E50" s="17">
        <f>+F49</f>
        <v>45245</v>
      </c>
      <c r="F50" s="26">
        <f>+E50+7</f>
        <v>45252</v>
      </c>
      <c r="G50" s="11">
        <f t="shared" si="2"/>
        <v>7</v>
      </c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  <c r="CJ50" s="33"/>
      <c r="CK50" s="33"/>
      <c r="CL50" s="33"/>
      <c r="CM50" s="33"/>
      <c r="CN50" s="33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3"/>
    </row>
    <row r="51" spans="2:104" ht="33.75" customHeight="1">
      <c r="B51" s="48" t="s">
        <v>43</v>
      </c>
      <c r="C51" s="49"/>
      <c r="D51" s="9" t="s">
        <v>64</v>
      </c>
      <c r="E51" s="10">
        <v>43160</v>
      </c>
      <c r="F51" s="10">
        <v>43220</v>
      </c>
      <c r="G51" s="11">
        <f t="shared" si="2"/>
        <v>60</v>
      </c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3"/>
    </row>
    <row r="52" spans="2:104" ht="33.75" customHeight="1">
      <c r="B52" s="50"/>
      <c r="C52" s="51"/>
      <c r="D52" s="14"/>
      <c r="E52" s="15"/>
      <c r="F52" s="15"/>
      <c r="G52" s="11">
        <f t="shared" si="2"/>
        <v>0</v>
      </c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  <c r="CA52" s="33"/>
      <c r="CB52" s="33"/>
      <c r="CC52" s="33"/>
      <c r="CD52" s="33"/>
      <c r="CE52" s="33"/>
      <c r="CF52" s="33"/>
      <c r="CG52" s="33"/>
      <c r="CH52" s="33"/>
      <c r="CI52" s="33"/>
      <c r="CJ52" s="33"/>
      <c r="CK52" s="33"/>
      <c r="CL52" s="33"/>
      <c r="CM52" s="33"/>
      <c r="CN52" s="33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3"/>
    </row>
    <row r="53" spans="2:104" ht="33.75" customHeight="1">
      <c r="B53" s="52"/>
      <c r="C53" s="53"/>
      <c r="D53" s="16"/>
      <c r="E53" s="17"/>
      <c r="F53" s="17"/>
      <c r="G53" s="11">
        <f t="shared" si="2"/>
        <v>0</v>
      </c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33"/>
      <c r="CH53" s="33"/>
      <c r="CI53" s="33"/>
      <c r="CJ53" s="33"/>
      <c r="CK53" s="33"/>
      <c r="CL53" s="33"/>
      <c r="CM53" s="33"/>
      <c r="CN53" s="33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3"/>
    </row>
    <row r="54" spans="2:104" ht="33.75" customHeight="1" thickBot="1">
      <c r="B54" s="54" t="s">
        <v>63</v>
      </c>
      <c r="C54" s="55"/>
      <c r="D54" s="55"/>
      <c r="E54" s="55"/>
      <c r="F54" s="55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9"/>
    </row>
    <row r="55" spans="2:104" ht="38.25" customHeight="1"/>
    <row r="56" spans="2:104">
      <c r="D56" s="1"/>
      <c r="E56" s="1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</row>
    <row r="57" spans="2:104">
      <c r="D57" s="1"/>
      <c r="E57" s="1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</row>
    <row r="58" spans="2:104">
      <c r="D58" s="1"/>
      <c r="E58" s="1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</row>
    <row r="59" spans="2:104">
      <c r="D59" s="1"/>
      <c r="E59" s="1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</row>
    <row r="60" spans="2:104">
      <c r="D60" s="1"/>
      <c r="E60" s="1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</row>
    <row r="61" spans="2:104">
      <c r="D61" s="1"/>
      <c r="E61" s="1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</row>
    <row r="62" spans="2:104"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</row>
    <row r="63" spans="2:104">
      <c r="D63" s="1"/>
      <c r="E63" s="1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</row>
    <row r="64" spans="2:104" ht="38.25" customHeight="1">
      <c r="D64" s="1"/>
      <c r="E64" s="1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</row>
    <row r="65" spans="4:103" ht="38.25" customHeight="1">
      <c r="D65" s="1"/>
      <c r="E65" s="1"/>
      <c r="CO65" s="31"/>
      <c r="CP65" s="31"/>
      <c r="CQ65" s="31"/>
      <c r="CR65" s="31"/>
      <c r="CS65" s="31"/>
      <c r="CT65" s="31"/>
      <c r="CU65" s="31"/>
      <c r="CV65" s="31"/>
      <c r="CW65" s="31"/>
      <c r="CX65" s="31"/>
      <c r="CY65" s="31"/>
    </row>
    <row r="66" spans="4:103" ht="38.25" customHeight="1">
      <c r="D66" s="1"/>
      <c r="E66" s="1"/>
      <c r="CO66" s="31"/>
      <c r="CP66" s="31"/>
      <c r="CQ66" s="31"/>
      <c r="CR66" s="31"/>
      <c r="CS66" s="31"/>
      <c r="CT66" s="31"/>
      <c r="CU66" s="31"/>
      <c r="CV66" s="31"/>
      <c r="CW66" s="31"/>
      <c r="CX66" s="31"/>
      <c r="CY66" s="31"/>
    </row>
    <row r="67" spans="4:103" ht="38.25" customHeight="1">
      <c r="D67" s="1"/>
      <c r="E67" s="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</row>
    <row r="68" spans="4:103" ht="38.25" customHeight="1"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</row>
    <row r="69" spans="4:103" ht="38.25" customHeight="1"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</row>
    <row r="70" spans="4:103" ht="38.25" customHeight="1"/>
  </sheetData>
  <mergeCells count="47">
    <mergeCell ref="B10:B17"/>
    <mergeCell ref="C10:C15"/>
    <mergeCell ref="C16:C17"/>
    <mergeCell ref="B18:C20"/>
    <mergeCell ref="B21:C29"/>
    <mergeCell ref="B30:B36"/>
    <mergeCell ref="C30:C32"/>
    <mergeCell ref="C33:C34"/>
    <mergeCell ref="C35:C36"/>
    <mergeCell ref="B37:B44"/>
    <mergeCell ref="C37:C39"/>
    <mergeCell ref="C40:C44"/>
    <mergeCell ref="B45:B50"/>
    <mergeCell ref="C45:C48"/>
    <mergeCell ref="C49:C50"/>
    <mergeCell ref="B51:C53"/>
    <mergeCell ref="B54:F54"/>
    <mergeCell ref="CZ7:CZ8"/>
    <mergeCell ref="G7:K8"/>
    <mergeCell ref="L7:P8"/>
    <mergeCell ref="B7:D9"/>
    <mergeCell ref="E7:E9"/>
    <mergeCell ref="F7:F9"/>
    <mergeCell ref="AK7:AO8"/>
    <mergeCell ref="AF7:AJ8"/>
    <mergeCell ref="AA7:AE8"/>
    <mergeCell ref="V7:Z8"/>
    <mergeCell ref="Q7:U8"/>
    <mergeCell ref="BY7:CC8"/>
    <mergeCell ref="CD7:CG8"/>
    <mergeCell ref="CH7:CK8"/>
    <mergeCell ref="CL7:CP8"/>
    <mergeCell ref="CQ7:CU8"/>
    <mergeCell ref="AZ7:BD8"/>
    <mergeCell ref="AU7:AY8"/>
    <mergeCell ref="AP7:AT8"/>
    <mergeCell ref="BT7:BX8"/>
    <mergeCell ref="BO7:BS8"/>
    <mergeCell ref="BJ7:BN8"/>
    <mergeCell ref="BE7:BI8"/>
    <mergeCell ref="B2:AO5"/>
    <mergeCell ref="CO5:CR5"/>
    <mergeCell ref="CO4:CR4"/>
    <mergeCell ref="CO3:CR3"/>
    <mergeCell ref="CS5:CV5"/>
    <mergeCell ref="CS4:CV4"/>
    <mergeCell ref="CS3:CV3"/>
  </mergeCells>
  <phoneticPr fontId="8" type="noConversion"/>
  <printOptions horizontalCentered="1" verticalCentered="1"/>
  <pageMargins left="0.39370078740157483" right="0.39370078740157483" top="0.59055118110236227" bottom="0.39370078740157483" header="0" footer="0"/>
  <pageSetup paperSize="8" scale="30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Flow-일정표</vt:lpstr>
      <vt:lpstr>'Flow-일정표'!Print_Area</vt:lpstr>
    </vt:vector>
  </TitlesOfParts>
  <Company>강호건축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윤종원</dc:creator>
  <cp:lastModifiedBy>PC-1</cp:lastModifiedBy>
  <cp:lastPrinted>2023-12-13T06:30:33Z</cp:lastPrinted>
  <dcterms:created xsi:type="dcterms:W3CDTF">2013-01-29T02:43:35Z</dcterms:created>
  <dcterms:modified xsi:type="dcterms:W3CDTF">2023-12-14T07:09:49Z</dcterms:modified>
</cp:coreProperties>
</file>