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작업파일_공유\엑셀자료\통계자료\2023\"/>
    </mc:Choice>
  </mc:AlternateContent>
  <xr:revisionPtr revIDLastSave="0" documentId="13_ncr:1_{067AA42C-00D8-47C9-A2D3-F1A549F3C424}" xr6:coauthVersionLast="47" xr6:coauthVersionMax="47" xr10:uidLastSave="{00000000-0000-0000-0000-000000000000}"/>
  <bookViews>
    <workbookView xWindow="915" yWindow="-120" windowWidth="28005" windowHeight="16440" activeTab="2" xr2:uid="{B05D6106-C218-44C7-8FE4-C5C2F1A4D1CC}"/>
  </bookViews>
  <sheets>
    <sheet name="단가표" sheetId="2" r:id="rId1"/>
    <sheet name="판매내역" sheetId="1" r:id="rId2"/>
    <sheet name="품목상세" sheetId="4" r:id="rId3"/>
    <sheet name="품목통합월별" sheetId="6" r:id="rId4"/>
  </sheets>
  <externalReferences>
    <externalReference r:id="rId5"/>
  </externalReferences>
  <definedNames>
    <definedName name="_xlnm._FilterDatabase" localSheetId="1" hidden="1">판매내역!$A$1:$J$543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8" i="1"/>
  <c r="I17" i="1"/>
  <c r="I19" i="1"/>
  <c r="I20" i="1"/>
  <c r="I21" i="1"/>
  <c r="I22" i="1"/>
  <c r="I24" i="1"/>
  <c r="I23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7" i="1"/>
  <c r="I48" i="1"/>
  <c r="I46" i="1"/>
  <c r="I49" i="1"/>
  <c r="I50" i="1"/>
  <c r="I52" i="1"/>
  <c r="I51" i="1"/>
  <c r="I53" i="1"/>
  <c r="I55" i="1"/>
  <c r="I54" i="1"/>
  <c r="I56" i="1"/>
  <c r="I57" i="1"/>
  <c r="I58" i="1"/>
  <c r="I59" i="1"/>
  <c r="I60" i="1"/>
  <c r="I61" i="1"/>
  <c r="I62" i="1"/>
  <c r="I64" i="1"/>
  <c r="I65" i="1"/>
  <c r="I63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4" i="1"/>
  <c r="I83" i="1"/>
  <c r="I85" i="1"/>
  <c r="I86" i="1"/>
  <c r="I87" i="1"/>
  <c r="I91" i="1"/>
  <c r="I90" i="1"/>
  <c r="I89" i="1"/>
  <c r="I96" i="1"/>
  <c r="I94" i="1"/>
  <c r="I98" i="1"/>
  <c r="I99" i="1"/>
  <c r="I97" i="1"/>
  <c r="I109" i="1"/>
  <c r="I105" i="1"/>
  <c r="I106" i="1"/>
  <c r="I107" i="1"/>
  <c r="I108" i="1"/>
  <c r="I111" i="1"/>
  <c r="I110" i="1"/>
  <c r="I113" i="1"/>
  <c r="I114" i="1"/>
  <c r="I115" i="1"/>
  <c r="I116" i="1"/>
  <c r="I117" i="1"/>
  <c r="I118" i="1"/>
  <c r="I122" i="1"/>
  <c r="I120" i="1"/>
  <c r="I124" i="1"/>
  <c r="I126" i="1"/>
  <c r="I125" i="1"/>
  <c r="I128" i="1"/>
  <c r="I127" i="1"/>
  <c r="I130" i="1"/>
  <c r="I129" i="1"/>
  <c r="I135" i="1"/>
  <c r="I131" i="1"/>
  <c r="I132" i="1"/>
  <c r="I136" i="1"/>
  <c r="I141" i="1"/>
  <c r="I142" i="1"/>
  <c r="I140" i="1"/>
  <c r="I138" i="1"/>
  <c r="I139" i="1"/>
  <c r="I144" i="1"/>
  <c r="I146" i="1"/>
  <c r="I145" i="1"/>
  <c r="I147" i="1"/>
  <c r="I149" i="1"/>
  <c r="I155" i="1"/>
  <c r="I153" i="1"/>
  <c r="I154" i="1"/>
  <c r="I156" i="1"/>
  <c r="I159" i="1"/>
  <c r="I160" i="1"/>
  <c r="I163" i="1"/>
  <c r="I161" i="1"/>
  <c r="I162" i="1"/>
  <c r="I165" i="1"/>
  <c r="I164" i="1"/>
  <c r="I166" i="1"/>
  <c r="I167" i="1"/>
  <c r="I170" i="1"/>
  <c r="I169" i="1"/>
  <c r="I168" i="1"/>
  <c r="I171" i="1"/>
  <c r="I174" i="1"/>
  <c r="I175" i="1"/>
  <c r="I173" i="1"/>
  <c r="I176" i="1"/>
  <c r="I185" i="1"/>
  <c r="I186" i="1"/>
  <c r="I180" i="1"/>
  <c r="I177" i="1"/>
  <c r="I178" i="1"/>
  <c r="I179" i="1"/>
  <c r="I183" i="1"/>
  <c r="I184" i="1"/>
  <c r="I187" i="1"/>
  <c r="I188" i="1"/>
  <c r="I189" i="1"/>
  <c r="I190" i="1"/>
  <c r="I191" i="1"/>
  <c r="I194" i="1"/>
  <c r="I195" i="1"/>
  <c r="I197" i="1"/>
  <c r="I196" i="1"/>
  <c r="I202" i="1"/>
  <c r="I198" i="1"/>
  <c r="I199" i="1"/>
  <c r="I201" i="1"/>
  <c r="I200" i="1"/>
  <c r="I204" i="1"/>
  <c r="I205" i="1"/>
  <c r="I203" i="1"/>
  <c r="I206" i="1"/>
  <c r="I207" i="1"/>
  <c r="I208" i="1"/>
  <c r="I209" i="1"/>
  <c r="I211" i="1"/>
  <c r="I212" i="1"/>
  <c r="I213" i="1"/>
  <c r="I214" i="1"/>
  <c r="I215" i="1"/>
  <c r="I217" i="1"/>
  <c r="I216" i="1"/>
  <c r="I219" i="1"/>
  <c r="I222" i="1"/>
  <c r="I223" i="1"/>
  <c r="I218" i="1"/>
  <c r="I220" i="1"/>
  <c r="I221" i="1"/>
  <c r="I224" i="1"/>
  <c r="I225" i="1"/>
  <c r="I226" i="1"/>
  <c r="I236" i="1"/>
  <c r="I227" i="1"/>
  <c r="I228" i="1"/>
  <c r="I229" i="1"/>
  <c r="I230" i="1"/>
  <c r="I231" i="1"/>
  <c r="I232" i="1"/>
  <c r="I233" i="1"/>
  <c r="I234" i="1"/>
  <c r="I237" i="1"/>
  <c r="I238" i="1"/>
  <c r="I239" i="1"/>
  <c r="I240" i="1"/>
  <c r="I244" i="1"/>
  <c r="I241" i="1"/>
  <c r="I245" i="1"/>
  <c r="I242" i="1"/>
  <c r="I247" i="1"/>
  <c r="I243" i="1"/>
  <c r="I248" i="1"/>
  <c r="I249" i="1"/>
  <c r="I250" i="1"/>
  <c r="I251" i="1"/>
  <c r="I252" i="1"/>
  <c r="I254" i="1"/>
  <c r="I255" i="1"/>
  <c r="I256" i="1"/>
  <c r="I259" i="1"/>
  <c r="I260" i="1"/>
  <c r="I262" i="1"/>
  <c r="I263" i="1"/>
  <c r="I261" i="1"/>
  <c r="I264" i="1"/>
  <c r="I267" i="1"/>
  <c r="I268" i="1"/>
  <c r="I270" i="1"/>
  <c r="I269" i="1"/>
  <c r="I271" i="1"/>
  <c r="I272" i="1"/>
  <c r="I273" i="1"/>
  <c r="I274" i="1"/>
  <c r="I276" i="1"/>
  <c r="I275" i="1"/>
  <c r="I277" i="1"/>
  <c r="I278" i="1"/>
  <c r="I280" i="1"/>
  <c r="I279" i="1"/>
  <c r="I282" i="1"/>
  <c r="I281" i="1"/>
  <c r="I283" i="1"/>
  <c r="I288" i="1"/>
  <c r="I289" i="1"/>
  <c r="I290" i="1"/>
  <c r="I286" i="1"/>
  <c r="I285" i="1"/>
  <c r="I287" i="1"/>
  <c r="I284" i="1"/>
  <c r="I291" i="1"/>
  <c r="I292" i="1"/>
  <c r="I294" i="1"/>
  <c r="I293" i="1"/>
  <c r="I295" i="1"/>
  <c r="I297" i="1"/>
  <c r="I298" i="1"/>
  <c r="I296" i="1"/>
  <c r="I299" i="1"/>
  <c r="I300" i="1"/>
  <c r="I303" i="1"/>
  <c r="I301" i="1"/>
  <c r="I302" i="1"/>
  <c r="I305" i="1"/>
  <c r="I304" i="1"/>
  <c r="I307" i="1"/>
  <c r="I306" i="1"/>
  <c r="I308" i="1"/>
  <c r="I309" i="1"/>
  <c r="I310" i="1"/>
  <c r="I315" i="1"/>
  <c r="I314" i="1"/>
  <c r="I312" i="1"/>
  <c r="I313" i="1"/>
  <c r="I317" i="1"/>
  <c r="I318" i="1"/>
  <c r="I319" i="1"/>
  <c r="I316" i="1"/>
  <c r="I323" i="1"/>
  <c r="I324" i="1"/>
  <c r="I322" i="1"/>
  <c r="I320" i="1"/>
  <c r="I321" i="1"/>
  <c r="I326" i="1"/>
  <c r="I327" i="1"/>
  <c r="I328" i="1"/>
  <c r="I331" i="1"/>
  <c r="I329" i="1"/>
  <c r="I332" i="1"/>
  <c r="I330" i="1"/>
  <c r="I333" i="1"/>
  <c r="I338" i="1"/>
  <c r="I334" i="1"/>
  <c r="I336" i="1"/>
  <c r="I337" i="1"/>
  <c r="I335" i="1"/>
  <c r="I341" i="1"/>
  <c r="I342" i="1"/>
  <c r="I343" i="1"/>
  <c r="I344" i="1"/>
  <c r="I346" i="1"/>
  <c r="I345" i="1"/>
  <c r="I351" i="1"/>
  <c r="I347" i="1"/>
  <c r="I349" i="1"/>
  <c r="I350" i="1"/>
  <c r="I352" i="1"/>
  <c r="I353" i="1"/>
  <c r="I348" i="1"/>
  <c r="I354" i="1"/>
  <c r="I355" i="1"/>
  <c r="I356" i="1"/>
  <c r="I357" i="1"/>
  <c r="I358" i="1"/>
  <c r="I359" i="1"/>
  <c r="I360" i="1"/>
  <c r="I361" i="1"/>
  <c r="I364" i="1"/>
  <c r="I362" i="1"/>
  <c r="I363" i="1"/>
  <c r="I366" i="1"/>
  <c r="I369" i="1"/>
  <c r="I370" i="1"/>
  <c r="I367" i="1"/>
  <c r="I368" i="1"/>
  <c r="I371" i="1"/>
  <c r="I374" i="1"/>
  <c r="I376" i="1"/>
  <c r="I375" i="1"/>
  <c r="I378" i="1"/>
  <c r="I377" i="1"/>
  <c r="I380" i="1"/>
  <c r="I381" i="1"/>
  <c r="I379" i="1"/>
  <c r="I384" i="1"/>
  <c r="I382" i="1"/>
  <c r="I383" i="1"/>
  <c r="I385" i="1"/>
  <c r="I386" i="1"/>
  <c r="I387" i="1"/>
  <c r="I389" i="1"/>
  <c r="I393" i="1"/>
  <c r="I394" i="1"/>
  <c r="I392" i="1"/>
  <c r="I390" i="1"/>
  <c r="I391" i="1"/>
  <c r="I397" i="1"/>
  <c r="I398" i="1"/>
  <c r="I399" i="1"/>
  <c r="I402" i="1"/>
  <c r="I400" i="1"/>
  <c r="I401" i="1"/>
  <c r="I403" i="1"/>
  <c r="I404" i="1"/>
  <c r="I406" i="1"/>
  <c r="I408" i="1"/>
  <c r="I405" i="1"/>
  <c r="I407" i="1"/>
  <c r="I413" i="1"/>
  <c r="I414" i="1"/>
  <c r="I411" i="1"/>
  <c r="I412" i="1"/>
  <c r="I409" i="1"/>
  <c r="I410" i="1"/>
  <c r="I415" i="1"/>
  <c r="I416" i="1"/>
  <c r="I418" i="1"/>
  <c r="I417" i="1"/>
  <c r="I420" i="1"/>
  <c r="I419" i="1"/>
  <c r="I422" i="1"/>
  <c r="I421" i="1"/>
  <c r="I423" i="1"/>
  <c r="I425" i="1"/>
  <c r="I426" i="1"/>
  <c r="I427" i="1"/>
  <c r="I424" i="1"/>
  <c r="I430" i="1"/>
  <c r="I429" i="1"/>
  <c r="I428" i="1"/>
  <c r="I431" i="1"/>
  <c r="I432" i="1"/>
  <c r="I434" i="1"/>
  <c r="I436" i="1"/>
  <c r="I437" i="1"/>
  <c r="I433" i="1"/>
  <c r="I435" i="1"/>
  <c r="I438" i="1"/>
  <c r="I441" i="1"/>
  <c r="I440" i="1"/>
  <c r="I443" i="1"/>
  <c r="I442" i="1"/>
  <c r="I444" i="1"/>
  <c r="I449" i="1"/>
  <c r="I446" i="1"/>
  <c r="I445" i="1"/>
  <c r="I447" i="1"/>
  <c r="I448" i="1"/>
  <c r="I453" i="1"/>
  <c r="I452" i="1"/>
  <c r="I455" i="1"/>
  <c r="I454" i="1"/>
  <c r="I456" i="1"/>
  <c r="I457" i="1"/>
  <c r="I458" i="1"/>
  <c r="I459" i="1"/>
  <c r="I460" i="1"/>
  <c r="I462" i="1"/>
  <c r="I461" i="1"/>
  <c r="I465" i="1"/>
  <c r="I464" i="1"/>
  <c r="I463" i="1"/>
  <c r="I468" i="1"/>
  <c r="I469" i="1"/>
  <c r="I471" i="1"/>
  <c r="I475" i="1"/>
  <c r="I474" i="1"/>
  <c r="I472" i="1"/>
  <c r="I473" i="1"/>
  <c r="I476" i="1"/>
  <c r="I477" i="1"/>
  <c r="I478" i="1"/>
  <c r="I479" i="1"/>
  <c r="I483" i="1"/>
  <c r="I484" i="1"/>
  <c r="I487" i="1"/>
  <c r="I488" i="1"/>
  <c r="I489" i="1"/>
  <c r="I486" i="1"/>
  <c r="I491" i="1"/>
  <c r="I493" i="1"/>
  <c r="I490" i="1"/>
  <c r="I492" i="1"/>
  <c r="I494" i="1"/>
  <c r="I498" i="1"/>
  <c r="I499" i="1"/>
  <c r="I496" i="1"/>
  <c r="I497" i="1"/>
  <c r="I501" i="1"/>
  <c r="I502" i="1"/>
  <c r="I503" i="1"/>
  <c r="I504" i="1"/>
  <c r="I506" i="1"/>
  <c r="I505" i="1"/>
  <c r="I507" i="1"/>
  <c r="I508" i="1"/>
  <c r="I511" i="1"/>
  <c r="I509" i="1"/>
  <c r="I514" i="1"/>
  <c r="I512" i="1"/>
  <c r="I515" i="1"/>
  <c r="I516" i="1"/>
  <c r="I517" i="1"/>
  <c r="I518" i="1"/>
  <c r="I520" i="1"/>
  <c r="I519" i="1"/>
  <c r="I522" i="1"/>
  <c r="I523" i="1"/>
  <c r="I525" i="1"/>
  <c r="I526" i="1"/>
  <c r="I527" i="1"/>
  <c r="I528" i="1"/>
  <c r="I529" i="1"/>
  <c r="I524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470" i="1"/>
  <c r="I481" i="1"/>
  <c r="I485" i="1" l="1"/>
  <c r="I500" i="1"/>
  <c r="I93" i="1"/>
  <c r="I100" i="1"/>
  <c r="I103" i="1"/>
  <c r="I123" i="1"/>
  <c r="I150" i="1"/>
  <c r="I92" i="1"/>
  <c r="I104" i="1"/>
  <c r="I112" i="1"/>
  <c r="I192" i="1"/>
  <c r="I101" i="1"/>
  <c r="I210" i="1"/>
  <c r="I246" i="1"/>
  <c r="I258" i="1"/>
  <c r="I265" i="1"/>
  <c r="I388" i="1"/>
  <c r="I102" i="1"/>
  <c r="I151" i="1"/>
  <c r="I152" i="1"/>
  <c r="I137" i="1"/>
  <c r="I193" i="1"/>
  <c r="I235" i="1"/>
  <c r="I257" i="1"/>
  <c r="I266" i="1"/>
  <c r="I372" i="1"/>
  <c r="I373" i="1"/>
  <c r="I119" i="1"/>
  <c r="I325" i="1"/>
  <c r="I365" i="1"/>
  <c r="I311" i="1"/>
  <c r="I253" i="1"/>
  <c r="I396" i="1"/>
  <c r="I339" i="1"/>
  <c r="I395" i="1"/>
  <c r="I340" i="1"/>
  <c r="I450" i="1"/>
  <c r="I451" i="1"/>
  <c r="I467" i="1"/>
  <c r="I521" i="1"/>
  <c r="I510" i="1"/>
  <c r="I95" i="1"/>
  <c r="I121" i="1"/>
  <c r="I182" i="1"/>
  <c r="I133" i="1"/>
  <c r="I158" i="1"/>
  <c r="I172" i="1"/>
  <c r="I181" i="1"/>
  <c r="I88" i="1"/>
  <c r="I134" i="1"/>
  <c r="I143" i="1"/>
  <c r="I157" i="1"/>
  <c r="I148" i="1"/>
  <c r="I513" i="1"/>
  <c r="I466" i="1"/>
  <c r="I439" i="1"/>
  <c r="I495" i="1"/>
  <c r="I480" i="1"/>
  <c r="I482" i="1"/>
  <c r="Q3" i="6" l="1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I3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M3" i="6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" i="6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O3" i="6"/>
  <c r="O4" i="6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A22" i="4" l="1"/>
  <c r="A21" i="4"/>
  <c r="A13" i="4"/>
  <c r="A29" i="4"/>
  <c r="A10" i="4"/>
  <c r="A8" i="4"/>
  <c r="A6" i="4"/>
  <c r="A24" i="4"/>
  <c r="A16" i="4"/>
  <c r="A5" i="4"/>
  <c r="A28" i="4"/>
  <c r="A17" i="4"/>
  <c r="A26" i="4"/>
  <c r="A18" i="4"/>
  <c r="A12" i="4"/>
  <c r="A4" i="4"/>
  <c r="A30" i="4"/>
  <c r="A25" i="4"/>
  <c r="A20" i="4"/>
  <c r="A14" i="4"/>
  <c r="A9" i="4"/>
  <c r="A3" i="4"/>
  <c r="A27" i="4"/>
  <c r="A23" i="4"/>
  <c r="A19" i="4"/>
  <c r="A15" i="4"/>
  <c r="A11" i="4"/>
  <c r="A7" i="4"/>
  <c r="P23" i="6" l="1"/>
  <c r="P19" i="6"/>
  <c r="P15" i="6"/>
  <c r="P11" i="6"/>
  <c r="P7" i="6"/>
  <c r="P3" i="6"/>
  <c r="P21" i="6"/>
  <c r="P17" i="6"/>
  <c r="P13" i="6"/>
  <c r="P9" i="6"/>
  <c r="P5" i="6"/>
  <c r="P22" i="6"/>
  <c r="P18" i="6"/>
  <c r="P14" i="6"/>
  <c r="P10" i="6"/>
  <c r="P6" i="6"/>
  <c r="P24" i="6"/>
  <c r="P20" i="6"/>
  <c r="P16" i="6"/>
  <c r="P12" i="6"/>
  <c r="P8" i="6"/>
  <c r="P4" i="6"/>
  <c r="A5" i="6" l="1"/>
  <c r="A9" i="6"/>
  <c r="A10" i="6"/>
  <c r="A14" i="6"/>
  <c r="A18" i="6"/>
  <c r="A21" i="6"/>
  <c r="A6" i="6"/>
  <c r="A22" i="6"/>
  <c r="A3" i="6"/>
  <c r="A7" i="6"/>
  <c r="A11" i="6"/>
  <c r="A15" i="6"/>
  <c r="A19" i="6"/>
  <c r="A23" i="6"/>
  <c r="A17" i="6"/>
  <c r="A4" i="6"/>
  <c r="A8" i="6"/>
  <c r="A12" i="6"/>
  <c r="A16" i="6"/>
  <c r="A20" i="6"/>
  <c r="A24" i="6"/>
  <c r="A13" i="6"/>
  <c r="P1" i="6"/>
  <c r="F13" i="4" l="1"/>
  <c r="J14" i="4"/>
  <c r="H28" i="4"/>
  <c r="L24" i="4"/>
  <c r="L20" i="4"/>
  <c r="L16" i="4"/>
  <c r="H12" i="4"/>
  <c r="L8" i="4"/>
  <c r="J13" i="4"/>
  <c r="H25" i="4"/>
  <c r="H14" i="4"/>
  <c r="H23" i="4"/>
  <c r="L19" i="4"/>
  <c r="F15" i="4"/>
  <c r="H7" i="4"/>
  <c r="L13" i="4"/>
  <c r="J30" i="4"/>
  <c r="H26" i="4"/>
  <c r="L22" i="4"/>
  <c r="J18" i="4"/>
  <c r="F14" i="4"/>
  <c r="H10" i="4"/>
  <c r="J6" i="4"/>
  <c r="L3" i="4"/>
  <c r="L14" i="4"/>
  <c r="N1" i="4"/>
  <c r="J15" i="4" l="1"/>
  <c r="L15" i="4"/>
  <c r="L12" i="4"/>
  <c r="J12" i="4"/>
  <c r="L28" i="4"/>
  <c r="J28" i="4"/>
  <c r="L30" i="4"/>
  <c r="L4" i="4"/>
  <c r="J7" i="4"/>
  <c r="L7" i="4"/>
  <c r="L26" i="4"/>
  <c r="L25" i="4"/>
  <c r="L23" i="4"/>
  <c r="J23" i="4"/>
  <c r="L10" i="4"/>
  <c r="L18" i="4"/>
  <c r="F24" i="4"/>
  <c r="J24" i="4"/>
  <c r="H5" i="4"/>
  <c r="L5" i="4"/>
  <c r="F8" i="4"/>
  <c r="J8" i="4"/>
  <c r="H21" i="4"/>
  <c r="L21" i="4"/>
  <c r="J21" i="4"/>
  <c r="J5" i="4"/>
  <c r="H19" i="4"/>
  <c r="J19" i="4"/>
  <c r="H27" i="4"/>
  <c r="J27" i="4"/>
  <c r="L11" i="4"/>
  <c r="J11" i="4"/>
  <c r="H16" i="4"/>
  <c r="J16" i="4"/>
  <c r="H17" i="4"/>
  <c r="J17" i="4"/>
  <c r="L17" i="4"/>
  <c r="H4" i="4"/>
  <c r="J4" i="4"/>
  <c r="H20" i="4"/>
  <c r="J20" i="4"/>
  <c r="F9" i="4"/>
  <c r="J9" i="4"/>
  <c r="L9" i="4"/>
  <c r="F29" i="4"/>
  <c r="J29" i="4"/>
  <c r="L29" i="4"/>
  <c r="J25" i="4"/>
  <c r="F21" i="4"/>
  <c r="F27" i="4"/>
  <c r="F19" i="4"/>
  <c r="F11" i="4"/>
  <c r="J3" i="4"/>
  <c r="F22" i="4"/>
  <c r="F30" i="4"/>
  <c r="H18" i="4"/>
  <c r="L6" i="4"/>
  <c r="F4" i="4"/>
  <c r="F12" i="4"/>
  <c r="F20" i="4"/>
  <c r="F28" i="4"/>
  <c r="L27" i="4"/>
  <c r="J10" i="4"/>
  <c r="J26" i="4"/>
  <c r="F25" i="4"/>
  <c r="H9" i="4"/>
  <c r="H30" i="4"/>
  <c r="H11" i="4"/>
  <c r="F6" i="4"/>
  <c r="F18" i="4"/>
  <c r="F26" i="4"/>
  <c r="F3" i="4"/>
  <c r="H6" i="4"/>
  <c r="F17" i="4"/>
  <c r="H8" i="4"/>
  <c r="H24" i="4"/>
  <c r="H13" i="4"/>
  <c r="H29" i="4"/>
  <c r="H15" i="4"/>
  <c r="F10" i="4"/>
  <c r="F7" i="4"/>
  <c r="F23" i="4"/>
  <c r="F16" i="4"/>
  <c r="H22" i="4"/>
  <c r="H3" i="4"/>
  <c r="J22" i="4"/>
  <c r="F5" i="4"/>
</calcChain>
</file>

<file path=xl/sharedStrings.xml><?xml version="1.0" encoding="utf-8"?>
<sst xmlns="http://schemas.openxmlformats.org/spreadsheetml/2006/main" count="990" uniqueCount="76">
  <si>
    <t>상품코드</t>
    <phoneticPr fontId="4" type="noConversion"/>
  </si>
  <si>
    <t>상품명</t>
    <phoneticPr fontId="4" type="noConversion"/>
  </si>
  <si>
    <t>색상/사이즈</t>
    <phoneticPr fontId="4" type="noConversion"/>
  </si>
  <si>
    <t>TYPE</t>
    <phoneticPr fontId="4" type="noConversion"/>
  </si>
  <si>
    <t>판매수량</t>
    <phoneticPr fontId="4" type="noConversion"/>
  </si>
  <si>
    <t>판매금액</t>
    <phoneticPr fontId="4" type="noConversion"/>
  </si>
  <si>
    <t>판매일자</t>
    <phoneticPr fontId="4" type="noConversion"/>
  </si>
  <si>
    <t>판매채널</t>
    <phoneticPr fontId="4" type="noConversion"/>
  </si>
  <si>
    <t>배송비</t>
    <phoneticPr fontId="4" type="noConversion"/>
  </si>
  <si>
    <t>비고</t>
    <phoneticPr fontId="4" type="noConversion"/>
  </si>
  <si>
    <t>레드</t>
  </si>
  <si>
    <t>그린</t>
  </si>
  <si>
    <t/>
  </si>
  <si>
    <t>금비고추장</t>
  </si>
  <si>
    <t>금비</t>
  </si>
  <si>
    <t>은비</t>
  </si>
  <si>
    <t>수량</t>
    <phoneticPr fontId="4" type="noConversion"/>
  </si>
  <si>
    <t>%</t>
    <phoneticPr fontId="4" type="noConversion"/>
  </si>
  <si>
    <t>수량2</t>
    <phoneticPr fontId="4" type="noConversion"/>
  </si>
  <si>
    <t>%2</t>
    <phoneticPr fontId="4" type="noConversion"/>
  </si>
  <si>
    <t>수량3</t>
    <phoneticPr fontId="4" type="noConversion"/>
  </si>
  <si>
    <t>%3</t>
    <phoneticPr fontId="4" type="noConversion"/>
  </si>
  <si>
    <t>수량4</t>
    <phoneticPr fontId="4" type="noConversion"/>
  </si>
  <si>
    <t>%4</t>
    <phoneticPr fontId="4" type="noConversion"/>
  </si>
  <si>
    <t>총판매수량</t>
    <phoneticPr fontId="4" type="noConversion"/>
  </si>
  <si>
    <t>총판매금액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</si>
  <si>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</si>
  <si>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</si>
  <si>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</si>
  <si>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</si>
  <si>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</si>
  <si>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</si>
  <si>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</si>
  <si>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</si>
  <si>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</si>
  <si>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</si>
  <si>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</si>
  <si>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</si>
  <si>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RANK</t>
    <phoneticPr fontId="4" type="noConversion"/>
  </si>
  <si>
    <t>신상품</t>
    <phoneticPr fontId="4" type="noConversion"/>
  </si>
  <si>
    <t>2022</t>
    <phoneticPr fontId="4" type="noConversion"/>
  </si>
  <si>
    <t>2021</t>
    <phoneticPr fontId="4" type="noConversion"/>
  </si>
  <si>
    <t>엘로우</t>
  </si>
  <si>
    <t>CH1</t>
  </si>
  <si>
    <t>CH2</t>
  </si>
  <si>
    <t>CH3</t>
  </si>
  <si>
    <t>SAMPLE1</t>
    <phoneticPr fontId="4" type="noConversion"/>
  </si>
  <si>
    <t>SAMPLE2</t>
  </si>
  <si>
    <t>SAMPLE3</t>
  </si>
  <si>
    <t>SAMPLE4</t>
  </si>
  <si>
    <t>SAMPLE5</t>
  </si>
  <si>
    <t>SAMPLE6</t>
  </si>
  <si>
    <t>SAMPLE7</t>
  </si>
  <si>
    <t>SAMPLE8</t>
  </si>
  <si>
    <t>SAMPLE9</t>
  </si>
  <si>
    <t>SAMPLE10</t>
  </si>
  <si>
    <t>SAMPLE11</t>
  </si>
  <si>
    <t>SAMPLE12</t>
  </si>
  <si>
    <t>SAMPLE13</t>
  </si>
  <si>
    <t>SAMPLE14</t>
  </si>
  <si>
    <t>SAMPLE15</t>
  </si>
  <si>
    <t>SAMPLE16</t>
  </si>
  <si>
    <t>SAMPLE17</t>
  </si>
  <si>
    <t>SAMPLE18</t>
  </si>
  <si>
    <t>SAMPLE19</t>
  </si>
  <si>
    <t>SAMPLE20</t>
  </si>
  <si>
    <t>SAMPLE21</t>
  </si>
  <si>
    <t>SAMPLE22</t>
  </si>
  <si>
    <t>SAMPLE23</t>
  </si>
  <si>
    <t>SAMPLE24</t>
  </si>
  <si>
    <t>SAMPLE25</t>
  </si>
  <si>
    <t>SAMPLE28</t>
  </si>
  <si>
    <t>CH3</t>
    <phoneticPr fontId="4" type="noConversion"/>
  </si>
  <si>
    <t>CH2</t>
    <phoneticPr fontId="4" type="noConversion"/>
  </si>
  <si>
    <t>CH1</t>
    <phoneticPr fontId="4" type="noConversion"/>
  </si>
  <si>
    <t>CH4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</si>
</sst>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&quot;IM-&quot;000"/>
    <numFmt numFmtId="177" formatCode="0_ ;[Red]\-0\ "/>
    <numFmt numFmtId="178" formatCode="#,##0_ ;[Red]\-#,##0\ "/>
    <numFmt numFmtId="179" formatCode="&quot;IM-&quot;0000"/>
    <numFmt numFmtId="180" formatCode="0.0%"/>
    <numFmt numFmtId="181" formatCode="0_);[Red]\(0\)"/>
    <numFmt numFmtId="183" formatCode="@&quot;월&quot;"/>
    <numFmt numFmtId="187" formatCode="&quot;PB-&quot;0000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3" fillId="0" borderId="0" xfId="1" applyNumberFormat="1" applyFont="1" applyAlignment="1">
      <alignment horizontal="center" vertical="center"/>
    </xf>
    <xf numFmtId="178" fontId="3" fillId="0" borderId="0" xfId="1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0" applyFont="1">
      <alignment vertical="center"/>
    </xf>
    <xf numFmtId="177" fontId="3" fillId="0" borderId="0" xfId="1" applyNumberFormat="1" applyFont="1">
      <alignment vertical="center"/>
    </xf>
    <xf numFmtId="178" fontId="3" fillId="0" borderId="0" xfId="1" applyNumberFormat="1" applyFont="1">
      <alignment vertical="center"/>
    </xf>
    <xf numFmtId="17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179" fontId="3" fillId="0" borderId="0" xfId="0" applyNumberFormat="1" applyFont="1" applyAlignment="1">
      <alignment horizontal="center" vertical="center"/>
    </xf>
    <xf numFmtId="0" fontId="5" fillId="0" borderId="0" xfId="1" applyNumberFormat="1" applyFont="1">
      <alignment vertical="center"/>
    </xf>
    <xf numFmtId="41" fontId="5" fillId="0" borderId="0" xfId="1" applyFont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0" fontId="5" fillId="0" borderId="0" xfId="1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9" fontId="7" fillId="0" borderId="0" xfId="1" applyNumberFormat="1" applyFont="1" applyAlignment="1">
      <alignment horizontal="center" vertical="center"/>
    </xf>
    <xf numFmtId="41" fontId="5" fillId="0" borderId="0" xfId="0" applyNumberFormat="1" applyFont="1" applyAlignment="1">
      <alignment horizontal="center"/>
    </xf>
    <xf numFmtId="41" fontId="8" fillId="0" borderId="0" xfId="0" applyNumberFormat="1" applyFont="1" applyAlignment="1">
      <alignment horizontal="center"/>
    </xf>
    <xf numFmtId="41" fontId="5" fillId="0" borderId="0" xfId="1" applyFont="1" applyFill="1" applyAlignment="1">
      <alignment horizontal="left" vertical="center"/>
    </xf>
    <xf numFmtId="10" fontId="5" fillId="0" borderId="0" xfId="2" applyNumberFormat="1" applyFont="1" applyFill="1" applyAlignment="1">
      <alignment horizontal="center" vertical="center"/>
    </xf>
    <xf numFmtId="179" fontId="10" fillId="0" borderId="0" xfId="3" applyNumberFormat="1" applyFont="1" applyAlignment="1">
      <alignment horizontal="center" vertical="center"/>
    </xf>
    <xf numFmtId="183" fontId="5" fillId="0" borderId="2" xfId="0" applyNumberFormat="1" applyFont="1" applyBorder="1" applyAlignment="1">
      <alignment horizontal="center" vertical="center"/>
    </xf>
    <xf numFmtId="181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/>
    <xf numFmtId="0" fontId="0" fillId="0" borderId="0" xfId="1" applyNumberFormat="1" applyFont="1" applyAlignment="1">
      <alignment horizontal="center" vertical="center"/>
    </xf>
    <xf numFmtId="0" fontId="6" fillId="0" borderId="0" xfId="1" applyNumberFormat="1" applyFont="1" applyFill="1" applyAlignment="1">
      <alignment horizontal="center" vertical="center"/>
    </xf>
    <xf numFmtId="0" fontId="0" fillId="0" borderId="0" xfId="1" applyNumberFormat="1" applyFont="1">
      <alignment vertical="center"/>
    </xf>
    <xf numFmtId="41" fontId="11" fillId="0" borderId="0" xfId="1" applyFont="1">
      <alignment vertical="center"/>
    </xf>
    <xf numFmtId="41" fontId="5" fillId="5" borderId="0" xfId="1" applyFont="1" applyFill="1" applyAlignment="1">
      <alignment horizontal="left" vertical="center"/>
    </xf>
    <xf numFmtId="180" fontId="5" fillId="5" borderId="0" xfId="2" applyNumberFormat="1" applyFont="1" applyFill="1" applyAlignment="1">
      <alignment horizontal="center" vertical="center"/>
    </xf>
    <xf numFmtId="41" fontId="5" fillId="4" borderId="0" xfId="1" applyFont="1" applyFill="1" applyAlignment="1">
      <alignment horizontal="left" vertical="center"/>
    </xf>
    <xf numFmtId="180" fontId="5" fillId="4" borderId="0" xfId="2" applyNumberFormat="1" applyFont="1" applyFill="1" applyAlignment="1">
      <alignment horizontal="center" vertical="center"/>
    </xf>
    <xf numFmtId="41" fontId="5" fillId="3" borderId="0" xfId="1" applyFont="1" applyFill="1" applyAlignment="1">
      <alignment horizontal="left" vertical="center"/>
    </xf>
    <xf numFmtId="180" fontId="5" fillId="3" borderId="0" xfId="2" applyNumberFormat="1" applyFont="1" applyFill="1" applyAlignment="1">
      <alignment horizontal="center" vertical="center"/>
    </xf>
    <xf numFmtId="41" fontId="5" fillId="2" borderId="0" xfId="1" applyFont="1" applyFill="1" applyAlignment="1">
      <alignment horizontal="center" vertical="center"/>
    </xf>
    <xf numFmtId="180" fontId="5" fillId="2" borderId="0" xfId="2" applyNumberFormat="1" applyFont="1" applyFill="1" applyAlignment="1">
      <alignment horizontal="center" vertical="center"/>
    </xf>
    <xf numFmtId="0" fontId="5" fillId="0" borderId="0" xfId="3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8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87" fontId="3" fillId="0" borderId="0" xfId="0" applyNumberFormat="1" applyFont="1" applyAlignment="1">
      <alignment horizontal="center" vertical="center"/>
    </xf>
    <xf numFmtId="187" fontId="5" fillId="0" borderId="0" xfId="0" applyNumberFormat="1" applyFont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하이퍼링크" xfId="3" builtinId="8"/>
  </cellStyles>
  <dxfs count="56"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87" formatCode="&quot;PB-&quot;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2"/>
        <charset val="129"/>
        <scheme val="minor"/>
      </font>
      <numFmt numFmtId="187" formatCode="&quot;PB-&quot;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9" formatCode="&quot;IM-&quot;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맑은 고딕"/>
        <family val="3"/>
        <charset val="129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맑은 고딕"/>
        <family val="3"/>
        <charset val="129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8" formatCode="#,##0_ ;[Red]\-#,##0\ 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80" formatCode="0.0%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80" formatCode="0.0%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80" formatCode="0.0%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80" formatCode="0.0%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맑은 고딕"/>
        <family val="3"/>
        <charset val="129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맑은 고딕"/>
        <family val="3"/>
        <charset val="129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2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2"/>
        <charset val="129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2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2"/>
        <charset val="129"/>
        <scheme val="minor"/>
      </font>
      <numFmt numFmtId="178" formatCode="#,##0_ ;[Red]\-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2"/>
        <charset val="129"/>
        <scheme val="minor"/>
      </font>
      <numFmt numFmtId="177" formatCode="0_ ;[Red]\-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9" formatCode="&quot;IM-&quot;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&#51089;&#50629;&#54028;&#51068;_&#44277;&#50976;\&#50641;&#49472;&#51088;&#47308;\&#9734;&#45800;&#44032;&#54364;_2022SR.xlsx" TargetMode="External"/><Relationship Id="rId1" Type="http://schemas.openxmlformats.org/officeDocument/2006/relationships/externalLinkPath" Target="file:///F:\&#51089;&#50629;&#54028;&#51068;_&#44277;&#50976;\&#50641;&#49472;&#51088;&#47308;\&#9734;&#45800;&#44032;&#54364;_2022S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2_RAW"/>
      <sheetName val="2020_RAW"/>
      <sheetName val="2021_RAW"/>
      <sheetName val="상품정보"/>
      <sheetName val="이월상품정보"/>
      <sheetName val="입고품절"/>
      <sheetName val="사이즈_색상"/>
      <sheetName val="Category"/>
      <sheetName val="입고상품공지"/>
      <sheetName val="입고품절_12월"/>
      <sheetName val="(주)엠제이버클"/>
      <sheetName val="수풍산업"/>
      <sheetName val="리더낚시"/>
      <sheetName val="몬스터"/>
      <sheetName val="☆단가표_2022S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EEBDFB-28BA-4C63-BB30-2E5B56366FD4}" name="표2" displayName="표2" ref="A2:G26" totalsRowShown="0" headerRowDxfId="55" dataDxfId="54">
  <autoFilter ref="A2:G26" xr:uid="{84EEBDFB-28BA-4C63-BB30-2E5B56366FD4}"/>
  <tableColumns count="7">
    <tableColumn id="1" xr3:uid="{DE421BC6-5B3A-42C0-B109-2A7DC0D089BE}" name="상품코드" dataDxfId="53"/>
    <tableColumn id="2" xr3:uid="{0277E8D9-030F-4D50-A188-FEFF6360CCC6}" name="상품명" dataDxfId="52">
      <calculatedColumnFormula>VLOOKUP(표2[[#This Row],[상품코드]],[1]!표2[#Data],2,0)</calculatedColumnFormula>
    </tableColumn>
    <tableColumn id="3" xr3:uid="{95C9DAC3-828A-4D29-805E-597A598E3B0E}" name="색상/사이즈" dataDxfId="51"/>
    <tableColumn id="4" xr3:uid="{4B65F7C9-203D-4A4D-A5CD-AE8607A65686}" name="2021" dataDxfId="50" dataCellStyle="쉼표 [0]"/>
    <tableColumn id="5" xr3:uid="{ACFF62C8-8994-404B-8134-151B2AF9777A}" name="2022" dataDxfId="49" dataCellStyle="쉼표 [0]"/>
    <tableColumn id="7" xr3:uid="{DE7BAE3B-D1F8-4082-A4C6-929827D6DDCE}" name="TYPE" dataDxfId="48"/>
    <tableColumn id="8" xr3:uid="{35B37763-621C-4AE8-B1E7-E72397E416DA}" name="신상품" dataDxfId="47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0CBD7E-9FF3-4242-B818-A16BA61EAF87}" name="표1" displayName="표1" ref="A1:J543" totalsRowShown="0">
  <autoFilter ref="A1:J543" xr:uid="{400CBD7E-9FF3-4242-B818-A16BA61EAF87}"/>
  <sortState xmlns:xlrd2="http://schemas.microsoft.com/office/spreadsheetml/2017/richdata2" ref="A2:J543">
    <sortCondition ref="F1:F543"/>
  </sortState>
  <tableColumns count="10">
    <tableColumn id="1" xr3:uid="{8179EDA9-C9C4-448E-9415-9D19B075F244}" name="상품코드" dataDxfId="3"/>
    <tableColumn id="4" xr3:uid="{90B8BFF2-0222-4DF6-AF48-8C31BAE28796}" name="색상/사이즈" dataDxfId="46"/>
    <tableColumn id="5" xr3:uid="{292BE60A-8B1C-42AE-9421-C8C74B12C39D}" name="TYPE" dataDxfId="45"/>
    <tableColumn id="6" xr3:uid="{DC44091C-C65F-4433-B881-780F58FCC9E7}" name="판매수량" dataDxfId="44" dataCellStyle="쉼표 [0]"/>
    <tableColumn id="7" xr3:uid="{802FDA4F-920D-4DB9-A727-DF43E0E40B5E}" name="판매금액" dataDxfId="43" dataCellStyle="쉼표 [0]"/>
    <tableColumn id="8" xr3:uid="{74ECC973-AC57-4EFF-8D91-8C0E1402FFD5}" name="판매일자" dataDxfId="42"/>
    <tableColumn id="9" xr3:uid="{8664013A-BAAD-447B-871C-AB48F886EB0F}" name="판매채널" dataDxfId="41"/>
    <tableColumn id="10" xr3:uid="{2FEFA39B-AE7D-43B6-868F-AA4EF5A83AD4}" name="배송비" dataDxfId="40" dataCellStyle="쉼표 [0]"/>
    <tableColumn id="12" xr3:uid="{D3BA23D1-68D0-456A-88A0-95AFF1E25DE2}" name="신상품" dataDxfId="39" dataCellStyle="쉼표 [0]">
      <calculatedColumnFormula>IFERROR(VLOOKUP(표1[[#This Row],[상품코드]],표2[],8,0),"")</calculatedColumnFormula>
    </tableColumn>
    <tableColumn id="11" xr3:uid="{193B836A-3656-48A4-8A17-7DB8D8B85E18}" name="비고" dataDxfId="38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408A3EF-AF21-4F01-9215-53653B40DEA8}" name="표2_5" displayName="표2_5" ref="A2:N30" totalsRowShown="0" headerRowDxfId="37" dataDxfId="36">
  <autoFilter ref="A2:N30" xr:uid="{5408A3EF-AF21-4F01-9215-53653B40DEA8}"/>
  <sortState xmlns:xlrd2="http://schemas.microsoft.com/office/spreadsheetml/2017/richdata2" ref="A3:N30">
    <sortCondition ref="B2:B30"/>
  </sortState>
  <tableColumns count="14">
    <tableColumn id="18" xr3:uid="{A0323346-CBEC-4E8B-A3CD-86C48FE94BEB}" name="RANK" dataDxfId="35" dataCellStyle="쉼표 [0]">
      <calculatedColumnFormula>IFERROR(RANK(표2_5[[#This Row],[총판매금액]],표2_5[총판매금액])+COUNTIF(표2_5[총판매금액],표2_5[[#This Row],[총판매금액]])-1,"")</calculatedColumnFormula>
    </tableColumn>
    <tableColumn id="1" xr3:uid="{4EBF1874-B093-447B-8FAE-1AF36FD44047}" name="상품코드" dataDxfId="2"/>
    <tableColumn id="2" xr3:uid="{2898E596-8DE9-4A49-88BE-10245DD5507F}" name="상품명" dataDxfId="34"/>
    <tableColumn id="8" xr3:uid="{DCBCEB50-C554-42EB-B923-E629DE5BCBCF}" name="색상/사이즈" dataDxfId="33"/>
    <tableColumn id="3" xr3:uid="{179E0FAF-E4F9-4FFD-9603-9ED5DAEB565E}" name="수량" dataDxfId="4" dataCellStyle="쉼표 [0]">
      <calculatedColumnFormula>SUMIFS(표1[판매수량],표1[상품코드],표2_5[[#This Row],[상품코드]],표1[색상/사이즈],표2_5[[#This Row],[색상/사이즈]])</calculatedColumnFormula>
    </tableColumn>
    <tableColumn id="7" xr3:uid="{AB6660D8-B9D3-459E-87F9-EC24836E3361}" name="%" dataDxfId="32" dataCellStyle="백분율">
      <calculatedColumnFormula>IFERROR(표2_5[[#This Row],[수량]]/표2_5[[#This Row],[총판매수량]],"")</calculatedColumnFormula>
    </tableColumn>
    <tableColumn id="11" xr3:uid="{33EE1620-6627-408C-93EE-372525552798}" name="수량2" dataDxfId="31" dataCellStyle="쉼표 [0]">
      <calculatedColumnFormula>SUMIFS(표1[판매수량],표1[상품코드],표2_5[[#This Row],[상품코드]],표1[색상/사이즈],표2_5[[#This Row],[색상/사이즈]],표1[판매채널],$G$1)</calculatedColumnFormula>
    </tableColumn>
    <tableColumn id="12" xr3:uid="{E75331AF-CC9B-4A0D-A743-5EAF00459F82}" name="%2" dataDxfId="30" dataCellStyle="백분율">
      <calculatedColumnFormula>IFERROR(표2_5[[#This Row],[수량2]]/표2_5[[#This Row],[총판매수량]],"")</calculatedColumnFormula>
    </tableColumn>
    <tableColumn id="10" xr3:uid="{58C1203B-8327-4584-959D-A6A1AAAD3E9D}" name="수량3" dataDxfId="29" dataCellStyle="쉼표 [0]">
      <calculatedColumnFormula>SUMIFS(표1[판매수량],표1[상품코드],표2_5[[#This Row],[상품코드]],표1[색상/사이즈],표2_5[[#This Row],[색상/사이즈]],표1[판매채널],$I$1)</calculatedColumnFormula>
    </tableColumn>
    <tableColumn id="9" xr3:uid="{8B1464D1-3BA7-4E39-869B-B2BC3B5B9935}" name="%3" dataDxfId="28" dataCellStyle="백분율">
      <calculatedColumnFormula>IFERROR(표2_5[[#This Row],[수량3]]/표2_5[[#This Row],[총판매수량]],"")</calculatedColumnFormula>
    </tableColumn>
    <tableColumn id="13" xr3:uid="{0B781723-CE5E-4EAD-9629-386B9AD6B861}" name="수량4" dataDxfId="27" dataCellStyle="쉼표 [0]">
      <calculatedColumnFormula>SUMIFS(표1[판매수량],표1[상품코드],표2_5[[#This Row],[상품코드]],표1[색상/사이즈],표2_5[[#This Row],[색상/사이즈]],표1[판매채널],$K$1)</calculatedColumnFormula>
    </tableColumn>
    <tableColumn id="14" xr3:uid="{D1061F2B-699E-423B-8F5C-2C19E121651B}" name="%4" dataDxfId="26" dataCellStyle="백분율">
      <calculatedColumnFormula>IFERROR(표2_5[[#This Row],[수량4]]/표2_5[[#This Row],[총판매수량]],"")</calculatedColumnFormula>
    </tableColumn>
    <tableColumn id="16" xr3:uid="{78A1E480-D2BE-428F-8B81-7F74C8FB0452}" name="총판매수량" dataDxfId="25" dataCellStyle="쉼표 [0]">
      <calculatedColumnFormula>SUMIFS(표1[판매수량],표1[상품코드],표2_5[[#This Row],[상품코드]],표1[색상/사이즈],표2_5[[#This Row],[색상/사이즈]])</calculatedColumnFormula>
    </tableColumn>
    <tableColumn id="17" xr3:uid="{9A4DDEC3-9B11-4372-85D3-F0D3D260813A}" name="총판매금액" dataDxfId="24" dataCellStyle="쉼표 [0]">
      <calculatedColumnFormula>SUMIFS(표1[판매금액],표1[상품코드],표2_5[[#This Row],[상품코드]],표1[색상/사이즈],표2_5[[#This Row],[색상/사이즈]])</calculatedColumnFormula>
    </tableColumn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BDFCED-EC9E-49BC-8AB5-8AB9B78BECF6}" name="표3" displayName="표3" ref="A2:Q24" totalsRowShown="0" headerRowDxfId="23" dataDxfId="22">
  <autoFilter ref="A2:Q24" xr:uid="{84EEBDFB-28BA-4C63-BB30-2E5B56366FD4}"/>
  <sortState xmlns:xlrd2="http://schemas.microsoft.com/office/spreadsheetml/2017/richdata2" ref="A3:Q24">
    <sortCondition ref="B2:B24"/>
  </sortState>
  <tableColumns count="17">
    <tableColumn id="5" xr3:uid="{91A3475C-E95E-40E6-AB53-1B55AA2A3690}" name="RANK" dataDxfId="21">
      <calculatedColumnFormula>IFERROR(RANK(표3[[#This Row],[총판매금액]],표3[총판매금액])+COUNTIF(표3[총판매금액],표3[[#This Row],[총판매금액]])-1,"")</calculatedColumnFormula>
    </tableColumn>
    <tableColumn id="1" xr3:uid="{17A90C6B-2036-4335-954A-76F1F281362A}" name="상품코드" dataDxfId="20"/>
    <tableColumn id="2" xr3:uid="{FF615106-351E-4BBA-AA7C-5A5A1970D723}" name="상품명" dataDxfId="19"/>
    <tableColumn id="3" xr3:uid="{8600C473-1B32-4E31-B55F-0ECD8E2F8753}" name="1" dataDxfId="18" dataCellStyle="쉼표 [0]">
      <calculatedColumnFormula>SUMIFS(표1[판매수량],표1[판매일자],"&gt;="&amp;DATE($B$1,D$2,1),표1[판매일자],"&lt;="&amp;EOMONTH(DATE($B$1,D$2,1),0),표1[상품코드],표3[[#This Row],[상품코드]])</calculatedColumnFormula>
    </tableColumn>
    <tableColumn id="7" xr3:uid="{979E4AB7-879C-4302-9BF8-9CCFDCA3DB90}" name="2" dataDxfId="17" dataCellStyle="쉼표 [0]">
      <calculatedColumnFormula>SUMIFS(표1[판매수량],표1[판매일자],"&gt;="&amp;DATE($B$1,E$2,1),표1[판매일자],"&lt;="&amp;EOMONTH(DATE($B$1,E$2,1),0),표1[상품코드],표3[[#This Row],[상품코드]])</calculatedColumnFormula>
    </tableColumn>
    <tableColumn id="11" xr3:uid="{4CA7F3F7-C2F2-4A6A-89A1-5DD2B697E89D}" name="3" dataDxfId="16" dataCellStyle="쉼표 [0]">
      <calculatedColumnFormula>SUMIFS(표1[판매수량],표1[판매일자],"&gt;="&amp;DATE($B$1,F$2,1),표1[판매일자],"&lt;="&amp;EOMONTH(DATE($B$1,F$2,1),0),표1[상품코드],표3[[#This Row],[상품코드]])</calculatedColumnFormula>
    </tableColumn>
    <tableColumn id="12" xr3:uid="{030BC0E3-1AF1-491F-A76E-0853F776EB35}" name="4" dataDxfId="15" dataCellStyle="쉼표 [0]">
      <calculatedColumnFormula>SUMIFS(표1[판매수량],표1[판매일자],"&gt;="&amp;DATE($B$1,G$2,1),표1[판매일자],"&lt;="&amp;EOMONTH(DATE($B$1,G$2,1),0),표1[상품코드],표3[[#This Row],[상품코드]])</calculatedColumnFormula>
    </tableColumn>
    <tableColumn id="18" xr3:uid="{5DE3D8D3-F3EA-4B60-89C2-1675EC84022B}" name="5" dataDxfId="14" dataCellStyle="쉼표 [0]">
      <calculatedColumnFormula>SUMIFS(표1[판매수량],표1[판매일자],"&gt;="&amp;DATE($B$1,H$2,1),표1[판매일자],"&lt;="&amp;EOMONTH(DATE($B$1,H$2,1),0),표1[상품코드],표3[[#This Row],[상품코드]])</calculatedColumnFormula>
    </tableColumn>
    <tableColumn id="19" xr3:uid="{CF01C665-8E86-4F74-A886-C8ACBB6922AD}" name="6" dataDxfId="13" dataCellStyle="쉼표 [0]">
      <calculatedColumnFormula>SUMIFS(표1[판매수량],표1[판매일자],"&gt;="&amp;DATE($B$1,I$2,1),표1[판매일자],"&lt;="&amp;EOMONTH(DATE($B$1,I$2,1),0),표1[상품코드],표3[[#This Row],[상품코드]])</calculatedColumnFormula>
    </tableColumn>
    <tableColumn id="20" xr3:uid="{48DB06A7-7BD2-4F18-BEE2-67041DE89A31}" name="7" dataDxfId="12" dataCellStyle="쉼표 [0]">
      <calculatedColumnFormula>SUMIFS(표1[판매수량],표1[판매일자],"&gt;="&amp;DATE($B$1,J$2,1),표1[판매일자],"&lt;="&amp;EOMONTH(DATE($B$1,J$2,1),0),표1[상품코드],표3[[#This Row],[상품코드]])</calculatedColumnFormula>
    </tableColumn>
    <tableColumn id="21" xr3:uid="{0F2BA0EA-6C85-4DDE-AE09-8A6CB666B996}" name="8" dataDxfId="11" dataCellStyle="쉼표 [0]">
      <calculatedColumnFormula>SUMIFS(표1[판매수량],표1[판매일자],"&gt;="&amp;DATE($B$1,K$2,1),표1[판매일자],"&lt;="&amp;EOMONTH(DATE($B$1,K$2,1),0),표1[상품코드],표3[[#This Row],[상품코드]])</calculatedColumnFormula>
    </tableColumn>
    <tableColumn id="10" xr3:uid="{091AA5AC-A1F8-4147-A302-22641D93FB25}" name="9" dataDxfId="10" dataCellStyle="쉼표 [0]">
      <calculatedColumnFormula>SUMIFS(표1[판매수량],표1[판매일자],"&gt;="&amp;DATE($B$1,L$2,1),표1[판매일자],"&lt;="&amp;EOMONTH(DATE($B$1,L$2,1),0),표1[상품코드],표3[[#This Row],[상품코드]])</calculatedColumnFormula>
    </tableColumn>
    <tableColumn id="9" xr3:uid="{B8FF04E8-180D-4947-BA26-BC7921B92139}" name="10" dataDxfId="9" dataCellStyle="쉼표 [0]">
      <calculatedColumnFormula>SUMIFS(표1[판매수량],표1[판매일자],"&gt;="&amp;DATE($B$1,M$2,1),표1[판매일자],"&lt;="&amp;EOMONTH(DATE($B$1,M$2,1),0),표1[상품코드],표3[[#This Row],[상품코드]])</calculatedColumnFormula>
    </tableColumn>
    <tableColumn id="13" xr3:uid="{EFB35299-0E79-4327-B26B-E11DAE033ECC}" name="11" dataDxfId="8" dataCellStyle="쉼표 [0]">
      <calculatedColumnFormula>SUMIFS(표1[판매수량],표1[판매일자],"&gt;="&amp;DATE($B$1,N$2,1),표1[판매일자],"&lt;="&amp;EOMONTH(DATE($B$1,N$2,1),0),표1[상품코드],표3[[#This Row],[상품코드]])</calculatedColumnFormula>
    </tableColumn>
    <tableColumn id="14" xr3:uid="{254F5387-F447-42DD-A2DF-695E6A574E78}" name="12" dataDxfId="7" dataCellStyle="쉼표 [0]">
      <calculatedColumnFormula>SUMIFS(표1[판매수량],표1[판매일자],"&gt;="&amp;DATE($B$1,O$2,1),표1[판매일자],"&lt;="&amp;EOMONTH(DATE($B$1,O$2,1),0),표1[상품코드],표3[[#This Row],[상품코드]],표1[판매수량],"&gt;0")</calculatedColumnFormula>
    </tableColumn>
    <tableColumn id="16" xr3:uid="{9EBB95AE-1776-452F-A612-15B8780B3B89}" name="총판매수량" dataDxfId="6" dataCellStyle="쉼표 [0]">
      <calculatedColumnFormula>SUM(표3[[#This Row],[1]:[12]])</calculatedColumnFormula>
    </tableColumn>
    <tableColumn id="17" xr3:uid="{278A1EE1-DE7F-43D8-9FD9-698C761703BA}" name="총판매금액" dataDxfId="5" dataCellStyle="쉼표 [0]">
      <calculatedColumnFormula>SUMIFS(표1[판매금액],표1[상품코드],표3[[#This Row],[상품코드]])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E4402-87DC-4CD7-AB1E-7F65004D2B38}">
  <dimension ref="A1:G26"/>
  <sheetViews>
    <sheetView zoomScaleNormal="100" workbookViewId="0">
      <pane ySplit="2" topLeftCell="A3" activePane="bottomLeft" state="frozen"/>
      <selection pane="bottomLeft" activeCell="B18" sqref="B18"/>
    </sheetView>
  </sheetViews>
  <sheetFormatPr defaultRowHeight="16.5" x14ac:dyDescent="0.3"/>
  <cols>
    <col min="1" max="1" width="10" style="12" customWidth="1"/>
    <col min="2" max="2" width="35.625" bestFit="1" customWidth="1"/>
    <col min="3" max="3" width="18.5" bestFit="1" customWidth="1"/>
    <col min="4" max="5" width="9.375" style="13" bestFit="1" customWidth="1"/>
  </cols>
  <sheetData>
    <row r="1" spans="1:7" x14ac:dyDescent="0.3">
      <c r="D1" s="38"/>
    </row>
    <row r="2" spans="1:7" ht="24.95" customHeight="1" x14ac:dyDescent="0.3">
      <c r="A2" s="30" t="s">
        <v>0</v>
      </c>
      <c r="B2" s="18" t="s">
        <v>1</v>
      </c>
      <c r="C2" s="3" t="s">
        <v>2</v>
      </c>
      <c r="D2" s="19" t="s">
        <v>41</v>
      </c>
      <c r="E2" s="19" t="s">
        <v>40</v>
      </c>
      <c r="F2" s="3" t="s">
        <v>3</v>
      </c>
      <c r="G2" s="3" t="s">
        <v>39</v>
      </c>
    </row>
    <row r="3" spans="1:7" ht="16.5" customHeight="1" x14ac:dyDescent="0.3">
      <c r="A3" s="14">
        <v>1</v>
      </c>
      <c r="B3" s="15" t="s">
        <v>46</v>
      </c>
      <c r="C3" s="3"/>
      <c r="D3" s="16">
        <v>0</v>
      </c>
      <c r="E3" s="16">
        <v>4500</v>
      </c>
      <c r="F3" s="3"/>
      <c r="G3" s="3"/>
    </row>
    <row r="4" spans="1:7" x14ac:dyDescent="0.3">
      <c r="A4" s="14">
        <v>2</v>
      </c>
      <c r="B4" s="15" t="s">
        <v>47</v>
      </c>
      <c r="C4" s="3"/>
      <c r="D4" s="18">
        <v>0</v>
      </c>
      <c r="E4" s="18">
        <v>220</v>
      </c>
      <c r="F4" s="3"/>
      <c r="G4" s="3"/>
    </row>
    <row r="5" spans="1:7" x14ac:dyDescent="0.3">
      <c r="A5" s="14">
        <v>3</v>
      </c>
      <c r="B5" s="15" t="s">
        <v>48</v>
      </c>
      <c r="C5" s="3"/>
      <c r="D5" s="18">
        <v>0</v>
      </c>
      <c r="E5" s="18">
        <v>2500</v>
      </c>
      <c r="F5" s="3"/>
      <c r="G5" s="3"/>
    </row>
    <row r="6" spans="1:7" x14ac:dyDescent="0.3">
      <c r="A6" s="14">
        <v>4</v>
      </c>
      <c r="B6" s="15" t="s">
        <v>49</v>
      </c>
      <c r="C6" s="3"/>
      <c r="D6" s="18">
        <v>0</v>
      </c>
      <c r="E6" s="18">
        <v>6500</v>
      </c>
      <c r="F6" s="3"/>
      <c r="G6" s="3"/>
    </row>
    <row r="7" spans="1:7" x14ac:dyDescent="0.3">
      <c r="A7" s="14">
        <v>5</v>
      </c>
      <c r="B7" s="15" t="s">
        <v>50</v>
      </c>
      <c r="C7" s="3"/>
      <c r="D7" s="18">
        <v>0</v>
      </c>
      <c r="E7" s="18">
        <v>4500</v>
      </c>
      <c r="F7" s="3"/>
      <c r="G7" s="3"/>
    </row>
    <row r="8" spans="1:7" x14ac:dyDescent="0.3">
      <c r="A8" s="14">
        <v>6</v>
      </c>
      <c r="B8" s="15" t="s">
        <v>51</v>
      </c>
      <c r="C8" s="3"/>
      <c r="D8" s="18">
        <v>0</v>
      </c>
      <c r="E8" s="18">
        <v>100</v>
      </c>
      <c r="F8" s="3"/>
      <c r="G8" s="3"/>
    </row>
    <row r="9" spans="1:7" x14ac:dyDescent="0.3">
      <c r="A9" s="14">
        <v>7</v>
      </c>
      <c r="B9" s="15" t="s">
        <v>52</v>
      </c>
      <c r="C9" s="3" t="s">
        <v>10</v>
      </c>
      <c r="D9" s="18">
        <v>0</v>
      </c>
      <c r="E9" s="18">
        <v>11000</v>
      </c>
      <c r="F9" s="3"/>
      <c r="G9" s="3"/>
    </row>
    <row r="10" spans="1:7" x14ac:dyDescent="0.3">
      <c r="A10" s="14">
        <v>7</v>
      </c>
      <c r="B10" s="15" t="s">
        <v>53</v>
      </c>
      <c r="C10" s="3" t="s">
        <v>11</v>
      </c>
      <c r="D10" s="18">
        <v>0</v>
      </c>
      <c r="E10" s="18">
        <v>11000</v>
      </c>
      <c r="F10" s="3"/>
      <c r="G10" s="3"/>
    </row>
    <row r="11" spans="1:7" x14ac:dyDescent="0.3">
      <c r="A11" s="14">
        <v>8</v>
      </c>
      <c r="B11" s="15" t="s">
        <v>54</v>
      </c>
      <c r="C11" s="3"/>
      <c r="D11" s="18">
        <v>0</v>
      </c>
      <c r="E11" s="18">
        <v>6000</v>
      </c>
      <c r="F11" s="3"/>
      <c r="G11" s="3"/>
    </row>
    <row r="12" spans="1:7" x14ac:dyDescent="0.3">
      <c r="A12" s="14">
        <v>9</v>
      </c>
      <c r="B12" s="15" t="s">
        <v>55</v>
      </c>
      <c r="C12" s="3"/>
      <c r="D12" s="18">
        <v>0</v>
      </c>
      <c r="E12" s="18">
        <v>4000</v>
      </c>
      <c r="F12" s="3"/>
      <c r="G12" s="3"/>
    </row>
    <row r="13" spans="1:7" x14ac:dyDescent="0.3">
      <c r="A13" s="14">
        <v>10</v>
      </c>
      <c r="B13" s="15" t="s">
        <v>56</v>
      </c>
      <c r="C13" s="3"/>
      <c r="D13" s="18">
        <v>0</v>
      </c>
      <c r="E13" s="18">
        <v>6000</v>
      </c>
      <c r="F13" s="3"/>
      <c r="G13" s="3"/>
    </row>
    <row r="14" spans="1:7" x14ac:dyDescent="0.3">
      <c r="A14" s="14">
        <v>11</v>
      </c>
      <c r="B14" s="15" t="s">
        <v>57</v>
      </c>
      <c r="C14" s="3"/>
      <c r="D14" s="18">
        <v>0</v>
      </c>
      <c r="E14" s="18">
        <v>7500</v>
      </c>
      <c r="F14" s="3"/>
      <c r="G14" s="3"/>
    </row>
    <row r="15" spans="1:7" x14ac:dyDescent="0.3">
      <c r="A15" s="14">
        <v>12</v>
      </c>
      <c r="B15" s="15" t="s">
        <v>58</v>
      </c>
      <c r="C15" s="3" t="s">
        <v>14</v>
      </c>
      <c r="D15" s="18">
        <v>0</v>
      </c>
      <c r="E15" s="18">
        <v>380</v>
      </c>
      <c r="F15" s="3"/>
      <c r="G15" s="3"/>
    </row>
    <row r="16" spans="1:7" x14ac:dyDescent="0.3">
      <c r="A16" s="14">
        <v>12</v>
      </c>
      <c r="B16" s="15" t="s">
        <v>59</v>
      </c>
      <c r="C16" s="3" t="s">
        <v>15</v>
      </c>
      <c r="D16" s="18">
        <v>0</v>
      </c>
      <c r="E16" s="18">
        <v>380</v>
      </c>
      <c r="F16" s="3"/>
      <c r="G16" s="3"/>
    </row>
    <row r="17" spans="1:7" x14ac:dyDescent="0.3">
      <c r="A17" s="14">
        <v>12</v>
      </c>
      <c r="B17" s="15" t="s">
        <v>60</v>
      </c>
      <c r="C17" s="3" t="s">
        <v>13</v>
      </c>
      <c r="D17" s="18">
        <v>0</v>
      </c>
      <c r="E17" s="18">
        <v>380</v>
      </c>
      <c r="F17" s="3"/>
      <c r="G17" s="3"/>
    </row>
    <row r="18" spans="1:7" x14ac:dyDescent="0.3">
      <c r="A18" s="14">
        <v>13</v>
      </c>
      <c r="B18" s="15" t="s">
        <v>61</v>
      </c>
      <c r="C18" s="3"/>
      <c r="D18" s="18">
        <v>0</v>
      </c>
      <c r="E18" s="18">
        <v>12000</v>
      </c>
      <c r="F18" s="3"/>
      <c r="G18" s="3"/>
    </row>
    <row r="19" spans="1:7" x14ac:dyDescent="0.3">
      <c r="A19" s="14">
        <v>14</v>
      </c>
      <c r="B19" s="15" t="s">
        <v>62</v>
      </c>
      <c r="C19" s="3" t="s">
        <v>10</v>
      </c>
      <c r="D19" s="18">
        <v>0</v>
      </c>
      <c r="E19" s="18">
        <v>1000</v>
      </c>
      <c r="F19" s="3"/>
      <c r="G19" s="3"/>
    </row>
    <row r="20" spans="1:7" x14ac:dyDescent="0.3">
      <c r="A20" s="14">
        <v>14</v>
      </c>
      <c r="B20" s="15" t="s">
        <v>63</v>
      </c>
      <c r="C20" s="3" t="s">
        <v>11</v>
      </c>
      <c r="D20" s="18">
        <v>0</v>
      </c>
      <c r="E20" s="18">
        <v>1000</v>
      </c>
      <c r="F20" s="3"/>
      <c r="G20" s="3"/>
    </row>
    <row r="21" spans="1:7" x14ac:dyDescent="0.3">
      <c r="A21" s="14">
        <v>15</v>
      </c>
      <c r="B21" s="15" t="s">
        <v>64</v>
      </c>
      <c r="C21" s="3"/>
      <c r="D21" s="18">
        <v>0</v>
      </c>
      <c r="E21" s="18">
        <v>16000</v>
      </c>
      <c r="F21" s="3"/>
      <c r="G21" s="3"/>
    </row>
    <row r="22" spans="1:7" x14ac:dyDescent="0.3">
      <c r="A22" s="14">
        <v>16</v>
      </c>
      <c r="B22" s="15" t="s">
        <v>65</v>
      </c>
      <c r="C22" s="3"/>
      <c r="D22" s="18">
        <v>0</v>
      </c>
      <c r="E22" s="18">
        <v>14000</v>
      </c>
      <c r="F22" s="3"/>
      <c r="G22" s="3"/>
    </row>
    <row r="23" spans="1:7" x14ac:dyDescent="0.3">
      <c r="A23" s="14">
        <v>17</v>
      </c>
      <c r="B23" s="15" t="s">
        <v>66</v>
      </c>
      <c r="C23" s="3"/>
      <c r="D23" s="18">
        <v>0</v>
      </c>
      <c r="E23" s="18">
        <v>2500</v>
      </c>
      <c r="F23" s="3"/>
      <c r="G23" s="3"/>
    </row>
    <row r="24" spans="1:7" x14ac:dyDescent="0.3">
      <c r="A24" s="14">
        <v>18</v>
      </c>
      <c r="B24" s="15" t="s">
        <v>67</v>
      </c>
      <c r="C24" s="3"/>
      <c r="D24" s="18">
        <v>0</v>
      </c>
      <c r="E24" s="18">
        <v>1200</v>
      </c>
      <c r="F24" s="3"/>
      <c r="G24" s="3"/>
    </row>
    <row r="25" spans="1:7" x14ac:dyDescent="0.3">
      <c r="A25" s="14">
        <v>19</v>
      </c>
      <c r="B25" s="15" t="s">
        <v>68</v>
      </c>
      <c r="C25" s="3"/>
      <c r="D25" s="18">
        <v>0</v>
      </c>
      <c r="E25" s="18">
        <v>1200</v>
      </c>
      <c r="F25" s="3"/>
      <c r="G25" s="3"/>
    </row>
    <row r="26" spans="1:7" x14ac:dyDescent="0.3">
      <c r="A26" s="14">
        <v>20</v>
      </c>
      <c r="B26" s="15" t="s">
        <v>69</v>
      </c>
      <c r="C26" s="3"/>
      <c r="D26" s="18">
        <v>0</v>
      </c>
      <c r="E26" s="18">
        <v>3200</v>
      </c>
      <c r="F26" s="3"/>
      <c r="G26" s="3"/>
    </row>
  </sheetData>
  <phoneticPr fontId="4" type="noConversion"/>
  <hyperlinks>
    <hyperlink ref="A2" location="'2022_단가표'!A3" display="상품코드" xr:uid="{5011FA52-BA05-4D6E-B33F-F29B6F7FF53E}"/>
  </hyperlink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54679-1341-43AD-A4FC-C37D83DA38C7}">
  <dimension ref="A1:J543"/>
  <sheetViews>
    <sheetView workbookViewId="0">
      <pane ySplit="1" topLeftCell="A2" activePane="bottomLeft" state="frozen"/>
      <selection pane="bottomLeft" activeCell="B76" sqref="B76"/>
    </sheetView>
  </sheetViews>
  <sheetFormatPr defaultRowHeight="16.5" customHeight="1" x14ac:dyDescent="0.3"/>
  <cols>
    <col min="1" max="1" width="9.25" style="1" customWidth="1"/>
    <col min="2" max="2" width="15.5" style="3" bestFit="1" customWidth="1"/>
    <col min="3" max="3" width="6.25" style="4" customWidth="1"/>
    <col min="4" max="4" width="9.25" style="10" customWidth="1"/>
    <col min="5" max="5" width="9.625" style="11" bestFit="1" customWidth="1"/>
    <col min="6" max="6" width="9.75" style="7" bestFit="1" customWidth="1"/>
    <col min="7" max="7" width="9.25" style="4" customWidth="1"/>
    <col min="8" max="9" width="8.875" style="2" customWidth="1"/>
    <col min="10" max="10" width="16.75" style="9" bestFit="1" customWidth="1"/>
  </cols>
  <sheetData>
    <row r="1" spans="1:10" ht="24.95" customHeight="1" x14ac:dyDescent="0.3">
      <c r="A1" s="1" t="s">
        <v>0</v>
      </c>
      <c r="B1" s="3" t="s">
        <v>2</v>
      </c>
      <c r="C1" s="4" t="s">
        <v>3</v>
      </c>
      <c r="D1" s="5" t="s">
        <v>4</v>
      </c>
      <c r="E1" s="6" t="s">
        <v>5</v>
      </c>
      <c r="F1" s="7" t="s">
        <v>6</v>
      </c>
      <c r="G1" s="4" t="s">
        <v>7</v>
      </c>
      <c r="H1" s="8" t="s">
        <v>8</v>
      </c>
      <c r="I1" s="8" t="s">
        <v>39</v>
      </c>
      <c r="J1" s="2" t="s">
        <v>9</v>
      </c>
    </row>
    <row r="2" spans="1:10" ht="16.5" customHeight="1" x14ac:dyDescent="0.3">
      <c r="A2" s="59">
        <v>9</v>
      </c>
      <c r="D2" s="10">
        <v>1</v>
      </c>
      <c r="E2" s="11">
        <v>5760</v>
      </c>
      <c r="F2" s="7">
        <v>44565</v>
      </c>
      <c r="G2" s="4" t="s">
        <v>45</v>
      </c>
      <c r="H2" s="2">
        <v>3000</v>
      </c>
      <c r="I2" s="8" t="str">
        <f>IFERROR(VLOOKUP(표1[[#This Row],[상품코드]],표2[],8,0),"")</f>
        <v/>
      </c>
    </row>
    <row r="3" spans="1:10" ht="16.5" customHeight="1" x14ac:dyDescent="0.3">
      <c r="A3" s="60">
        <v>11</v>
      </c>
      <c r="D3" s="10">
        <v>1</v>
      </c>
      <c r="E3" s="11">
        <v>10080</v>
      </c>
      <c r="F3" s="7">
        <v>44567</v>
      </c>
      <c r="G3" s="4" t="s">
        <v>45</v>
      </c>
      <c r="H3" s="2">
        <v>3000</v>
      </c>
      <c r="I3" s="8" t="str">
        <f>IFERROR(VLOOKUP(표1[[#This Row],[상품코드]],표2[],8,0),"")</f>
        <v/>
      </c>
    </row>
    <row r="4" spans="1:10" ht="16.5" customHeight="1" x14ac:dyDescent="0.3">
      <c r="A4" s="60">
        <v>18</v>
      </c>
      <c r="B4" s="3" t="s">
        <v>12</v>
      </c>
      <c r="D4" s="10">
        <v>10</v>
      </c>
      <c r="E4" s="11">
        <v>12000</v>
      </c>
      <c r="F4" s="7">
        <v>44572</v>
      </c>
      <c r="G4" s="4" t="s">
        <v>43</v>
      </c>
      <c r="I4" s="8" t="str">
        <f>IFERROR(VLOOKUP(표1[[#This Row],[상품코드]],표2[],8,0),"")</f>
        <v/>
      </c>
    </row>
    <row r="5" spans="1:10" ht="16.5" customHeight="1" x14ac:dyDescent="0.3">
      <c r="A5" s="60">
        <v>18</v>
      </c>
      <c r="D5" s="10">
        <v>3</v>
      </c>
      <c r="E5" s="11">
        <v>4800</v>
      </c>
      <c r="F5" s="7">
        <v>44573</v>
      </c>
      <c r="G5" s="4" t="s">
        <v>45</v>
      </c>
      <c r="H5" s="2">
        <v>3000</v>
      </c>
      <c r="I5" s="8" t="str">
        <f>IFERROR(VLOOKUP(표1[[#This Row],[상품코드]],표2[],8,0),"")</f>
        <v/>
      </c>
    </row>
    <row r="6" spans="1:10" ht="16.5" customHeight="1" x14ac:dyDescent="0.3">
      <c r="A6" s="60">
        <v>10</v>
      </c>
      <c r="B6" s="3" t="s">
        <v>12</v>
      </c>
      <c r="D6" s="10">
        <v>15</v>
      </c>
      <c r="E6" s="11">
        <v>85500</v>
      </c>
      <c r="F6" s="7">
        <v>44574</v>
      </c>
      <c r="G6" s="4" t="s">
        <v>43</v>
      </c>
      <c r="I6" s="8" t="str">
        <f>IFERROR(VLOOKUP(표1[[#This Row],[상품코드]],표2[],8,0),"")</f>
        <v/>
      </c>
    </row>
    <row r="7" spans="1:10" ht="16.5" customHeight="1" x14ac:dyDescent="0.3">
      <c r="A7" s="60">
        <v>10</v>
      </c>
      <c r="B7" s="3" t="s">
        <v>12</v>
      </c>
      <c r="D7" s="10">
        <v>10</v>
      </c>
      <c r="E7" s="11">
        <v>57000</v>
      </c>
      <c r="F7" s="7">
        <v>44575</v>
      </c>
      <c r="G7" s="4" t="s">
        <v>43</v>
      </c>
      <c r="I7" s="8" t="str">
        <f>IFERROR(VLOOKUP(표1[[#This Row],[상품코드]],표2[],8,0),"")</f>
        <v/>
      </c>
    </row>
    <row r="8" spans="1:10" ht="16.5" customHeight="1" x14ac:dyDescent="0.3">
      <c r="A8" s="60">
        <v>14</v>
      </c>
      <c r="B8" s="3" t="s">
        <v>11</v>
      </c>
      <c r="D8" s="10">
        <v>20</v>
      </c>
      <c r="E8" s="11">
        <v>19000</v>
      </c>
      <c r="F8" s="7">
        <v>44578</v>
      </c>
      <c r="G8" s="4" t="s">
        <v>43</v>
      </c>
      <c r="I8" s="8" t="str">
        <f>IFERROR(VLOOKUP(표1[[#This Row],[상품코드]],표2[],8,0),"")</f>
        <v/>
      </c>
    </row>
    <row r="9" spans="1:10" ht="16.5" customHeight="1" x14ac:dyDescent="0.3">
      <c r="A9" s="60">
        <v>14</v>
      </c>
      <c r="B9" s="3" t="s">
        <v>10</v>
      </c>
      <c r="D9" s="10">
        <v>20</v>
      </c>
      <c r="E9" s="11">
        <v>19000</v>
      </c>
      <c r="F9" s="7">
        <v>44578</v>
      </c>
      <c r="G9" s="4" t="s">
        <v>43</v>
      </c>
      <c r="I9" s="8" t="str">
        <f>IFERROR(VLOOKUP(표1[[#This Row],[상품코드]],표2[],8,0),"")</f>
        <v/>
      </c>
    </row>
    <row r="10" spans="1:10" ht="16.5" customHeight="1" x14ac:dyDescent="0.3">
      <c r="A10" s="60">
        <v>18</v>
      </c>
      <c r="D10" s="10">
        <v>6</v>
      </c>
      <c r="E10" s="11">
        <v>9600</v>
      </c>
      <c r="F10" s="7">
        <v>44578</v>
      </c>
      <c r="G10" s="4" t="s">
        <v>45</v>
      </c>
      <c r="H10" s="2">
        <v>3000</v>
      </c>
      <c r="I10" s="8" t="str">
        <f>IFERROR(VLOOKUP(표1[[#This Row],[상품코드]],표2[],8,0),"")</f>
        <v/>
      </c>
    </row>
    <row r="11" spans="1:10" ht="16.5" customHeight="1" x14ac:dyDescent="0.3">
      <c r="A11" s="60">
        <v>20</v>
      </c>
      <c r="D11" s="10">
        <v>24</v>
      </c>
      <c r="E11" s="11">
        <v>76800</v>
      </c>
      <c r="F11" s="7">
        <v>44580</v>
      </c>
      <c r="G11" s="4" t="s">
        <v>44</v>
      </c>
      <c r="I11" s="8" t="str">
        <f>IFERROR(VLOOKUP(표1[[#This Row],[상품코드]],표2[],8,0),"")</f>
        <v/>
      </c>
    </row>
    <row r="12" spans="1:10" ht="16.5" customHeight="1" x14ac:dyDescent="0.3">
      <c r="A12" s="60">
        <v>20</v>
      </c>
      <c r="B12" s="3" t="s">
        <v>12</v>
      </c>
      <c r="D12" s="10">
        <v>12</v>
      </c>
      <c r="E12" s="11">
        <v>34200</v>
      </c>
      <c r="F12" s="7">
        <v>44580</v>
      </c>
      <c r="G12" s="4" t="s">
        <v>43</v>
      </c>
      <c r="I12" s="8" t="str">
        <f>IFERROR(VLOOKUP(표1[[#This Row],[상품코드]],표2[],8,0),"")</f>
        <v/>
      </c>
    </row>
    <row r="13" spans="1:10" ht="16.5" customHeight="1" x14ac:dyDescent="0.3">
      <c r="A13" s="60">
        <v>10</v>
      </c>
      <c r="B13" s="3" t="s">
        <v>12</v>
      </c>
      <c r="D13" s="10">
        <v>1</v>
      </c>
      <c r="E13" s="11">
        <v>6000</v>
      </c>
      <c r="F13" s="7">
        <v>44586</v>
      </c>
      <c r="G13" s="4" t="s">
        <v>43</v>
      </c>
      <c r="I13" s="8" t="str">
        <f>IFERROR(VLOOKUP(표1[[#This Row],[상품코드]],표2[],8,0),"")</f>
        <v/>
      </c>
    </row>
    <row r="14" spans="1:10" ht="16.5" customHeight="1" x14ac:dyDescent="0.3">
      <c r="A14" s="60">
        <v>14</v>
      </c>
      <c r="B14" s="3" t="s">
        <v>10</v>
      </c>
      <c r="D14" s="10">
        <v>10</v>
      </c>
      <c r="E14" s="11">
        <v>10000</v>
      </c>
      <c r="F14" s="7">
        <v>44586</v>
      </c>
      <c r="G14" s="4" t="s">
        <v>43</v>
      </c>
      <c r="I14" s="8" t="str">
        <f>IFERROR(VLOOKUP(표1[[#This Row],[상품코드]],표2[],8,0),"")</f>
        <v/>
      </c>
    </row>
    <row r="15" spans="1:10" ht="16.5" customHeight="1" x14ac:dyDescent="0.3">
      <c r="A15" s="60">
        <v>14</v>
      </c>
      <c r="B15" s="3" t="s">
        <v>11</v>
      </c>
      <c r="D15" s="10">
        <v>10</v>
      </c>
      <c r="E15" s="11">
        <v>10000</v>
      </c>
      <c r="F15" s="7">
        <v>44586</v>
      </c>
      <c r="G15" s="4" t="s">
        <v>43</v>
      </c>
      <c r="I15" s="8" t="str">
        <f>IFERROR(VLOOKUP(표1[[#This Row],[상품코드]],표2[],8,0),"")</f>
        <v/>
      </c>
    </row>
    <row r="16" spans="1:10" ht="16.5" customHeight="1" x14ac:dyDescent="0.3">
      <c r="A16" s="60">
        <v>20</v>
      </c>
      <c r="D16" s="10">
        <v>12</v>
      </c>
      <c r="E16" s="11">
        <v>51840</v>
      </c>
      <c r="F16" s="7">
        <v>44588</v>
      </c>
      <c r="G16" s="4" t="s">
        <v>45</v>
      </c>
      <c r="H16" s="2">
        <v>0</v>
      </c>
      <c r="I16" s="8" t="str">
        <f>IFERROR(VLOOKUP(표1[[#This Row],[상품코드]],표2[],8,0),"")</f>
        <v/>
      </c>
    </row>
    <row r="17" spans="1:9" ht="16.5" customHeight="1" x14ac:dyDescent="0.3">
      <c r="A17" s="60">
        <v>9</v>
      </c>
      <c r="D17" s="10">
        <v>1</v>
      </c>
      <c r="E17" s="11">
        <v>5760</v>
      </c>
      <c r="F17" s="7">
        <v>44596</v>
      </c>
      <c r="G17" s="4" t="s">
        <v>45</v>
      </c>
      <c r="H17" s="2">
        <v>3000</v>
      </c>
      <c r="I17" s="8" t="str">
        <f>IFERROR(VLOOKUP(표1[[#This Row],[상품코드]],표2[],8,0),"")</f>
        <v/>
      </c>
    </row>
    <row r="18" spans="1:9" ht="16.5" customHeight="1" x14ac:dyDescent="0.3">
      <c r="A18" s="60">
        <v>12</v>
      </c>
      <c r="B18" s="3" t="s">
        <v>15</v>
      </c>
      <c r="D18" s="10">
        <v>25</v>
      </c>
      <c r="E18" s="11">
        <v>9500</v>
      </c>
      <c r="F18" s="7">
        <v>44596</v>
      </c>
      <c r="G18" s="4" t="s">
        <v>43</v>
      </c>
      <c r="I18" s="8" t="str">
        <f>IFERROR(VLOOKUP(표1[[#This Row],[상품코드]],표2[],8,0),"")</f>
        <v/>
      </c>
    </row>
    <row r="19" spans="1:9" ht="16.5" customHeight="1" x14ac:dyDescent="0.3">
      <c r="A19" s="60">
        <v>6</v>
      </c>
      <c r="D19" s="10">
        <v>200</v>
      </c>
      <c r="E19" s="11">
        <v>20000</v>
      </c>
      <c r="F19" s="7">
        <v>44598</v>
      </c>
      <c r="G19" s="4" t="s">
        <v>44</v>
      </c>
      <c r="I19" s="8" t="str">
        <f>IFERROR(VLOOKUP(표1[[#This Row],[상품코드]],표2[],8,0),"")</f>
        <v/>
      </c>
    </row>
    <row r="20" spans="1:9" ht="16.5" customHeight="1" x14ac:dyDescent="0.3">
      <c r="A20" s="60">
        <v>9</v>
      </c>
      <c r="D20" s="10">
        <v>10</v>
      </c>
      <c r="E20" s="11">
        <v>57600</v>
      </c>
      <c r="F20" s="7">
        <v>44600</v>
      </c>
      <c r="G20" s="4" t="s">
        <v>45</v>
      </c>
      <c r="H20" s="2">
        <v>0</v>
      </c>
      <c r="I20" s="8" t="str">
        <f>IFERROR(VLOOKUP(표1[[#This Row],[상품코드]],표2[],8,0),"")</f>
        <v/>
      </c>
    </row>
    <row r="21" spans="1:9" ht="16.5" customHeight="1" x14ac:dyDescent="0.3">
      <c r="A21" s="60">
        <v>10</v>
      </c>
      <c r="B21" s="3" t="s">
        <v>12</v>
      </c>
      <c r="D21" s="10">
        <v>10</v>
      </c>
      <c r="E21" s="11">
        <v>57000</v>
      </c>
      <c r="F21" s="7">
        <v>44602</v>
      </c>
      <c r="G21" s="4" t="s">
        <v>43</v>
      </c>
      <c r="I21" s="8" t="str">
        <f>IFERROR(VLOOKUP(표1[[#This Row],[상품코드]],표2[],8,0),"")</f>
        <v/>
      </c>
    </row>
    <row r="22" spans="1:9" ht="16.5" customHeight="1" x14ac:dyDescent="0.3">
      <c r="A22" s="60">
        <v>10</v>
      </c>
      <c r="D22" s="10">
        <v>1</v>
      </c>
      <c r="E22" s="11">
        <v>7800</v>
      </c>
      <c r="F22" s="7">
        <v>44605</v>
      </c>
      <c r="G22" s="4" t="s">
        <v>45</v>
      </c>
      <c r="H22" s="2">
        <v>3000</v>
      </c>
      <c r="I22" s="8" t="str">
        <f>IFERROR(VLOOKUP(표1[[#This Row],[상품코드]],표2[],8,0),"")</f>
        <v/>
      </c>
    </row>
    <row r="23" spans="1:9" ht="16.5" customHeight="1" x14ac:dyDescent="0.3">
      <c r="A23" s="60">
        <v>1</v>
      </c>
      <c r="D23" s="10">
        <v>3</v>
      </c>
      <c r="E23" s="11">
        <v>13500</v>
      </c>
      <c r="F23" s="7">
        <v>44606</v>
      </c>
      <c r="G23" s="4" t="s">
        <v>43</v>
      </c>
      <c r="I23" s="8" t="str">
        <f>IFERROR(VLOOKUP(표1[[#This Row],[상품코드]],표2[],8,0),"")</f>
        <v/>
      </c>
    </row>
    <row r="24" spans="1:9" ht="16.5" customHeight="1" x14ac:dyDescent="0.3">
      <c r="A24" s="60">
        <v>2</v>
      </c>
      <c r="B24" s="3" t="s">
        <v>12</v>
      </c>
      <c r="D24" s="10">
        <v>50</v>
      </c>
      <c r="E24" s="11">
        <v>11000</v>
      </c>
      <c r="F24" s="7">
        <v>44606</v>
      </c>
      <c r="G24" s="4" t="s">
        <v>43</v>
      </c>
      <c r="I24" s="8" t="str">
        <f>IFERROR(VLOOKUP(표1[[#This Row],[상품코드]],표2[],8,0),"")</f>
        <v/>
      </c>
    </row>
    <row r="25" spans="1:9" ht="16.5" customHeight="1" x14ac:dyDescent="0.3">
      <c r="A25" s="60">
        <v>4</v>
      </c>
      <c r="B25" s="3" t="s">
        <v>12</v>
      </c>
      <c r="D25" s="10">
        <v>5</v>
      </c>
      <c r="E25" s="11">
        <v>32500</v>
      </c>
      <c r="F25" s="7">
        <v>44607</v>
      </c>
      <c r="G25" s="4" t="s">
        <v>43</v>
      </c>
      <c r="I25" s="8" t="str">
        <f>IFERROR(VLOOKUP(표1[[#This Row],[상품코드]],표2[],8,0),"")</f>
        <v/>
      </c>
    </row>
    <row r="26" spans="1:9" ht="16.5" customHeight="1" x14ac:dyDescent="0.3">
      <c r="A26" s="60">
        <v>6</v>
      </c>
      <c r="B26" s="3" t="s">
        <v>12</v>
      </c>
      <c r="D26" s="10">
        <v>100</v>
      </c>
      <c r="E26" s="11">
        <v>10000</v>
      </c>
      <c r="F26" s="7">
        <v>44607</v>
      </c>
      <c r="G26" s="4" t="s">
        <v>43</v>
      </c>
      <c r="I26" s="8" t="str">
        <f>IFERROR(VLOOKUP(표1[[#This Row],[상품코드]],표2[],8,0),"")</f>
        <v/>
      </c>
    </row>
    <row r="27" spans="1:9" ht="16.5" customHeight="1" x14ac:dyDescent="0.3">
      <c r="A27" s="60">
        <v>3</v>
      </c>
      <c r="B27" s="3" t="s">
        <v>12</v>
      </c>
      <c r="D27" s="10">
        <v>10</v>
      </c>
      <c r="E27" s="11">
        <v>23750</v>
      </c>
      <c r="F27" s="7">
        <v>44610</v>
      </c>
      <c r="G27" s="4" t="s">
        <v>43</v>
      </c>
      <c r="I27" s="8" t="str">
        <f>IFERROR(VLOOKUP(표1[[#This Row],[상품코드]],표2[],8,0),"")</f>
        <v/>
      </c>
    </row>
    <row r="28" spans="1:9" ht="16.5" customHeight="1" x14ac:dyDescent="0.3">
      <c r="A28" s="60">
        <v>2</v>
      </c>
      <c r="D28" s="10">
        <v>10</v>
      </c>
      <c r="E28" s="11">
        <v>4000</v>
      </c>
      <c r="F28" s="7">
        <v>44611</v>
      </c>
      <c r="G28" s="4" t="s">
        <v>45</v>
      </c>
      <c r="H28" s="2">
        <v>3000</v>
      </c>
      <c r="I28" s="8" t="str">
        <f>IFERROR(VLOOKUP(표1[[#This Row],[상품코드]],표2[],8,0),"")</f>
        <v/>
      </c>
    </row>
    <row r="29" spans="1:9" ht="16.5" customHeight="1" x14ac:dyDescent="0.3">
      <c r="A29" s="60">
        <v>6</v>
      </c>
      <c r="D29" s="10">
        <v>100</v>
      </c>
      <c r="E29" s="11">
        <v>10000</v>
      </c>
      <c r="F29" s="7">
        <v>44613</v>
      </c>
      <c r="G29" s="4" t="s">
        <v>44</v>
      </c>
      <c r="I29" s="8" t="str">
        <f>IFERROR(VLOOKUP(표1[[#This Row],[상품코드]],표2[],8,0),"")</f>
        <v/>
      </c>
    </row>
    <row r="30" spans="1:9" ht="16.5" customHeight="1" x14ac:dyDescent="0.3">
      <c r="A30" s="60">
        <v>12</v>
      </c>
      <c r="B30" s="3" t="s">
        <v>14</v>
      </c>
      <c r="D30" s="10">
        <v>25</v>
      </c>
      <c r="E30" s="11">
        <v>9500</v>
      </c>
      <c r="F30" s="7">
        <v>44613</v>
      </c>
      <c r="G30" s="4" t="s">
        <v>43</v>
      </c>
      <c r="I30" s="8" t="str">
        <f>IFERROR(VLOOKUP(표1[[#This Row],[상품코드]],표2[],8,0),"")</f>
        <v/>
      </c>
    </row>
    <row r="31" spans="1:9" ht="16.5" customHeight="1" x14ac:dyDescent="0.3">
      <c r="A31" s="60">
        <v>12</v>
      </c>
      <c r="B31" s="3" t="s">
        <v>15</v>
      </c>
      <c r="D31" s="10">
        <v>25</v>
      </c>
      <c r="E31" s="11">
        <v>9500</v>
      </c>
      <c r="F31" s="7">
        <v>44613</v>
      </c>
      <c r="G31" s="4" t="s">
        <v>43</v>
      </c>
      <c r="I31" s="8" t="str">
        <f>IFERROR(VLOOKUP(표1[[#This Row],[상품코드]],표2[],8,0),"")</f>
        <v/>
      </c>
    </row>
    <row r="32" spans="1:9" ht="16.5" customHeight="1" x14ac:dyDescent="0.3">
      <c r="A32" s="60">
        <v>4</v>
      </c>
      <c r="B32" s="3" t="s">
        <v>12</v>
      </c>
      <c r="D32" s="10">
        <v>10</v>
      </c>
      <c r="E32" s="11">
        <v>61750</v>
      </c>
      <c r="F32" s="7">
        <v>44615</v>
      </c>
      <c r="G32" s="4" t="s">
        <v>43</v>
      </c>
      <c r="I32" s="8" t="str">
        <f>IFERROR(VLOOKUP(표1[[#This Row],[상품코드]],표2[],8,0),"")</f>
        <v/>
      </c>
    </row>
    <row r="33" spans="1:9" ht="16.5" customHeight="1" x14ac:dyDescent="0.3">
      <c r="A33" s="60">
        <v>10</v>
      </c>
      <c r="B33" s="3" t="s">
        <v>12</v>
      </c>
      <c r="D33" s="10">
        <v>3</v>
      </c>
      <c r="E33" s="11">
        <v>18000</v>
      </c>
      <c r="F33" s="7">
        <v>44616</v>
      </c>
      <c r="G33" s="4" t="s">
        <v>43</v>
      </c>
      <c r="I33" s="8" t="str">
        <f>IFERROR(VLOOKUP(표1[[#This Row],[상품코드]],표2[],8,0),"")</f>
        <v/>
      </c>
    </row>
    <row r="34" spans="1:9" ht="16.5" customHeight="1" x14ac:dyDescent="0.3">
      <c r="A34" s="60">
        <v>4</v>
      </c>
      <c r="B34" s="3" t="s">
        <v>12</v>
      </c>
      <c r="D34" s="10">
        <v>10</v>
      </c>
      <c r="E34" s="11">
        <v>61750</v>
      </c>
      <c r="F34" s="7">
        <v>44617</v>
      </c>
      <c r="G34" s="4" t="s">
        <v>43</v>
      </c>
      <c r="I34" s="8" t="str">
        <f>IFERROR(VLOOKUP(표1[[#This Row],[상품코드]],표2[],8,0),"")</f>
        <v/>
      </c>
    </row>
    <row r="35" spans="1:9" ht="16.5" customHeight="1" x14ac:dyDescent="0.3">
      <c r="A35" s="60">
        <v>4</v>
      </c>
      <c r="B35" s="3" t="s">
        <v>12</v>
      </c>
      <c r="D35" s="10">
        <v>5</v>
      </c>
      <c r="E35" s="11">
        <v>32500</v>
      </c>
      <c r="F35" s="7">
        <v>44620</v>
      </c>
      <c r="G35" s="4" t="s">
        <v>43</v>
      </c>
      <c r="I35" s="8" t="str">
        <f>IFERROR(VLOOKUP(표1[[#This Row],[상품코드]],표2[],8,0),"")</f>
        <v/>
      </c>
    </row>
    <row r="36" spans="1:9" ht="16.5" customHeight="1" x14ac:dyDescent="0.3">
      <c r="A36" s="60">
        <v>18</v>
      </c>
      <c r="D36" s="10">
        <v>1</v>
      </c>
      <c r="E36" s="11">
        <v>1600</v>
      </c>
      <c r="F36" s="7">
        <v>44620</v>
      </c>
      <c r="G36" s="4" t="s">
        <v>45</v>
      </c>
      <c r="H36" s="2">
        <v>3000</v>
      </c>
      <c r="I36" s="8" t="str">
        <f>IFERROR(VLOOKUP(표1[[#This Row],[상품코드]],표2[],8,0),"")</f>
        <v/>
      </c>
    </row>
    <row r="37" spans="1:9" ht="16.5" customHeight="1" x14ac:dyDescent="0.3">
      <c r="A37" s="60">
        <v>9</v>
      </c>
      <c r="D37" s="10">
        <v>1</v>
      </c>
      <c r="E37" s="11">
        <v>5760</v>
      </c>
      <c r="F37" s="7">
        <v>44621</v>
      </c>
      <c r="G37" s="4" t="s">
        <v>45</v>
      </c>
      <c r="H37" s="2">
        <v>3000</v>
      </c>
      <c r="I37" s="8" t="str">
        <f>IFERROR(VLOOKUP(표1[[#This Row],[상품코드]],표2[],8,0),"")</f>
        <v/>
      </c>
    </row>
    <row r="38" spans="1:9" ht="16.5" customHeight="1" x14ac:dyDescent="0.3">
      <c r="A38" s="60">
        <v>1</v>
      </c>
      <c r="D38" s="10">
        <v>74</v>
      </c>
      <c r="E38" s="11">
        <v>299700</v>
      </c>
      <c r="F38" s="7">
        <v>44623</v>
      </c>
      <c r="G38" s="4" t="s">
        <v>43</v>
      </c>
      <c r="I38" s="8" t="str">
        <f>IFERROR(VLOOKUP(표1[[#This Row],[상품코드]],표2[],8,0),"")</f>
        <v/>
      </c>
    </row>
    <row r="39" spans="1:9" ht="16.5" customHeight="1" x14ac:dyDescent="0.3">
      <c r="A39" s="60">
        <v>2</v>
      </c>
      <c r="B39" s="3" t="s">
        <v>12</v>
      </c>
      <c r="D39" s="10">
        <v>50</v>
      </c>
      <c r="E39" s="11">
        <v>11000</v>
      </c>
      <c r="F39" s="7">
        <v>44624</v>
      </c>
      <c r="G39" s="4" t="s">
        <v>43</v>
      </c>
      <c r="I39" s="8" t="str">
        <f>IFERROR(VLOOKUP(표1[[#This Row],[상품코드]],표2[],8,0),"")</f>
        <v/>
      </c>
    </row>
    <row r="40" spans="1:9" ht="16.5" customHeight="1" x14ac:dyDescent="0.3">
      <c r="A40" s="60">
        <v>3</v>
      </c>
      <c r="D40" s="10">
        <v>58</v>
      </c>
      <c r="E40" s="11">
        <v>208800</v>
      </c>
      <c r="F40" s="7">
        <v>44624</v>
      </c>
      <c r="G40" s="4" t="s">
        <v>45</v>
      </c>
      <c r="H40" s="2">
        <v>0</v>
      </c>
      <c r="I40" s="8" t="str">
        <f>IFERROR(VLOOKUP(표1[[#This Row],[상품코드]],표2[],8,0),"")</f>
        <v/>
      </c>
    </row>
    <row r="41" spans="1:9" ht="16.5" customHeight="1" x14ac:dyDescent="0.3">
      <c r="A41" s="60">
        <v>20</v>
      </c>
      <c r="D41" s="10">
        <v>12</v>
      </c>
      <c r="E41" s="11">
        <v>38400</v>
      </c>
      <c r="F41" s="7">
        <v>44626</v>
      </c>
      <c r="G41" s="4" t="s">
        <v>44</v>
      </c>
      <c r="I41" s="8" t="str">
        <f>IFERROR(VLOOKUP(표1[[#This Row],[상품코드]],표2[],8,0),"")</f>
        <v/>
      </c>
    </row>
    <row r="42" spans="1:9" ht="16.5" customHeight="1" x14ac:dyDescent="0.3">
      <c r="A42" s="60">
        <v>9</v>
      </c>
      <c r="D42" s="10">
        <v>1</v>
      </c>
      <c r="E42" s="11">
        <v>5760</v>
      </c>
      <c r="F42" s="7">
        <v>44627</v>
      </c>
      <c r="G42" s="4" t="s">
        <v>45</v>
      </c>
      <c r="H42" s="2">
        <v>3000</v>
      </c>
      <c r="I42" s="8" t="str">
        <f>IFERROR(VLOOKUP(표1[[#This Row],[상품코드]],표2[],8,0),"")</f>
        <v/>
      </c>
    </row>
    <row r="43" spans="1:9" ht="16.5" customHeight="1" x14ac:dyDescent="0.3">
      <c r="A43" s="60">
        <v>18</v>
      </c>
      <c r="D43" s="10">
        <v>2</v>
      </c>
      <c r="E43" s="11">
        <v>3200</v>
      </c>
      <c r="F43" s="7">
        <v>44629</v>
      </c>
      <c r="G43" s="4" t="s">
        <v>45</v>
      </c>
      <c r="H43" s="2">
        <v>0</v>
      </c>
      <c r="I43" s="8" t="str">
        <f>IFERROR(VLOOKUP(표1[[#This Row],[상품코드]],표2[],8,0),"")</f>
        <v/>
      </c>
    </row>
    <row r="44" spans="1:9" ht="16.5" customHeight="1" x14ac:dyDescent="0.3">
      <c r="A44" s="60">
        <v>5</v>
      </c>
      <c r="B44" s="3" t="s">
        <v>12</v>
      </c>
      <c r="D44" s="10">
        <v>20</v>
      </c>
      <c r="E44" s="11">
        <v>85500</v>
      </c>
      <c r="F44" s="7">
        <v>44630</v>
      </c>
      <c r="G44" s="4" t="s">
        <v>43</v>
      </c>
      <c r="I44" s="8" t="str">
        <f>IFERROR(VLOOKUP(표1[[#This Row],[상품코드]],표2[],8,0),"")</f>
        <v/>
      </c>
    </row>
    <row r="45" spans="1:9" ht="16.5" customHeight="1" x14ac:dyDescent="0.3">
      <c r="A45" s="60">
        <v>18</v>
      </c>
      <c r="B45" s="3" t="s">
        <v>12</v>
      </c>
      <c r="D45" s="10">
        <v>20</v>
      </c>
      <c r="E45" s="11">
        <v>24000</v>
      </c>
      <c r="F45" s="7">
        <v>44630</v>
      </c>
      <c r="G45" s="4" t="s">
        <v>43</v>
      </c>
      <c r="I45" s="8" t="str">
        <f>IFERROR(VLOOKUP(표1[[#This Row],[상품코드]],표2[],8,0),"")</f>
        <v/>
      </c>
    </row>
    <row r="46" spans="1:9" ht="16.5" customHeight="1" x14ac:dyDescent="0.3">
      <c r="A46" s="60">
        <v>6</v>
      </c>
      <c r="B46" s="3" t="s">
        <v>12</v>
      </c>
      <c r="D46" s="10">
        <v>100</v>
      </c>
      <c r="E46" s="11">
        <v>10000</v>
      </c>
      <c r="F46" s="7">
        <v>44631</v>
      </c>
      <c r="G46" s="4" t="s">
        <v>43</v>
      </c>
      <c r="I46" s="8" t="str">
        <f>IFERROR(VLOOKUP(표1[[#This Row],[상품코드]],표2[],8,0),"")</f>
        <v/>
      </c>
    </row>
    <row r="47" spans="1:9" ht="16.5" customHeight="1" x14ac:dyDescent="0.3">
      <c r="A47" s="60">
        <v>7</v>
      </c>
      <c r="B47" s="3" t="s">
        <v>10</v>
      </c>
      <c r="D47" s="10">
        <v>5</v>
      </c>
      <c r="E47" s="11">
        <v>49500</v>
      </c>
      <c r="F47" s="7">
        <v>44631</v>
      </c>
      <c r="G47" s="4" t="s">
        <v>43</v>
      </c>
      <c r="I47" s="8" t="str">
        <f>IFERROR(VLOOKUP(표1[[#This Row],[상품코드]],표2[],8,0),"")</f>
        <v/>
      </c>
    </row>
    <row r="48" spans="1:9" ht="16.5" customHeight="1" x14ac:dyDescent="0.3">
      <c r="A48" s="60">
        <v>7</v>
      </c>
      <c r="B48" s="3" t="s">
        <v>11</v>
      </c>
      <c r="D48" s="10">
        <v>10</v>
      </c>
      <c r="E48" s="11">
        <v>99000</v>
      </c>
      <c r="F48" s="7">
        <v>44631</v>
      </c>
      <c r="G48" s="4" t="s">
        <v>43</v>
      </c>
      <c r="I48" s="8" t="str">
        <f>IFERROR(VLOOKUP(표1[[#This Row],[상품코드]],표2[],8,0),"")</f>
        <v/>
      </c>
    </row>
    <row r="49" spans="1:9" ht="16.5" customHeight="1" x14ac:dyDescent="0.3">
      <c r="A49" s="60">
        <v>3</v>
      </c>
      <c r="D49" s="10">
        <v>20</v>
      </c>
      <c r="E49" s="11">
        <v>50000</v>
      </c>
      <c r="F49" s="7">
        <v>44634</v>
      </c>
      <c r="G49" s="4" t="s">
        <v>44</v>
      </c>
      <c r="I49" s="8" t="str">
        <f>IFERROR(VLOOKUP(표1[[#This Row],[상품코드]],표2[],8,0),"")</f>
        <v/>
      </c>
    </row>
    <row r="50" spans="1:9" ht="16.5" customHeight="1" x14ac:dyDescent="0.3">
      <c r="A50" s="60">
        <v>3</v>
      </c>
      <c r="D50" s="10">
        <v>20</v>
      </c>
      <c r="E50" s="11">
        <v>50000</v>
      </c>
      <c r="F50" s="7">
        <v>44634</v>
      </c>
      <c r="G50" s="4" t="s">
        <v>44</v>
      </c>
      <c r="I50" s="8" t="str">
        <f>IFERROR(VLOOKUP(표1[[#This Row],[상품코드]],표2[],8,0),"")</f>
        <v/>
      </c>
    </row>
    <row r="51" spans="1:9" ht="16.5" customHeight="1" x14ac:dyDescent="0.3">
      <c r="A51" s="60">
        <v>9</v>
      </c>
      <c r="D51" s="10">
        <v>1</v>
      </c>
      <c r="E51" s="11">
        <v>5760</v>
      </c>
      <c r="F51" s="7">
        <v>44634</v>
      </c>
      <c r="G51" s="4" t="s">
        <v>45</v>
      </c>
      <c r="H51" s="2">
        <v>3000</v>
      </c>
      <c r="I51" s="8" t="str">
        <f>IFERROR(VLOOKUP(표1[[#This Row],[상품코드]],표2[],8,0),"")</f>
        <v/>
      </c>
    </row>
    <row r="52" spans="1:9" ht="16.5" customHeight="1" x14ac:dyDescent="0.3">
      <c r="A52" s="60">
        <v>12</v>
      </c>
      <c r="B52" s="3" t="s">
        <v>15</v>
      </c>
      <c r="D52" s="10">
        <v>25</v>
      </c>
      <c r="E52" s="11">
        <v>9500</v>
      </c>
      <c r="F52" s="7">
        <v>44634</v>
      </c>
      <c r="G52" s="4" t="s">
        <v>43</v>
      </c>
      <c r="I52" s="8" t="str">
        <f>IFERROR(VLOOKUP(표1[[#This Row],[상품코드]],표2[],8,0),"")</f>
        <v/>
      </c>
    </row>
    <row r="53" spans="1:9" ht="16.5" customHeight="1" x14ac:dyDescent="0.3">
      <c r="A53" s="60">
        <v>20</v>
      </c>
      <c r="D53" s="10">
        <v>5</v>
      </c>
      <c r="E53" s="11">
        <v>21600</v>
      </c>
      <c r="F53" s="7">
        <v>44636</v>
      </c>
      <c r="G53" s="4" t="s">
        <v>45</v>
      </c>
      <c r="H53" s="2">
        <v>3000</v>
      </c>
      <c r="I53" s="8" t="str">
        <f>IFERROR(VLOOKUP(표1[[#This Row],[상품코드]],표2[],8,0),"")</f>
        <v/>
      </c>
    </row>
    <row r="54" spans="1:9" ht="16.5" customHeight="1" x14ac:dyDescent="0.3">
      <c r="A54" s="60">
        <v>9</v>
      </c>
      <c r="D54" s="10">
        <v>5</v>
      </c>
      <c r="E54" s="11">
        <v>20000</v>
      </c>
      <c r="F54" s="7">
        <v>44637</v>
      </c>
      <c r="G54" s="4" t="s">
        <v>44</v>
      </c>
      <c r="I54" s="8" t="str">
        <f>IFERROR(VLOOKUP(표1[[#This Row],[상품코드]],표2[],8,0),"")</f>
        <v/>
      </c>
    </row>
    <row r="55" spans="1:9" ht="16.5" customHeight="1" x14ac:dyDescent="0.3">
      <c r="A55" s="60">
        <v>10</v>
      </c>
      <c r="D55" s="10">
        <v>5</v>
      </c>
      <c r="E55" s="11">
        <v>30000</v>
      </c>
      <c r="F55" s="7">
        <v>44637</v>
      </c>
      <c r="G55" s="4" t="s">
        <v>44</v>
      </c>
      <c r="I55" s="8" t="str">
        <f>IFERROR(VLOOKUP(표1[[#This Row],[상품코드]],표2[],8,0),"")</f>
        <v/>
      </c>
    </row>
    <row r="56" spans="1:9" ht="16.5" customHeight="1" x14ac:dyDescent="0.3">
      <c r="A56" s="60">
        <v>15</v>
      </c>
      <c r="B56" s="3" t="s">
        <v>12</v>
      </c>
      <c r="D56" s="10">
        <v>5</v>
      </c>
      <c r="E56" s="11">
        <v>76000</v>
      </c>
      <c r="F56" s="7">
        <v>44637</v>
      </c>
      <c r="G56" s="4" t="s">
        <v>43</v>
      </c>
      <c r="I56" s="8" t="str">
        <f>IFERROR(VLOOKUP(표1[[#This Row],[상품코드]],표2[],8,0),"")</f>
        <v/>
      </c>
    </row>
    <row r="57" spans="1:9" ht="16.5" customHeight="1" x14ac:dyDescent="0.3">
      <c r="A57" s="60">
        <v>18</v>
      </c>
      <c r="B57" s="3" t="s">
        <v>12</v>
      </c>
      <c r="D57" s="10">
        <v>10</v>
      </c>
      <c r="E57" s="11">
        <v>12000</v>
      </c>
      <c r="F57" s="7">
        <v>44637</v>
      </c>
      <c r="G57" s="4" t="s">
        <v>43</v>
      </c>
      <c r="I57" s="8" t="str">
        <f>IFERROR(VLOOKUP(표1[[#This Row],[상품코드]],표2[],8,0),"")</f>
        <v/>
      </c>
    </row>
    <row r="58" spans="1:9" ht="16.5" customHeight="1" x14ac:dyDescent="0.3">
      <c r="A58" s="60">
        <v>18</v>
      </c>
      <c r="B58" s="3" t="s">
        <v>12</v>
      </c>
      <c r="D58" s="10">
        <v>10</v>
      </c>
      <c r="E58" s="11">
        <v>12000</v>
      </c>
      <c r="F58" s="7">
        <v>44638</v>
      </c>
      <c r="G58" s="4" t="s">
        <v>43</v>
      </c>
      <c r="I58" s="8" t="str">
        <f>IFERROR(VLOOKUP(표1[[#This Row],[상품코드]],표2[],8,0),"")</f>
        <v/>
      </c>
    </row>
    <row r="59" spans="1:9" ht="16.5" customHeight="1" x14ac:dyDescent="0.3">
      <c r="A59" s="60">
        <v>6</v>
      </c>
      <c r="D59" s="10">
        <v>100</v>
      </c>
      <c r="E59" s="11">
        <v>10000</v>
      </c>
      <c r="F59" s="7">
        <v>44642</v>
      </c>
      <c r="G59" s="4" t="s">
        <v>44</v>
      </c>
      <c r="I59" s="8" t="str">
        <f>IFERROR(VLOOKUP(표1[[#This Row],[상품코드]],표2[],8,0),"")</f>
        <v/>
      </c>
    </row>
    <row r="60" spans="1:9" ht="16.5" customHeight="1" x14ac:dyDescent="0.3">
      <c r="A60" s="60">
        <v>18</v>
      </c>
      <c r="B60" s="3" t="s">
        <v>12</v>
      </c>
      <c r="D60" s="10">
        <v>5</v>
      </c>
      <c r="E60" s="11">
        <v>6000</v>
      </c>
      <c r="F60" s="7">
        <v>44642</v>
      </c>
      <c r="G60" s="4" t="s">
        <v>43</v>
      </c>
      <c r="I60" s="8" t="str">
        <f>IFERROR(VLOOKUP(표1[[#This Row],[상품코드]],표2[],8,0),"")</f>
        <v/>
      </c>
    </row>
    <row r="61" spans="1:9" ht="16.5" customHeight="1" x14ac:dyDescent="0.3">
      <c r="A61" s="60">
        <v>7</v>
      </c>
      <c r="B61" s="3" t="s">
        <v>10</v>
      </c>
      <c r="D61" s="10">
        <v>2</v>
      </c>
      <c r="E61" s="11">
        <v>22000</v>
      </c>
      <c r="F61" s="7">
        <v>44644</v>
      </c>
      <c r="G61" s="4" t="s">
        <v>43</v>
      </c>
      <c r="I61" s="8" t="str">
        <f>IFERROR(VLOOKUP(표1[[#This Row],[상품코드]],표2[],8,0),"")</f>
        <v/>
      </c>
    </row>
    <row r="62" spans="1:9" ht="16.5" customHeight="1" x14ac:dyDescent="0.3">
      <c r="A62" s="60">
        <v>9</v>
      </c>
      <c r="D62" s="10">
        <v>3</v>
      </c>
      <c r="E62" s="11">
        <v>17280</v>
      </c>
      <c r="F62" s="7">
        <v>44644</v>
      </c>
      <c r="G62" s="4" t="s">
        <v>45</v>
      </c>
      <c r="H62" s="2">
        <v>3000</v>
      </c>
      <c r="I62" s="8" t="str">
        <f>IFERROR(VLOOKUP(표1[[#This Row],[상품코드]],표2[],8,0),"")</f>
        <v/>
      </c>
    </row>
    <row r="63" spans="1:9" ht="16.5" customHeight="1" x14ac:dyDescent="0.3">
      <c r="A63" s="60">
        <v>3</v>
      </c>
      <c r="B63" s="3" t="s">
        <v>12</v>
      </c>
      <c r="D63" s="10">
        <v>100</v>
      </c>
      <c r="E63" s="11">
        <v>225000</v>
      </c>
      <c r="F63" s="7">
        <v>44648</v>
      </c>
      <c r="G63" s="4" t="s">
        <v>43</v>
      </c>
      <c r="I63" s="8" t="str">
        <f>IFERROR(VLOOKUP(표1[[#This Row],[상품코드]],표2[],8,0),"")</f>
        <v/>
      </c>
    </row>
    <row r="64" spans="1:9" ht="16.5" customHeight="1" x14ac:dyDescent="0.3">
      <c r="A64" s="60">
        <v>6</v>
      </c>
      <c r="B64" s="3" t="s">
        <v>12</v>
      </c>
      <c r="D64" s="10">
        <v>100</v>
      </c>
      <c r="E64" s="11">
        <v>10000</v>
      </c>
      <c r="F64" s="7">
        <v>44648</v>
      </c>
      <c r="G64" s="4" t="s">
        <v>43</v>
      </c>
      <c r="I64" s="8" t="str">
        <f>IFERROR(VLOOKUP(표1[[#This Row],[상품코드]],표2[],8,0),"")</f>
        <v/>
      </c>
    </row>
    <row r="65" spans="1:9" ht="16.5" customHeight="1" x14ac:dyDescent="0.3">
      <c r="A65" s="60">
        <v>7</v>
      </c>
      <c r="B65" s="3" t="s">
        <v>10</v>
      </c>
      <c r="D65" s="10">
        <v>2</v>
      </c>
      <c r="E65" s="11">
        <v>22000</v>
      </c>
      <c r="F65" s="7">
        <v>44648</v>
      </c>
      <c r="G65" s="4" t="s">
        <v>43</v>
      </c>
      <c r="I65" s="8" t="str">
        <f>IFERROR(VLOOKUP(표1[[#This Row],[상품코드]],표2[],8,0),"")</f>
        <v/>
      </c>
    </row>
    <row r="66" spans="1:9" ht="16.5" customHeight="1" x14ac:dyDescent="0.3">
      <c r="A66" s="60">
        <v>1</v>
      </c>
      <c r="D66" s="10">
        <v>74</v>
      </c>
      <c r="E66" s="11">
        <v>299700</v>
      </c>
      <c r="F66" s="7">
        <v>44650</v>
      </c>
      <c r="G66" s="4" t="s">
        <v>43</v>
      </c>
      <c r="I66" s="8" t="str">
        <f>IFERROR(VLOOKUP(표1[[#This Row],[상품코드]],표2[],8,0),"")</f>
        <v/>
      </c>
    </row>
    <row r="67" spans="1:9" ht="16.5" customHeight="1" x14ac:dyDescent="0.3">
      <c r="A67" s="60">
        <v>18</v>
      </c>
      <c r="D67" s="10">
        <v>1</v>
      </c>
      <c r="E67" s="11">
        <v>1600</v>
      </c>
      <c r="F67" s="7">
        <v>44650</v>
      </c>
      <c r="G67" s="4" t="s">
        <v>45</v>
      </c>
      <c r="H67" s="2">
        <v>3000</v>
      </c>
      <c r="I67" s="8" t="str">
        <f>IFERROR(VLOOKUP(표1[[#This Row],[상품코드]],표2[],8,0),"")</f>
        <v/>
      </c>
    </row>
    <row r="68" spans="1:9" ht="16.5" customHeight="1" x14ac:dyDescent="0.3">
      <c r="A68" s="60">
        <v>1</v>
      </c>
      <c r="D68" s="10">
        <v>10</v>
      </c>
      <c r="E68" s="11">
        <v>45000</v>
      </c>
      <c r="F68" s="7">
        <v>44651</v>
      </c>
      <c r="G68" s="4" t="s">
        <v>43</v>
      </c>
      <c r="I68" s="8" t="str">
        <f>IFERROR(VLOOKUP(표1[[#This Row],[상품코드]],표2[],8,0),"")</f>
        <v/>
      </c>
    </row>
    <row r="69" spans="1:9" ht="16.5" customHeight="1" x14ac:dyDescent="0.3">
      <c r="A69" s="60">
        <v>1</v>
      </c>
      <c r="D69" s="10">
        <v>5</v>
      </c>
      <c r="E69" s="11">
        <v>22500</v>
      </c>
      <c r="F69" s="7">
        <v>44651</v>
      </c>
      <c r="G69" s="4" t="s">
        <v>43</v>
      </c>
      <c r="I69" s="8" t="str">
        <f>IFERROR(VLOOKUP(표1[[#This Row],[상품코드]],표2[],8,0),"")</f>
        <v/>
      </c>
    </row>
    <row r="70" spans="1:9" ht="16.5" customHeight="1" x14ac:dyDescent="0.3">
      <c r="A70" s="60">
        <v>7</v>
      </c>
      <c r="B70" s="3" t="s">
        <v>10</v>
      </c>
      <c r="D70" s="10">
        <v>5</v>
      </c>
      <c r="E70" s="11">
        <v>52250</v>
      </c>
      <c r="F70" s="7">
        <v>44651</v>
      </c>
      <c r="G70" s="4" t="s">
        <v>43</v>
      </c>
      <c r="I70" s="8" t="str">
        <f>IFERROR(VLOOKUP(표1[[#This Row],[상품코드]],표2[],8,0),"")</f>
        <v/>
      </c>
    </row>
    <row r="71" spans="1:9" ht="16.5" customHeight="1" x14ac:dyDescent="0.3">
      <c r="A71" s="60">
        <v>7</v>
      </c>
      <c r="B71" s="3" t="s">
        <v>11</v>
      </c>
      <c r="D71" s="10">
        <v>5</v>
      </c>
      <c r="E71" s="11">
        <v>52250</v>
      </c>
      <c r="F71" s="7">
        <v>44651</v>
      </c>
      <c r="G71" s="4" t="s">
        <v>43</v>
      </c>
      <c r="I71" s="8" t="str">
        <f>IFERROR(VLOOKUP(표1[[#This Row],[상품코드]],표2[],8,0),"")</f>
        <v/>
      </c>
    </row>
    <row r="72" spans="1:9" ht="16.5" customHeight="1" x14ac:dyDescent="0.3">
      <c r="A72" s="60">
        <v>18</v>
      </c>
      <c r="B72" s="3" t="s">
        <v>12</v>
      </c>
      <c r="D72" s="10">
        <v>1</v>
      </c>
      <c r="E72" s="11">
        <v>1200</v>
      </c>
      <c r="F72" s="7">
        <v>44652</v>
      </c>
      <c r="G72" s="4" t="s">
        <v>43</v>
      </c>
      <c r="I72" s="8" t="str">
        <f>IFERROR(VLOOKUP(표1[[#This Row],[상품코드]],표2[],8,0),"")</f>
        <v/>
      </c>
    </row>
    <row r="73" spans="1:9" ht="16.5" customHeight="1" x14ac:dyDescent="0.3">
      <c r="A73" s="60">
        <v>6</v>
      </c>
      <c r="D73" s="10">
        <v>300</v>
      </c>
      <c r="E73" s="11">
        <v>30000</v>
      </c>
      <c r="F73" s="7">
        <v>44655</v>
      </c>
      <c r="G73" s="4" t="s">
        <v>44</v>
      </c>
      <c r="I73" s="8" t="str">
        <f>IFERROR(VLOOKUP(표1[[#This Row],[상품코드]],표2[],8,0),"")</f>
        <v/>
      </c>
    </row>
    <row r="74" spans="1:9" ht="16.5" customHeight="1" x14ac:dyDescent="0.3">
      <c r="A74" s="60">
        <v>14</v>
      </c>
      <c r="B74" s="3" t="s">
        <v>10</v>
      </c>
      <c r="D74" s="10">
        <v>15</v>
      </c>
      <c r="E74" s="11">
        <v>15000</v>
      </c>
      <c r="F74" s="7">
        <v>44655</v>
      </c>
      <c r="G74" s="4" t="s">
        <v>43</v>
      </c>
      <c r="I74" s="8" t="str">
        <f>IFERROR(VLOOKUP(표1[[#This Row],[상품코드]],표2[],8,0),"")</f>
        <v/>
      </c>
    </row>
    <row r="75" spans="1:9" ht="16.5" customHeight="1" x14ac:dyDescent="0.3">
      <c r="A75" s="60">
        <v>14</v>
      </c>
      <c r="B75" s="3" t="s">
        <v>10</v>
      </c>
      <c r="D75" s="10">
        <v>10</v>
      </c>
      <c r="E75" s="11">
        <v>10000</v>
      </c>
      <c r="F75" s="7">
        <v>44655</v>
      </c>
      <c r="G75" s="4" t="s">
        <v>43</v>
      </c>
      <c r="I75" s="8" t="str">
        <f>IFERROR(VLOOKUP(표1[[#This Row],[상품코드]],표2[],8,0),"")</f>
        <v/>
      </c>
    </row>
    <row r="76" spans="1:9" ht="16.5" customHeight="1" x14ac:dyDescent="0.3">
      <c r="A76" s="60">
        <v>14</v>
      </c>
      <c r="B76" s="3" t="s">
        <v>10</v>
      </c>
      <c r="D76" s="10">
        <v>20</v>
      </c>
      <c r="E76" s="11">
        <v>19000</v>
      </c>
      <c r="F76" s="7">
        <v>44655</v>
      </c>
      <c r="G76" s="4" t="s">
        <v>43</v>
      </c>
      <c r="I76" s="8" t="str">
        <f>IFERROR(VLOOKUP(표1[[#This Row],[상품코드]],표2[],8,0),"")</f>
        <v/>
      </c>
    </row>
    <row r="77" spans="1:9" ht="16.5" customHeight="1" x14ac:dyDescent="0.3">
      <c r="A77" s="60">
        <v>14</v>
      </c>
      <c r="B77" s="3" t="s">
        <v>11</v>
      </c>
      <c r="D77" s="10">
        <v>10</v>
      </c>
      <c r="E77" s="11">
        <v>9500</v>
      </c>
      <c r="F77" s="7">
        <v>44655</v>
      </c>
      <c r="G77" s="4" t="s">
        <v>43</v>
      </c>
      <c r="I77" s="8" t="str">
        <f>IFERROR(VLOOKUP(표1[[#This Row],[상품코드]],표2[],8,0),"")</f>
        <v/>
      </c>
    </row>
    <row r="78" spans="1:9" ht="16.5" customHeight="1" x14ac:dyDescent="0.3">
      <c r="A78" s="60">
        <v>14</v>
      </c>
      <c r="B78" s="3" t="s">
        <v>10</v>
      </c>
      <c r="D78" s="10">
        <v>40</v>
      </c>
      <c r="E78" s="11">
        <v>38000</v>
      </c>
      <c r="F78" s="7">
        <v>44656</v>
      </c>
      <c r="G78" s="4" t="s">
        <v>43</v>
      </c>
      <c r="I78" s="8" t="str">
        <f>IFERROR(VLOOKUP(표1[[#This Row],[상품코드]],표2[],8,0),"")</f>
        <v/>
      </c>
    </row>
    <row r="79" spans="1:9" ht="16.5" customHeight="1" x14ac:dyDescent="0.3">
      <c r="A79" s="60">
        <v>14</v>
      </c>
      <c r="B79" s="3" t="s">
        <v>11</v>
      </c>
      <c r="D79" s="10">
        <v>40</v>
      </c>
      <c r="E79" s="11">
        <v>38000</v>
      </c>
      <c r="F79" s="7">
        <v>44656</v>
      </c>
      <c r="G79" s="4" t="s">
        <v>43</v>
      </c>
      <c r="I79" s="8" t="str">
        <f>IFERROR(VLOOKUP(표1[[#This Row],[상품코드]],표2[],8,0),"")</f>
        <v/>
      </c>
    </row>
    <row r="80" spans="1:9" ht="16.5" customHeight="1" x14ac:dyDescent="0.3">
      <c r="A80" s="60">
        <v>1</v>
      </c>
      <c r="D80" s="10">
        <v>74</v>
      </c>
      <c r="E80" s="11">
        <v>299700</v>
      </c>
      <c r="F80" s="7">
        <v>44657</v>
      </c>
      <c r="G80" s="4" t="s">
        <v>43</v>
      </c>
      <c r="I80" s="8" t="str">
        <f>IFERROR(VLOOKUP(표1[[#This Row],[상품코드]],표2[],8,0),"")</f>
        <v/>
      </c>
    </row>
    <row r="81" spans="1:9" ht="16.5" customHeight="1" x14ac:dyDescent="0.3">
      <c r="A81" s="60">
        <v>1</v>
      </c>
      <c r="D81" s="10">
        <v>8</v>
      </c>
      <c r="E81" s="11">
        <v>36000</v>
      </c>
      <c r="F81" s="7">
        <v>44657</v>
      </c>
      <c r="G81" s="4" t="s">
        <v>43</v>
      </c>
      <c r="I81" s="8" t="str">
        <f>IFERROR(VLOOKUP(표1[[#This Row],[상품코드]],표2[],8,0),"")</f>
        <v/>
      </c>
    </row>
    <row r="82" spans="1:9" ht="16.5" customHeight="1" x14ac:dyDescent="0.3">
      <c r="A82" s="60">
        <v>18</v>
      </c>
      <c r="B82" s="3" t="s">
        <v>12</v>
      </c>
      <c r="D82" s="10">
        <v>20</v>
      </c>
      <c r="E82" s="11">
        <v>24000</v>
      </c>
      <c r="F82" s="7">
        <v>44657</v>
      </c>
      <c r="G82" s="4" t="s">
        <v>43</v>
      </c>
      <c r="I82" s="8" t="str">
        <f>IFERROR(VLOOKUP(표1[[#This Row],[상품코드]],표2[],8,0),"")</f>
        <v/>
      </c>
    </row>
    <row r="83" spans="1:9" ht="16.5" customHeight="1" x14ac:dyDescent="0.3">
      <c r="A83" s="60">
        <v>3</v>
      </c>
      <c r="B83" s="3" t="s">
        <v>12</v>
      </c>
      <c r="D83" s="10">
        <v>10</v>
      </c>
      <c r="E83" s="11">
        <v>25000</v>
      </c>
      <c r="F83" s="7">
        <v>44658</v>
      </c>
      <c r="G83" s="4" t="s">
        <v>43</v>
      </c>
      <c r="I83" s="8" t="str">
        <f>IFERROR(VLOOKUP(표1[[#This Row],[상품코드]],표2[],8,0),"")</f>
        <v/>
      </c>
    </row>
    <row r="84" spans="1:9" ht="16.5" customHeight="1" x14ac:dyDescent="0.3">
      <c r="A84" s="60">
        <v>19</v>
      </c>
      <c r="D84" s="10">
        <v>20</v>
      </c>
      <c r="E84" s="11">
        <v>50000</v>
      </c>
      <c r="F84" s="7">
        <v>44658</v>
      </c>
      <c r="G84" s="4" t="s">
        <v>43</v>
      </c>
      <c r="I84" s="8" t="str">
        <f>IFERROR(VLOOKUP(표1[[#This Row],[상품코드]],표2[],8,0),"")</f>
        <v/>
      </c>
    </row>
    <row r="85" spans="1:9" ht="16.5" customHeight="1" x14ac:dyDescent="0.3">
      <c r="A85" s="60">
        <v>12</v>
      </c>
      <c r="B85" s="3" t="s">
        <v>15</v>
      </c>
      <c r="D85" s="10">
        <v>25</v>
      </c>
      <c r="E85" s="11">
        <v>9500</v>
      </c>
      <c r="F85" s="7">
        <v>44663</v>
      </c>
      <c r="G85" s="4" t="s">
        <v>43</v>
      </c>
      <c r="I85" s="8" t="str">
        <f>IFERROR(VLOOKUP(표1[[#This Row],[상품코드]],표2[],8,0),"")</f>
        <v/>
      </c>
    </row>
    <row r="86" spans="1:9" ht="16.5" customHeight="1" x14ac:dyDescent="0.3">
      <c r="A86" s="60">
        <v>14</v>
      </c>
      <c r="B86" s="3" t="s">
        <v>11</v>
      </c>
      <c r="D86" s="10">
        <v>10</v>
      </c>
      <c r="E86" s="11">
        <v>10000</v>
      </c>
      <c r="F86" s="7">
        <v>44663</v>
      </c>
      <c r="G86" s="4" t="s">
        <v>43</v>
      </c>
      <c r="I86" s="8" t="str">
        <f>IFERROR(VLOOKUP(표1[[#This Row],[상품코드]],표2[],8,0),"")</f>
        <v/>
      </c>
    </row>
    <row r="87" spans="1:9" ht="16.5" customHeight="1" x14ac:dyDescent="0.3">
      <c r="A87" s="60">
        <v>14</v>
      </c>
      <c r="B87" s="3" t="s">
        <v>10</v>
      </c>
      <c r="D87" s="10">
        <v>10</v>
      </c>
      <c r="E87" s="11">
        <v>10000</v>
      </c>
      <c r="F87" s="7">
        <v>44663</v>
      </c>
      <c r="G87" s="4" t="s">
        <v>43</v>
      </c>
      <c r="I87" s="8" t="str">
        <f>IFERROR(VLOOKUP(표1[[#This Row],[상품코드]],표2[],8,0),"")</f>
        <v/>
      </c>
    </row>
    <row r="88" spans="1:9" ht="16.5" customHeight="1" x14ac:dyDescent="0.3">
      <c r="A88" s="60">
        <v>16</v>
      </c>
      <c r="B88" s="3" t="s">
        <v>12</v>
      </c>
      <c r="D88" s="10">
        <v>2</v>
      </c>
      <c r="E88" s="11">
        <v>28000</v>
      </c>
      <c r="F88" s="7">
        <v>44663</v>
      </c>
      <c r="G88" s="4" t="s">
        <v>43</v>
      </c>
      <c r="I88" s="8" t="str">
        <f>IFERROR(VLOOKUP(표1[[#This Row],[상품코드]],표2[],8,0),"")</f>
        <v/>
      </c>
    </row>
    <row r="89" spans="1:9" ht="16.5" customHeight="1" x14ac:dyDescent="0.3">
      <c r="A89" s="60">
        <v>18</v>
      </c>
      <c r="B89" s="3" t="s">
        <v>12</v>
      </c>
      <c r="D89" s="10">
        <v>100</v>
      </c>
      <c r="E89" s="11">
        <v>108000</v>
      </c>
      <c r="F89" s="7">
        <v>44664</v>
      </c>
      <c r="G89" s="4" t="s">
        <v>43</v>
      </c>
      <c r="I89" s="8" t="str">
        <f>IFERROR(VLOOKUP(표1[[#This Row],[상품코드]],표2[],8,0),"")</f>
        <v/>
      </c>
    </row>
    <row r="90" spans="1:9" ht="16.5" customHeight="1" x14ac:dyDescent="0.3">
      <c r="A90" s="60">
        <v>19</v>
      </c>
      <c r="D90" s="10">
        <v>5</v>
      </c>
      <c r="E90" s="11">
        <v>12500</v>
      </c>
      <c r="F90" s="7">
        <v>44664</v>
      </c>
      <c r="G90" s="4" t="s">
        <v>43</v>
      </c>
      <c r="I90" s="8" t="str">
        <f>IFERROR(VLOOKUP(표1[[#This Row],[상품코드]],표2[],8,0),"")</f>
        <v/>
      </c>
    </row>
    <row r="91" spans="1:9" ht="16.5" customHeight="1" x14ac:dyDescent="0.3">
      <c r="A91" s="60">
        <v>20</v>
      </c>
      <c r="D91" s="10">
        <v>12</v>
      </c>
      <c r="E91" s="11">
        <v>38400</v>
      </c>
      <c r="F91" s="7">
        <v>44664</v>
      </c>
      <c r="G91" s="4" t="s">
        <v>44</v>
      </c>
      <c r="I91" s="8" t="str">
        <f>IFERROR(VLOOKUP(표1[[#This Row],[상품코드]],표2[],8,0),"")</f>
        <v/>
      </c>
    </row>
    <row r="92" spans="1:9" ht="16.5" customHeight="1" x14ac:dyDescent="0.3">
      <c r="A92" s="60">
        <v>21</v>
      </c>
      <c r="B92" s="3" t="s">
        <v>11</v>
      </c>
      <c r="D92" s="10">
        <v>10</v>
      </c>
      <c r="E92" s="11">
        <v>22500</v>
      </c>
      <c r="F92" s="7">
        <v>44664</v>
      </c>
      <c r="G92" s="4" t="s">
        <v>43</v>
      </c>
      <c r="I92" s="8" t="str">
        <f>IFERROR(VLOOKUP(표1[[#This Row],[상품코드]],표2[],8,0),"")</f>
        <v/>
      </c>
    </row>
    <row r="93" spans="1:9" ht="16.5" customHeight="1" x14ac:dyDescent="0.3">
      <c r="A93" s="60">
        <v>21</v>
      </c>
      <c r="B93" s="3" t="s">
        <v>10</v>
      </c>
      <c r="D93" s="10">
        <v>10</v>
      </c>
      <c r="E93" s="11">
        <v>22500</v>
      </c>
      <c r="F93" s="7">
        <v>44664</v>
      </c>
      <c r="G93" s="4" t="s">
        <v>43</v>
      </c>
      <c r="I93" s="8" t="str">
        <f>IFERROR(VLOOKUP(표1[[#This Row],[상품코드]],표2[],8,0),"")</f>
        <v/>
      </c>
    </row>
    <row r="94" spans="1:9" ht="16.5" customHeight="1" x14ac:dyDescent="0.3">
      <c r="A94" s="60">
        <v>5</v>
      </c>
      <c r="B94" s="3" t="s">
        <v>12</v>
      </c>
      <c r="D94" s="10">
        <v>2</v>
      </c>
      <c r="E94" s="11">
        <v>9000</v>
      </c>
      <c r="F94" s="7">
        <v>44665</v>
      </c>
      <c r="G94" s="4" t="s">
        <v>43</v>
      </c>
      <c r="I94" s="8" t="str">
        <f>IFERROR(VLOOKUP(표1[[#This Row],[상품코드]],표2[],8,0),"")</f>
        <v/>
      </c>
    </row>
    <row r="95" spans="1:9" ht="16.5" customHeight="1" x14ac:dyDescent="0.3">
      <c r="A95" s="60">
        <v>16</v>
      </c>
      <c r="D95" s="10">
        <v>3</v>
      </c>
      <c r="E95" s="11">
        <v>42000</v>
      </c>
      <c r="F95" s="7">
        <v>44665</v>
      </c>
      <c r="G95" s="4" t="s">
        <v>44</v>
      </c>
      <c r="I95" s="8" t="str">
        <f>IFERROR(VLOOKUP(표1[[#This Row],[상품코드]],표2[],8,0),"")</f>
        <v/>
      </c>
    </row>
    <row r="96" spans="1:9" ht="16.5" customHeight="1" x14ac:dyDescent="0.3">
      <c r="A96" s="60">
        <v>19</v>
      </c>
      <c r="B96" s="3" t="s">
        <v>12</v>
      </c>
      <c r="D96" s="10">
        <v>10</v>
      </c>
      <c r="E96" s="11">
        <v>25000</v>
      </c>
      <c r="F96" s="7">
        <v>44665</v>
      </c>
      <c r="G96" s="4" t="s">
        <v>43</v>
      </c>
      <c r="I96" s="8" t="str">
        <f>IFERROR(VLOOKUP(표1[[#This Row],[상품코드]],표2[],8,0),"")</f>
        <v/>
      </c>
    </row>
    <row r="97" spans="1:9" ht="16.5" customHeight="1" x14ac:dyDescent="0.3">
      <c r="A97" s="60">
        <v>3</v>
      </c>
      <c r="B97" s="3" t="s">
        <v>12</v>
      </c>
      <c r="D97" s="10">
        <v>120</v>
      </c>
      <c r="E97" s="11">
        <v>270000</v>
      </c>
      <c r="F97" s="7">
        <v>44666</v>
      </c>
      <c r="G97" s="4" t="s">
        <v>43</v>
      </c>
      <c r="I97" s="8" t="str">
        <f>IFERROR(VLOOKUP(표1[[#This Row],[상품코드]],표2[],8,0),"")</f>
        <v/>
      </c>
    </row>
    <row r="98" spans="1:9" ht="16.5" customHeight="1" x14ac:dyDescent="0.3">
      <c r="A98" s="60">
        <v>5</v>
      </c>
      <c r="B98" s="3" t="s">
        <v>12</v>
      </c>
      <c r="D98" s="10">
        <v>5</v>
      </c>
      <c r="E98" s="11">
        <v>22500</v>
      </c>
      <c r="F98" s="7">
        <v>44666</v>
      </c>
      <c r="G98" s="4" t="s">
        <v>43</v>
      </c>
      <c r="I98" s="8" t="str">
        <f>IFERROR(VLOOKUP(표1[[#This Row],[상품코드]],표2[],8,0),"")</f>
        <v/>
      </c>
    </row>
    <row r="99" spans="1:9" ht="16.5" customHeight="1" x14ac:dyDescent="0.3">
      <c r="A99" s="60">
        <v>18</v>
      </c>
      <c r="B99" s="3" t="s">
        <v>12</v>
      </c>
      <c r="D99" s="10">
        <v>10</v>
      </c>
      <c r="E99" s="11">
        <v>12000</v>
      </c>
      <c r="F99" s="7">
        <v>44666</v>
      </c>
      <c r="G99" s="4" t="s">
        <v>43</v>
      </c>
      <c r="I99" s="8" t="str">
        <f>IFERROR(VLOOKUP(표1[[#This Row],[상품코드]],표2[],8,0),"")</f>
        <v/>
      </c>
    </row>
    <row r="100" spans="1:9" ht="16.5" customHeight="1" x14ac:dyDescent="0.3">
      <c r="A100" s="60">
        <v>21</v>
      </c>
      <c r="B100" s="3" t="s">
        <v>11</v>
      </c>
      <c r="D100" s="10">
        <v>1</v>
      </c>
      <c r="E100" s="11">
        <v>2370</v>
      </c>
      <c r="F100" s="7">
        <v>44666</v>
      </c>
      <c r="G100" s="4" t="s">
        <v>43</v>
      </c>
      <c r="I100" s="8" t="str">
        <f>IFERROR(VLOOKUP(표1[[#This Row],[상품코드]],표2[],8,0),"")</f>
        <v/>
      </c>
    </row>
    <row r="101" spans="1:9" ht="16.5" customHeight="1" x14ac:dyDescent="0.3">
      <c r="A101" s="60">
        <v>21</v>
      </c>
      <c r="B101" s="3" t="s">
        <v>42</v>
      </c>
      <c r="D101" s="10">
        <v>1</v>
      </c>
      <c r="E101" s="11">
        <v>2370</v>
      </c>
      <c r="F101" s="7">
        <v>44666</v>
      </c>
      <c r="G101" s="4" t="s">
        <v>43</v>
      </c>
      <c r="I101" s="8" t="str">
        <f>IFERROR(VLOOKUP(표1[[#This Row],[상품코드]],표2[],8,0),"")</f>
        <v/>
      </c>
    </row>
    <row r="102" spans="1:9" ht="16.5" customHeight="1" x14ac:dyDescent="0.3">
      <c r="A102" s="60">
        <v>21</v>
      </c>
      <c r="B102" s="3" t="s">
        <v>10</v>
      </c>
      <c r="D102" s="10">
        <v>1</v>
      </c>
      <c r="E102" s="11">
        <v>2370</v>
      </c>
      <c r="F102" s="7">
        <v>44666</v>
      </c>
      <c r="G102" s="4" t="s">
        <v>43</v>
      </c>
      <c r="I102" s="8" t="str">
        <f>IFERROR(VLOOKUP(표1[[#This Row],[상품코드]],표2[],8,0),"")</f>
        <v/>
      </c>
    </row>
    <row r="103" spans="1:9" ht="16.5" customHeight="1" x14ac:dyDescent="0.3">
      <c r="A103" s="60">
        <v>21</v>
      </c>
      <c r="B103" s="3" t="s">
        <v>10</v>
      </c>
      <c r="D103" s="10">
        <v>5</v>
      </c>
      <c r="E103" s="11">
        <v>12500</v>
      </c>
      <c r="F103" s="7">
        <v>44668</v>
      </c>
      <c r="G103" s="4" t="s">
        <v>44</v>
      </c>
      <c r="I103" s="8" t="str">
        <f>IFERROR(VLOOKUP(표1[[#This Row],[상품코드]],표2[],8,0),"")</f>
        <v/>
      </c>
    </row>
    <row r="104" spans="1:9" ht="16.5" customHeight="1" x14ac:dyDescent="0.3">
      <c r="A104" s="60">
        <v>21</v>
      </c>
      <c r="B104" s="3" t="s">
        <v>11</v>
      </c>
      <c r="D104" s="10">
        <v>5</v>
      </c>
      <c r="E104" s="11">
        <v>12500</v>
      </c>
      <c r="F104" s="7">
        <v>44668</v>
      </c>
      <c r="G104" s="4" t="s">
        <v>44</v>
      </c>
      <c r="I104" s="8" t="str">
        <f>IFERROR(VLOOKUP(표1[[#This Row],[상품코드]],표2[],8,0),"")</f>
        <v/>
      </c>
    </row>
    <row r="105" spans="1:9" ht="16.5" customHeight="1" x14ac:dyDescent="0.3">
      <c r="A105" s="60">
        <v>3</v>
      </c>
      <c r="B105" s="3" t="s">
        <v>12</v>
      </c>
      <c r="D105" s="10">
        <v>50</v>
      </c>
      <c r="E105" s="11">
        <v>112500</v>
      </c>
      <c r="F105" s="7">
        <v>44669</v>
      </c>
      <c r="G105" s="4" t="s">
        <v>43</v>
      </c>
      <c r="I105" s="8" t="str">
        <f>IFERROR(VLOOKUP(표1[[#This Row],[상품코드]],표2[],8,0),"")</f>
        <v/>
      </c>
    </row>
    <row r="106" spans="1:9" ht="16.5" customHeight="1" x14ac:dyDescent="0.3">
      <c r="A106" s="60">
        <v>3</v>
      </c>
      <c r="B106" s="3" t="s">
        <v>12</v>
      </c>
      <c r="D106" s="10">
        <v>50</v>
      </c>
      <c r="E106" s="11">
        <v>112500</v>
      </c>
      <c r="F106" s="7">
        <v>44669</v>
      </c>
      <c r="G106" s="4" t="s">
        <v>43</v>
      </c>
      <c r="I106" s="8" t="str">
        <f>IFERROR(VLOOKUP(표1[[#This Row],[상품코드]],표2[],8,0),"")</f>
        <v/>
      </c>
    </row>
    <row r="107" spans="1:9" ht="16.5" customHeight="1" x14ac:dyDescent="0.3">
      <c r="A107" s="60">
        <v>7</v>
      </c>
      <c r="B107" s="3" t="s">
        <v>11</v>
      </c>
      <c r="D107" s="10">
        <v>5</v>
      </c>
      <c r="E107" s="11">
        <v>49500</v>
      </c>
      <c r="F107" s="7">
        <v>44669</v>
      </c>
      <c r="G107" s="4" t="s">
        <v>43</v>
      </c>
      <c r="I107" s="8" t="str">
        <f>IFERROR(VLOOKUP(표1[[#This Row],[상품코드]],표2[],8,0),"")</f>
        <v/>
      </c>
    </row>
    <row r="108" spans="1:9" ht="16.5" customHeight="1" x14ac:dyDescent="0.3">
      <c r="A108" s="60">
        <v>7</v>
      </c>
      <c r="B108" s="3" t="s">
        <v>10</v>
      </c>
      <c r="D108" s="10">
        <v>10</v>
      </c>
      <c r="E108" s="11">
        <v>99000</v>
      </c>
      <c r="F108" s="7">
        <v>44669</v>
      </c>
      <c r="G108" s="4" t="s">
        <v>43</v>
      </c>
      <c r="I108" s="8" t="str">
        <f>IFERROR(VLOOKUP(표1[[#This Row],[상품코드]],표2[],8,0),"")</f>
        <v/>
      </c>
    </row>
    <row r="109" spans="1:9" ht="16.5" customHeight="1" x14ac:dyDescent="0.3">
      <c r="A109" s="60">
        <v>19</v>
      </c>
      <c r="D109" s="10">
        <v>60</v>
      </c>
      <c r="E109" s="11">
        <v>142500</v>
      </c>
      <c r="F109" s="7">
        <v>44669</v>
      </c>
      <c r="G109" s="4" t="s">
        <v>43</v>
      </c>
      <c r="I109" s="8" t="str">
        <f>IFERROR(VLOOKUP(표1[[#This Row],[상품코드]],표2[],8,0),"")</f>
        <v/>
      </c>
    </row>
    <row r="110" spans="1:9" ht="16.5" customHeight="1" x14ac:dyDescent="0.3">
      <c r="A110" s="60">
        <v>4</v>
      </c>
      <c r="B110" s="3" t="s">
        <v>12</v>
      </c>
      <c r="D110" s="10">
        <v>5</v>
      </c>
      <c r="E110" s="11">
        <v>32500</v>
      </c>
      <c r="F110" s="7">
        <v>44670</v>
      </c>
      <c r="G110" s="4" t="s">
        <v>43</v>
      </c>
      <c r="I110" s="8" t="str">
        <f>IFERROR(VLOOKUP(표1[[#This Row],[상품코드]],표2[],8,0),"")</f>
        <v/>
      </c>
    </row>
    <row r="111" spans="1:9" ht="16.5" customHeight="1" x14ac:dyDescent="0.3">
      <c r="A111" s="60">
        <v>18</v>
      </c>
      <c r="B111" s="3" t="s">
        <v>12</v>
      </c>
      <c r="D111" s="10">
        <v>5</v>
      </c>
      <c r="E111" s="11">
        <v>6000</v>
      </c>
      <c r="F111" s="7">
        <v>44670</v>
      </c>
      <c r="G111" s="4" t="s">
        <v>43</v>
      </c>
      <c r="I111" s="8" t="str">
        <f>IFERROR(VLOOKUP(표1[[#This Row],[상품코드]],표2[],8,0),"")</f>
        <v/>
      </c>
    </row>
    <row r="112" spans="1:9" ht="16.5" customHeight="1" x14ac:dyDescent="0.3">
      <c r="A112" s="60">
        <v>21</v>
      </c>
      <c r="B112" s="3" t="s">
        <v>10</v>
      </c>
      <c r="D112" s="10">
        <v>5</v>
      </c>
      <c r="E112" s="11">
        <v>11250</v>
      </c>
      <c r="F112" s="7">
        <v>44670</v>
      </c>
      <c r="G112" s="4" t="s">
        <v>43</v>
      </c>
      <c r="I112" s="8" t="str">
        <f>IFERROR(VLOOKUP(표1[[#This Row],[상품코드]],표2[],8,0),"")</f>
        <v/>
      </c>
    </row>
    <row r="113" spans="1:9" ht="16.5" customHeight="1" x14ac:dyDescent="0.3">
      <c r="A113" s="60">
        <v>18</v>
      </c>
      <c r="B113" s="3" t="s">
        <v>12</v>
      </c>
      <c r="D113" s="10">
        <v>10</v>
      </c>
      <c r="E113" s="11">
        <v>12000</v>
      </c>
      <c r="F113" s="7">
        <v>44671</v>
      </c>
      <c r="G113" s="4" t="s">
        <v>43</v>
      </c>
      <c r="I113" s="8" t="str">
        <f>IFERROR(VLOOKUP(표1[[#This Row],[상품코드]],표2[],8,0),"")</f>
        <v/>
      </c>
    </row>
    <row r="114" spans="1:9" ht="16.5" customHeight="1" x14ac:dyDescent="0.3">
      <c r="A114" s="60">
        <v>4</v>
      </c>
      <c r="B114" s="3" t="s">
        <v>12</v>
      </c>
      <c r="D114" s="10">
        <v>20</v>
      </c>
      <c r="E114" s="11">
        <v>117000</v>
      </c>
      <c r="F114" s="7">
        <v>44672</v>
      </c>
      <c r="G114" s="4" t="s">
        <v>43</v>
      </c>
      <c r="I114" s="8" t="str">
        <f>IFERROR(VLOOKUP(표1[[#This Row],[상품코드]],표2[],8,0),"")</f>
        <v/>
      </c>
    </row>
    <row r="115" spans="1:9" ht="16.5" customHeight="1" x14ac:dyDescent="0.3">
      <c r="A115" s="60">
        <v>7</v>
      </c>
      <c r="B115" s="3" t="s">
        <v>10</v>
      </c>
      <c r="D115" s="10">
        <v>5</v>
      </c>
      <c r="E115" s="11">
        <v>52250</v>
      </c>
      <c r="F115" s="7">
        <v>44672</v>
      </c>
      <c r="G115" s="4" t="s">
        <v>43</v>
      </c>
      <c r="I115" s="8" t="str">
        <f>IFERROR(VLOOKUP(표1[[#This Row],[상품코드]],표2[],8,0),"")</f>
        <v/>
      </c>
    </row>
    <row r="116" spans="1:9" ht="16.5" customHeight="1" x14ac:dyDescent="0.3">
      <c r="A116" s="60">
        <v>7</v>
      </c>
      <c r="B116" s="3" t="s">
        <v>11</v>
      </c>
      <c r="D116" s="10">
        <v>5</v>
      </c>
      <c r="E116" s="11">
        <v>52250</v>
      </c>
      <c r="F116" s="7">
        <v>44672</v>
      </c>
      <c r="G116" s="4" t="s">
        <v>43</v>
      </c>
      <c r="I116" s="8" t="str">
        <f>IFERROR(VLOOKUP(표1[[#This Row],[상품코드]],표2[],8,0),"")</f>
        <v/>
      </c>
    </row>
    <row r="117" spans="1:9" ht="16.5" customHeight="1" x14ac:dyDescent="0.3">
      <c r="A117" s="60">
        <v>19</v>
      </c>
      <c r="D117" s="10">
        <v>10</v>
      </c>
      <c r="E117" s="11">
        <v>25000</v>
      </c>
      <c r="F117" s="7">
        <v>44676</v>
      </c>
      <c r="G117" s="4" t="s">
        <v>43</v>
      </c>
      <c r="I117" s="8" t="str">
        <f>IFERROR(VLOOKUP(표1[[#This Row],[상품코드]],표2[],8,0),"")</f>
        <v/>
      </c>
    </row>
    <row r="118" spans="1:9" ht="16.5" customHeight="1" x14ac:dyDescent="0.3">
      <c r="A118" s="60">
        <v>19</v>
      </c>
      <c r="D118" s="10">
        <v>5</v>
      </c>
      <c r="E118" s="11">
        <v>12500</v>
      </c>
      <c r="F118" s="7">
        <v>44677</v>
      </c>
      <c r="G118" s="4" t="s">
        <v>43</v>
      </c>
      <c r="I118" s="8" t="str">
        <f>IFERROR(VLOOKUP(표1[[#This Row],[상품코드]],표2[],8,0),"")</f>
        <v/>
      </c>
    </row>
    <row r="119" spans="1:9" ht="16.5" customHeight="1" x14ac:dyDescent="0.3">
      <c r="A119" s="60">
        <v>21</v>
      </c>
      <c r="B119" s="3" t="s">
        <v>11</v>
      </c>
      <c r="D119" s="10">
        <v>1</v>
      </c>
      <c r="E119" s="11">
        <v>2500</v>
      </c>
      <c r="F119" s="7">
        <v>44677</v>
      </c>
      <c r="G119" s="4" t="s">
        <v>43</v>
      </c>
      <c r="I119" s="8" t="str">
        <f>IFERROR(VLOOKUP(표1[[#This Row],[상품코드]],표2[],8,0),"")</f>
        <v/>
      </c>
    </row>
    <row r="120" spans="1:9" ht="16.5" customHeight="1" x14ac:dyDescent="0.3">
      <c r="A120" s="60">
        <v>9</v>
      </c>
      <c r="D120" s="10">
        <v>1</v>
      </c>
      <c r="E120" s="11">
        <v>5760</v>
      </c>
      <c r="F120" s="7">
        <v>44678</v>
      </c>
      <c r="G120" s="4" t="s">
        <v>45</v>
      </c>
      <c r="H120" s="2">
        <v>3000</v>
      </c>
      <c r="I120" s="8" t="str">
        <f>IFERROR(VLOOKUP(표1[[#This Row],[상품코드]],표2[],8,0),"")</f>
        <v/>
      </c>
    </row>
    <row r="121" spans="1:9" ht="16.5" customHeight="1" x14ac:dyDescent="0.3">
      <c r="A121" s="60">
        <v>16</v>
      </c>
      <c r="B121" s="3" t="s">
        <v>12</v>
      </c>
      <c r="D121" s="10">
        <v>2</v>
      </c>
      <c r="E121" s="11">
        <v>28000</v>
      </c>
      <c r="F121" s="7">
        <v>44678</v>
      </c>
      <c r="G121" s="4" t="s">
        <v>43</v>
      </c>
      <c r="I121" s="8" t="str">
        <f>IFERROR(VLOOKUP(표1[[#This Row],[상품코드]],표2[],8,0),"")</f>
        <v/>
      </c>
    </row>
    <row r="122" spans="1:9" ht="16.5" customHeight="1" x14ac:dyDescent="0.3">
      <c r="A122" s="60">
        <v>19</v>
      </c>
      <c r="D122" s="10">
        <v>5</v>
      </c>
      <c r="E122" s="11">
        <v>12500</v>
      </c>
      <c r="F122" s="7">
        <v>44678</v>
      </c>
      <c r="G122" s="4" t="s">
        <v>43</v>
      </c>
      <c r="I122" s="8" t="str">
        <f>IFERROR(VLOOKUP(표1[[#This Row],[상품코드]],표2[],8,0),"")</f>
        <v/>
      </c>
    </row>
    <row r="123" spans="1:9" ht="16.5" customHeight="1" x14ac:dyDescent="0.3">
      <c r="A123" s="60">
        <v>21</v>
      </c>
      <c r="B123" s="3" t="s">
        <v>11</v>
      </c>
      <c r="D123" s="10">
        <v>2</v>
      </c>
      <c r="E123" s="11">
        <v>5000</v>
      </c>
      <c r="F123" s="7">
        <v>44678</v>
      </c>
      <c r="G123" s="4" t="s">
        <v>43</v>
      </c>
      <c r="I123" s="8" t="str">
        <f>IFERROR(VLOOKUP(표1[[#This Row],[상품코드]],표2[],8,0),"")</f>
        <v/>
      </c>
    </row>
    <row r="124" spans="1:9" ht="16.5" customHeight="1" x14ac:dyDescent="0.3">
      <c r="A124" s="60">
        <v>3</v>
      </c>
      <c r="D124" s="10">
        <v>10</v>
      </c>
      <c r="E124" s="11">
        <v>25000</v>
      </c>
      <c r="F124" s="7">
        <v>44679</v>
      </c>
      <c r="G124" s="4" t="s">
        <v>44</v>
      </c>
      <c r="I124" s="8" t="str">
        <f>IFERROR(VLOOKUP(표1[[#This Row],[상품코드]],표2[],8,0),"")</f>
        <v/>
      </c>
    </row>
    <row r="125" spans="1:9" ht="16.5" customHeight="1" x14ac:dyDescent="0.3">
      <c r="A125" s="60">
        <v>4</v>
      </c>
      <c r="B125" s="3" t="s">
        <v>12</v>
      </c>
      <c r="D125" s="10">
        <v>5</v>
      </c>
      <c r="E125" s="11">
        <v>32500</v>
      </c>
      <c r="F125" s="7">
        <v>44679</v>
      </c>
      <c r="G125" s="4" t="s">
        <v>43</v>
      </c>
      <c r="I125" s="8" t="str">
        <f>IFERROR(VLOOKUP(표1[[#This Row],[상품코드]],표2[],8,0),"")</f>
        <v/>
      </c>
    </row>
    <row r="126" spans="1:9" ht="16.5" customHeight="1" x14ac:dyDescent="0.3">
      <c r="A126" s="60">
        <v>14</v>
      </c>
      <c r="B126" s="3" t="s">
        <v>11</v>
      </c>
      <c r="D126" s="10">
        <v>10</v>
      </c>
      <c r="E126" s="11">
        <v>10000</v>
      </c>
      <c r="F126" s="7">
        <v>44679</v>
      </c>
      <c r="G126" s="4" t="s">
        <v>43</v>
      </c>
      <c r="I126" s="8" t="str">
        <f>IFERROR(VLOOKUP(표1[[#This Row],[상품코드]],표2[],8,0),"")</f>
        <v/>
      </c>
    </row>
    <row r="127" spans="1:9" ht="16.5" customHeight="1" x14ac:dyDescent="0.3">
      <c r="A127" s="60">
        <v>3</v>
      </c>
      <c r="B127" s="3" t="s">
        <v>12</v>
      </c>
      <c r="D127" s="10">
        <v>100</v>
      </c>
      <c r="E127" s="11">
        <v>225000</v>
      </c>
      <c r="F127" s="7">
        <v>44680</v>
      </c>
      <c r="G127" s="4" t="s">
        <v>43</v>
      </c>
      <c r="I127" s="8" t="str">
        <f>IFERROR(VLOOKUP(표1[[#This Row],[상품코드]],표2[],8,0),"")</f>
        <v/>
      </c>
    </row>
    <row r="128" spans="1:9" ht="16.5" customHeight="1" x14ac:dyDescent="0.3">
      <c r="A128" s="60">
        <v>9</v>
      </c>
      <c r="D128" s="10">
        <v>7</v>
      </c>
      <c r="E128" s="11">
        <v>28000</v>
      </c>
      <c r="F128" s="7">
        <v>44680</v>
      </c>
      <c r="G128" s="4" t="s">
        <v>44</v>
      </c>
      <c r="I128" s="8" t="str">
        <f>IFERROR(VLOOKUP(표1[[#This Row],[상품코드]],표2[],8,0),"")</f>
        <v/>
      </c>
    </row>
    <row r="129" spans="1:9" ht="16.5" customHeight="1" x14ac:dyDescent="0.3">
      <c r="A129" s="60">
        <v>7</v>
      </c>
      <c r="B129" s="3" t="s">
        <v>11</v>
      </c>
      <c r="D129" s="10">
        <v>1</v>
      </c>
      <c r="E129" s="11">
        <v>15000</v>
      </c>
      <c r="F129" s="7">
        <v>44681</v>
      </c>
      <c r="G129" s="4" t="s">
        <v>45</v>
      </c>
      <c r="H129" s="2">
        <v>3000</v>
      </c>
      <c r="I129" s="8" t="str">
        <f>IFERROR(VLOOKUP(표1[[#This Row],[상품코드]],표2[],8,0),"")</f>
        <v/>
      </c>
    </row>
    <row r="130" spans="1:9" ht="16.5" customHeight="1" x14ac:dyDescent="0.3">
      <c r="A130" s="60">
        <v>18</v>
      </c>
      <c r="D130" s="10">
        <v>1</v>
      </c>
      <c r="E130" s="11">
        <v>1600</v>
      </c>
      <c r="F130" s="7">
        <v>44681</v>
      </c>
      <c r="G130" s="4" t="s">
        <v>45</v>
      </c>
      <c r="H130" s="2">
        <v>0</v>
      </c>
      <c r="I130" s="8" t="str">
        <f>IFERROR(VLOOKUP(표1[[#This Row],[상품코드]],표2[],8,0),"")</f>
        <v/>
      </c>
    </row>
    <row r="131" spans="1:9" ht="16.5" customHeight="1" x14ac:dyDescent="0.3">
      <c r="A131" s="60">
        <v>8</v>
      </c>
      <c r="B131" s="3" t="s">
        <v>12</v>
      </c>
      <c r="D131" s="10">
        <v>10</v>
      </c>
      <c r="E131" s="11">
        <v>57000</v>
      </c>
      <c r="F131" s="7">
        <v>44683</v>
      </c>
      <c r="G131" s="4" t="s">
        <v>43</v>
      </c>
      <c r="I131" s="8" t="str">
        <f>IFERROR(VLOOKUP(표1[[#This Row],[상품코드]],표2[],8,0),"")</f>
        <v/>
      </c>
    </row>
    <row r="132" spans="1:9" ht="16.5" customHeight="1" x14ac:dyDescent="0.3">
      <c r="A132" s="60">
        <v>10</v>
      </c>
      <c r="D132" s="10">
        <v>1</v>
      </c>
      <c r="E132" s="11">
        <v>7000</v>
      </c>
      <c r="F132" s="7">
        <v>44683</v>
      </c>
      <c r="G132" s="4" t="s">
        <v>45</v>
      </c>
      <c r="H132" s="2">
        <v>0</v>
      </c>
      <c r="I132" s="8" t="str">
        <f>IFERROR(VLOOKUP(표1[[#This Row],[상품코드]],표2[],8,0),"")</f>
        <v/>
      </c>
    </row>
    <row r="133" spans="1:9" ht="16.5" customHeight="1" x14ac:dyDescent="0.3">
      <c r="A133" s="60">
        <v>16</v>
      </c>
      <c r="B133" s="3" t="s">
        <v>12</v>
      </c>
      <c r="D133" s="10">
        <v>5</v>
      </c>
      <c r="E133" s="11">
        <v>66500</v>
      </c>
      <c r="F133" s="7">
        <v>44683</v>
      </c>
      <c r="G133" s="4" t="s">
        <v>43</v>
      </c>
      <c r="I133" s="8" t="str">
        <f>IFERROR(VLOOKUP(표1[[#This Row],[상품코드]],표2[],8,0),"")</f>
        <v/>
      </c>
    </row>
    <row r="134" spans="1:9" ht="16.5" customHeight="1" x14ac:dyDescent="0.3">
      <c r="A134" s="60">
        <v>16</v>
      </c>
      <c r="B134" s="3" t="s">
        <v>12</v>
      </c>
      <c r="D134" s="10">
        <v>2</v>
      </c>
      <c r="E134" s="11">
        <v>28000</v>
      </c>
      <c r="F134" s="7">
        <v>44683</v>
      </c>
      <c r="G134" s="4" t="s">
        <v>43</v>
      </c>
      <c r="I134" s="8" t="str">
        <f>IFERROR(VLOOKUP(표1[[#This Row],[상품코드]],표2[],8,0),"")</f>
        <v/>
      </c>
    </row>
    <row r="135" spans="1:9" ht="16.5" customHeight="1" x14ac:dyDescent="0.3">
      <c r="A135" s="60">
        <v>20</v>
      </c>
      <c r="B135" s="3" t="s">
        <v>12</v>
      </c>
      <c r="D135" s="10">
        <v>12</v>
      </c>
      <c r="E135" s="11">
        <v>36480</v>
      </c>
      <c r="F135" s="7">
        <v>44683</v>
      </c>
      <c r="G135" s="4" t="s">
        <v>43</v>
      </c>
      <c r="I135" s="8" t="str">
        <f>IFERROR(VLOOKUP(표1[[#This Row],[상품코드]],표2[],8,0),"")</f>
        <v/>
      </c>
    </row>
    <row r="136" spans="1:9" ht="16.5" customHeight="1" x14ac:dyDescent="0.3">
      <c r="A136" s="60">
        <v>4</v>
      </c>
      <c r="B136" s="3" t="s">
        <v>12</v>
      </c>
      <c r="D136" s="10">
        <v>3</v>
      </c>
      <c r="E136" s="11">
        <v>19500</v>
      </c>
      <c r="F136" s="7">
        <v>44684</v>
      </c>
      <c r="G136" s="4" t="s">
        <v>43</v>
      </c>
      <c r="I136" s="8" t="str">
        <f>IFERROR(VLOOKUP(표1[[#This Row],[상품코드]],표2[],8,0),"")</f>
        <v/>
      </c>
    </row>
    <row r="137" spans="1:9" ht="16.5" customHeight="1" x14ac:dyDescent="0.3">
      <c r="A137" s="60">
        <v>21</v>
      </c>
      <c r="B137" s="3" t="s">
        <v>11</v>
      </c>
      <c r="D137" s="10">
        <v>1</v>
      </c>
      <c r="E137" s="11">
        <v>2500</v>
      </c>
      <c r="F137" s="7">
        <v>44684</v>
      </c>
      <c r="G137" s="4" t="s">
        <v>43</v>
      </c>
      <c r="I137" s="8" t="str">
        <f>IFERROR(VLOOKUP(표1[[#This Row],[상품코드]],표2[],8,0),"")</f>
        <v/>
      </c>
    </row>
    <row r="138" spans="1:9" ht="16.5" customHeight="1" x14ac:dyDescent="0.3">
      <c r="A138" s="60">
        <v>7</v>
      </c>
      <c r="B138" s="3" t="s">
        <v>11</v>
      </c>
      <c r="D138" s="10">
        <v>1</v>
      </c>
      <c r="E138" s="11">
        <v>15000</v>
      </c>
      <c r="F138" s="7">
        <v>44685</v>
      </c>
      <c r="G138" s="4" t="s">
        <v>45</v>
      </c>
      <c r="H138" s="2">
        <v>3000</v>
      </c>
      <c r="I138" s="8" t="str">
        <f>IFERROR(VLOOKUP(표1[[#This Row],[상품코드]],표2[],8,0),"")</f>
        <v/>
      </c>
    </row>
    <row r="139" spans="1:9" ht="16.5" customHeight="1" x14ac:dyDescent="0.3">
      <c r="A139" s="60">
        <v>11</v>
      </c>
      <c r="D139" s="10">
        <v>1</v>
      </c>
      <c r="E139" s="11">
        <v>10080</v>
      </c>
      <c r="F139" s="7">
        <v>44685</v>
      </c>
      <c r="G139" s="4" t="s">
        <v>45</v>
      </c>
      <c r="H139" s="2">
        <v>3000</v>
      </c>
      <c r="I139" s="8" t="str">
        <f>IFERROR(VLOOKUP(표1[[#This Row],[상품코드]],표2[],8,0),"")</f>
        <v/>
      </c>
    </row>
    <row r="140" spans="1:9" ht="16.5" customHeight="1" x14ac:dyDescent="0.3">
      <c r="A140" s="60">
        <v>18</v>
      </c>
      <c r="B140" s="3" t="s">
        <v>12</v>
      </c>
      <c r="D140" s="10">
        <v>20</v>
      </c>
      <c r="E140" s="11">
        <v>24000</v>
      </c>
      <c r="F140" s="7">
        <v>44685</v>
      </c>
      <c r="G140" s="4" t="s">
        <v>43</v>
      </c>
      <c r="I140" s="8" t="str">
        <f>IFERROR(VLOOKUP(표1[[#This Row],[상품코드]],표2[],8,0),"")</f>
        <v/>
      </c>
    </row>
    <row r="141" spans="1:9" ht="16.5" customHeight="1" x14ac:dyDescent="0.3">
      <c r="A141" s="60">
        <v>19</v>
      </c>
      <c r="D141" s="10">
        <v>10</v>
      </c>
      <c r="E141" s="11">
        <v>12000</v>
      </c>
      <c r="F141" s="7">
        <v>44685</v>
      </c>
      <c r="G141" s="4" t="s">
        <v>44</v>
      </c>
      <c r="I141" s="8" t="str">
        <f>IFERROR(VLOOKUP(표1[[#This Row],[상품코드]],표2[],8,0),"")</f>
        <v/>
      </c>
    </row>
    <row r="142" spans="1:9" ht="16.5" customHeight="1" x14ac:dyDescent="0.3">
      <c r="A142" s="60">
        <v>19</v>
      </c>
      <c r="D142" s="10">
        <v>10</v>
      </c>
      <c r="E142" s="11">
        <v>12000</v>
      </c>
      <c r="F142" s="7">
        <v>44685</v>
      </c>
      <c r="G142" s="4" t="s">
        <v>44</v>
      </c>
      <c r="I142" s="8" t="str">
        <f>IFERROR(VLOOKUP(표1[[#This Row],[상품코드]],표2[],8,0),"")</f>
        <v/>
      </c>
    </row>
    <row r="143" spans="1:9" ht="16.5" customHeight="1" x14ac:dyDescent="0.3">
      <c r="A143" s="60">
        <v>16</v>
      </c>
      <c r="D143" s="10">
        <v>3</v>
      </c>
      <c r="E143" s="11">
        <v>42000</v>
      </c>
      <c r="F143" s="7">
        <v>44687</v>
      </c>
      <c r="G143" s="4" t="s">
        <v>44</v>
      </c>
      <c r="I143" s="8" t="str">
        <f>IFERROR(VLOOKUP(표1[[#This Row],[상품코드]],표2[],8,0),"")</f>
        <v/>
      </c>
    </row>
    <row r="144" spans="1:9" ht="16.5" customHeight="1" x14ac:dyDescent="0.3">
      <c r="A144" s="60">
        <v>19</v>
      </c>
      <c r="D144" s="10">
        <v>10</v>
      </c>
      <c r="E144" s="11">
        <v>12000</v>
      </c>
      <c r="F144" s="7">
        <v>44687</v>
      </c>
      <c r="G144" s="4" t="s">
        <v>44</v>
      </c>
      <c r="I144" s="8" t="str">
        <f>IFERROR(VLOOKUP(표1[[#This Row],[상품코드]],표2[],8,0),"")</f>
        <v/>
      </c>
    </row>
    <row r="145" spans="1:9" ht="16.5" customHeight="1" x14ac:dyDescent="0.3">
      <c r="A145" s="60">
        <v>7</v>
      </c>
      <c r="B145" s="3" t="s">
        <v>10</v>
      </c>
      <c r="D145" s="10">
        <v>2</v>
      </c>
      <c r="E145" s="11">
        <v>37400</v>
      </c>
      <c r="F145" s="7">
        <v>44689</v>
      </c>
      <c r="G145" s="4" t="s">
        <v>45</v>
      </c>
      <c r="H145" s="2">
        <v>3000</v>
      </c>
      <c r="I145" s="8" t="str">
        <f>IFERROR(VLOOKUP(표1[[#This Row],[상품코드]],표2[],8,0),"")</f>
        <v/>
      </c>
    </row>
    <row r="146" spans="1:9" ht="16.5" customHeight="1" x14ac:dyDescent="0.3">
      <c r="A146" s="60">
        <v>9</v>
      </c>
      <c r="D146" s="10">
        <v>1</v>
      </c>
      <c r="E146" s="11">
        <v>5760</v>
      </c>
      <c r="F146" s="7">
        <v>44689</v>
      </c>
      <c r="G146" s="4" t="s">
        <v>45</v>
      </c>
      <c r="H146" s="2">
        <v>3000</v>
      </c>
      <c r="I146" s="8" t="str">
        <f>IFERROR(VLOOKUP(표1[[#This Row],[상품코드]],표2[],8,0),"")</f>
        <v/>
      </c>
    </row>
    <row r="147" spans="1:9" ht="16.5" customHeight="1" x14ac:dyDescent="0.3">
      <c r="A147" s="60">
        <v>7</v>
      </c>
      <c r="B147" s="3" t="s">
        <v>10</v>
      </c>
      <c r="D147" s="10">
        <v>2</v>
      </c>
      <c r="E147" s="11">
        <v>22000</v>
      </c>
      <c r="F147" s="7">
        <v>44690</v>
      </c>
      <c r="G147" s="4" t="s">
        <v>43</v>
      </c>
      <c r="I147" s="8" t="str">
        <f>IFERROR(VLOOKUP(표1[[#This Row],[상품코드]],표2[],8,0),"")</f>
        <v/>
      </c>
    </row>
    <row r="148" spans="1:9" ht="16.5" customHeight="1" x14ac:dyDescent="0.3">
      <c r="A148" s="60">
        <v>16</v>
      </c>
      <c r="B148" s="3" t="s">
        <v>12</v>
      </c>
      <c r="D148" s="10">
        <v>1</v>
      </c>
      <c r="E148" s="11">
        <v>14000</v>
      </c>
      <c r="F148" s="7">
        <v>44690</v>
      </c>
      <c r="G148" s="4" t="s">
        <v>43</v>
      </c>
      <c r="I148" s="8" t="str">
        <f>IFERROR(VLOOKUP(표1[[#This Row],[상품코드]],표2[],8,0),"")</f>
        <v/>
      </c>
    </row>
    <row r="149" spans="1:9" ht="16.5" customHeight="1" x14ac:dyDescent="0.3">
      <c r="A149" s="60">
        <v>18</v>
      </c>
      <c r="B149" s="3" t="s">
        <v>12</v>
      </c>
      <c r="D149" s="10">
        <v>5</v>
      </c>
      <c r="E149" s="11">
        <v>6000</v>
      </c>
      <c r="F149" s="7">
        <v>44690</v>
      </c>
      <c r="G149" s="4" t="s">
        <v>43</v>
      </c>
      <c r="I149" s="8" t="str">
        <f>IFERROR(VLOOKUP(표1[[#This Row],[상품코드]],표2[],8,0),"")</f>
        <v/>
      </c>
    </row>
    <row r="150" spans="1:9" ht="16.5" customHeight="1" x14ac:dyDescent="0.3">
      <c r="A150" s="60">
        <v>21</v>
      </c>
      <c r="B150" s="3" t="s">
        <v>42</v>
      </c>
      <c r="D150" s="10">
        <v>10</v>
      </c>
      <c r="E150" s="11">
        <v>22500</v>
      </c>
      <c r="F150" s="7">
        <v>44691</v>
      </c>
      <c r="G150" s="4" t="s">
        <v>43</v>
      </c>
      <c r="I150" s="8" t="str">
        <f>IFERROR(VLOOKUP(표1[[#This Row],[상품코드]],표2[],8,0),"")</f>
        <v/>
      </c>
    </row>
    <row r="151" spans="1:9" ht="16.5" customHeight="1" x14ac:dyDescent="0.3">
      <c r="A151" s="60">
        <v>21</v>
      </c>
      <c r="B151" s="3" t="s">
        <v>11</v>
      </c>
      <c r="D151" s="10">
        <v>10</v>
      </c>
      <c r="E151" s="11">
        <v>22500</v>
      </c>
      <c r="F151" s="7">
        <v>44691</v>
      </c>
      <c r="G151" s="4" t="s">
        <v>43</v>
      </c>
      <c r="I151" s="8" t="str">
        <f>IFERROR(VLOOKUP(표1[[#This Row],[상품코드]],표2[],8,0),"")</f>
        <v/>
      </c>
    </row>
    <row r="152" spans="1:9" ht="16.5" customHeight="1" x14ac:dyDescent="0.3">
      <c r="A152" s="60">
        <v>21</v>
      </c>
      <c r="B152" s="3" t="s">
        <v>10</v>
      </c>
      <c r="D152" s="10">
        <v>10</v>
      </c>
      <c r="E152" s="11">
        <v>22500</v>
      </c>
      <c r="F152" s="7">
        <v>44691</v>
      </c>
      <c r="G152" s="4" t="s">
        <v>43</v>
      </c>
      <c r="I152" s="8" t="str">
        <f>IFERROR(VLOOKUP(표1[[#This Row],[상품코드]],표2[],8,0),"")</f>
        <v/>
      </c>
    </row>
    <row r="153" spans="1:9" ht="16.5" customHeight="1" x14ac:dyDescent="0.3">
      <c r="A153" s="60">
        <v>8</v>
      </c>
      <c r="D153" s="10">
        <v>10</v>
      </c>
      <c r="E153" s="11">
        <v>60000</v>
      </c>
      <c r="F153" s="7">
        <v>44692</v>
      </c>
      <c r="G153" s="4" t="s">
        <v>44</v>
      </c>
      <c r="I153" s="8" t="str">
        <f>IFERROR(VLOOKUP(표1[[#This Row],[상품코드]],표2[],8,0),"")</f>
        <v/>
      </c>
    </row>
    <row r="154" spans="1:9" ht="16.5" customHeight="1" x14ac:dyDescent="0.3">
      <c r="A154" s="60">
        <v>18</v>
      </c>
      <c r="D154" s="10">
        <v>1</v>
      </c>
      <c r="E154" s="11">
        <v>1600</v>
      </c>
      <c r="F154" s="7">
        <v>44692</v>
      </c>
      <c r="G154" s="4" t="s">
        <v>45</v>
      </c>
      <c r="H154" s="2">
        <v>3000</v>
      </c>
      <c r="I154" s="8" t="str">
        <f>IFERROR(VLOOKUP(표1[[#This Row],[상품코드]],표2[],8,0),"")</f>
        <v/>
      </c>
    </row>
    <row r="155" spans="1:9" ht="16.5" customHeight="1" x14ac:dyDescent="0.3">
      <c r="A155" s="60">
        <v>19</v>
      </c>
      <c r="D155" s="10">
        <v>10</v>
      </c>
      <c r="E155" s="11">
        <v>12000</v>
      </c>
      <c r="F155" s="7">
        <v>44692</v>
      </c>
      <c r="G155" s="4" t="s">
        <v>44</v>
      </c>
      <c r="I155" s="8" t="str">
        <f>IFERROR(VLOOKUP(표1[[#This Row],[상품코드]],표2[],8,0),"")</f>
        <v/>
      </c>
    </row>
    <row r="156" spans="1:9" ht="16.5" customHeight="1" x14ac:dyDescent="0.3">
      <c r="A156" s="60">
        <v>10</v>
      </c>
      <c r="B156" s="3" t="s">
        <v>12</v>
      </c>
      <c r="D156" s="10">
        <v>5</v>
      </c>
      <c r="E156" s="11">
        <v>30000</v>
      </c>
      <c r="F156" s="7">
        <v>44693</v>
      </c>
      <c r="G156" s="4" t="s">
        <v>43</v>
      </c>
      <c r="I156" s="8" t="str">
        <f>IFERROR(VLOOKUP(표1[[#This Row],[상품코드]],표2[],8,0),"")</f>
        <v/>
      </c>
    </row>
    <row r="157" spans="1:9" ht="16.5" customHeight="1" x14ac:dyDescent="0.3">
      <c r="A157" s="60">
        <v>16</v>
      </c>
      <c r="B157" s="3" t="s">
        <v>12</v>
      </c>
      <c r="D157" s="10">
        <v>2</v>
      </c>
      <c r="E157" s="11">
        <v>28000</v>
      </c>
      <c r="F157" s="7">
        <v>44693</v>
      </c>
      <c r="G157" s="4" t="s">
        <v>43</v>
      </c>
      <c r="I157" s="8" t="str">
        <f>IFERROR(VLOOKUP(표1[[#This Row],[상품코드]],표2[],8,0),"")</f>
        <v/>
      </c>
    </row>
    <row r="158" spans="1:9" ht="16.5" customHeight="1" x14ac:dyDescent="0.3">
      <c r="A158" s="60">
        <v>16</v>
      </c>
      <c r="B158" s="3" t="s">
        <v>12</v>
      </c>
      <c r="D158" s="10">
        <v>2</v>
      </c>
      <c r="E158" s="11">
        <v>28000</v>
      </c>
      <c r="F158" s="7">
        <v>44694</v>
      </c>
      <c r="G158" s="4" t="s">
        <v>43</v>
      </c>
      <c r="I158" s="8" t="str">
        <f>IFERROR(VLOOKUP(표1[[#This Row],[상품코드]],표2[],8,0),"")</f>
        <v/>
      </c>
    </row>
    <row r="159" spans="1:9" ht="16.5" customHeight="1" x14ac:dyDescent="0.3">
      <c r="A159" s="60">
        <v>19</v>
      </c>
      <c r="D159" s="10">
        <v>10</v>
      </c>
      <c r="E159" s="11">
        <v>12000</v>
      </c>
      <c r="F159" s="7">
        <v>44694</v>
      </c>
      <c r="G159" s="4" t="s">
        <v>44</v>
      </c>
      <c r="I159" s="8" t="str">
        <f>IFERROR(VLOOKUP(표1[[#This Row],[상품코드]],표2[],8,0),"")</f>
        <v/>
      </c>
    </row>
    <row r="160" spans="1:9" ht="16.5" customHeight="1" x14ac:dyDescent="0.3">
      <c r="A160" s="60">
        <v>3</v>
      </c>
      <c r="D160" s="10">
        <v>30</v>
      </c>
      <c r="E160" s="11">
        <v>75000</v>
      </c>
      <c r="F160" s="7">
        <v>44697</v>
      </c>
      <c r="G160" s="4" t="s">
        <v>44</v>
      </c>
      <c r="I160" s="8" t="str">
        <f>IFERROR(VLOOKUP(표1[[#This Row],[상품코드]],표2[],8,0),"")</f>
        <v/>
      </c>
    </row>
    <row r="161" spans="1:9" ht="16.5" customHeight="1" x14ac:dyDescent="0.3">
      <c r="A161" s="60">
        <v>3</v>
      </c>
      <c r="B161" s="3" t="s">
        <v>12</v>
      </c>
      <c r="D161" s="10">
        <v>20</v>
      </c>
      <c r="E161" s="11">
        <v>47500</v>
      </c>
      <c r="F161" s="7">
        <v>44697</v>
      </c>
      <c r="G161" s="4" t="s">
        <v>43</v>
      </c>
      <c r="I161" s="8" t="str">
        <f>IFERROR(VLOOKUP(표1[[#This Row],[상품코드]],표2[],8,0),"")</f>
        <v/>
      </c>
    </row>
    <row r="162" spans="1:9" ht="16.5" customHeight="1" x14ac:dyDescent="0.3">
      <c r="A162" s="60">
        <v>3</v>
      </c>
      <c r="D162" s="10">
        <v>1</v>
      </c>
      <c r="E162" s="11">
        <v>3600</v>
      </c>
      <c r="F162" s="7">
        <v>44697</v>
      </c>
      <c r="G162" s="4" t="s">
        <v>45</v>
      </c>
      <c r="H162" s="2">
        <v>3000</v>
      </c>
      <c r="I162" s="8" t="str">
        <f>IFERROR(VLOOKUP(표1[[#This Row],[상품코드]],표2[],8,0),"")</f>
        <v/>
      </c>
    </row>
    <row r="163" spans="1:9" ht="16.5" customHeight="1" x14ac:dyDescent="0.3">
      <c r="A163" s="60">
        <v>10</v>
      </c>
      <c r="B163" s="3" t="s">
        <v>12</v>
      </c>
      <c r="D163" s="10">
        <v>2</v>
      </c>
      <c r="E163" s="11">
        <v>12000</v>
      </c>
      <c r="F163" s="7">
        <v>44697</v>
      </c>
      <c r="G163" s="4" t="s">
        <v>43</v>
      </c>
      <c r="I163" s="8" t="str">
        <f>IFERROR(VLOOKUP(표1[[#This Row],[상품코드]],표2[],8,0),"")</f>
        <v/>
      </c>
    </row>
    <row r="164" spans="1:9" ht="16.5" customHeight="1" x14ac:dyDescent="0.3">
      <c r="A164" s="60">
        <v>9</v>
      </c>
      <c r="D164" s="10">
        <v>1</v>
      </c>
      <c r="E164" s="11">
        <v>5760</v>
      </c>
      <c r="F164" s="7">
        <v>44698</v>
      </c>
      <c r="G164" s="4" t="s">
        <v>45</v>
      </c>
      <c r="H164" s="2">
        <v>0</v>
      </c>
      <c r="I164" s="8" t="str">
        <f>IFERROR(VLOOKUP(표1[[#This Row],[상품코드]],표2[],8,0),"")</f>
        <v/>
      </c>
    </row>
    <row r="165" spans="1:9" ht="16.5" customHeight="1" x14ac:dyDescent="0.3">
      <c r="A165" s="60">
        <v>14</v>
      </c>
      <c r="B165" s="3" t="s">
        <v>10</v>
      </c>
      <c r="D165" s="10">
        <v>60</v>
      </c>
      <c r="E165" s="11">
        <v>57000</v>
      </c>
      <c r="F165" s="7">
        <v>44698</v>
      </c>
      <c r="G165" s="4" t="s">
        <v>43</v>
      </c>
      <c r="I165" s="8" t="str">
        <f>IFERROR(VLOOKUP(표1[[#This Row],[상품코드]],표2[],8,0),"")</f>
        <v/>
      </c>
    </row>
    <row r="166" spans="1:9" ht="16.5" customHeight="1" x14ac:dyDescent="0.3">
      <c r="A166" s="60">
        <v>3</v>
      </c>
      <c r="B166" s="3" t="s">
        <v>12</v>
      </c>
      <c r="D166" s="10">
        <v>10</v>
      </c>
      <c r="E166" s="11">
        <v>25000</v>
      </c>
      <c r="F166" s="7">
        <v>44699</v>
      </c>
      <c r="G166" s="4" t="s">
        <v>43</v>
      </c>
      <c r="I166" s="8" t="str">
        <f>IFERROR(VLOOKUP(표1[[#This Row],[상품코드]],표2[],8,0),"")</f>
        <v/>
      </c>
    </row>
    <row r="167" spans="1:9" ht="16.5" customHeight="1" x14ac:dyDescent="0.3">
      <c r="A167" s="60">
        <v>5</v>
      </c>
      <c r="B167" s="3" t="s">
        <v>12</v>
      </c>
      <c r="D167" s="10">
        <v>1</v>
      </c>
      <c r="E167" s="11">
        <v>4500</v>
      </c>
      <c r="F167" s="7">
        <v>44699</v>
      </c>
      <c r="G167" s="4" t="s">
        <v>43</v>
      </c>
      <c r="I167" s="8" t="str">
        <f>IFERROR(VLOOKUP(표1[[#This Row],[상품코드]],표2[],8,0),"")</f>
        <v/>
      </c>
    </row>
    <row r="168" spans="1:9" ht="16.5" customHeight="1" x14ac:dyDescent="0.3">
      <c r="A168" s="60">
        <v>7</v>
      </c>
      <c r="B168" s="3" t="s">
        <v>11</v>
      </c>
      <c r="D168" s="10">
        <v>1</v>
      </c>
      <c r="E168" s="11">
        <v>18700</v>
      </c>
      <c r="F168" s="7">
        <v>44699</v>
      </c>
      <c r="G168" s="4" t="s">
        <v>45</v>
      </c>
      <c r="H168" s="2">
        <v>3000</v>
      </c>
      <c r="I168" s="8" t="str">
        <f>IFERROR(VLOOKUP(표1[[#This Row],[상품코드]],표2[],8,0),"")</f>
        <v/>
      </c>
    </row>
    <row r="169" spans="1:9" ht="16.5" customHeight="1" x14ac:dyDescent="0.3">
      <c r="A169" s="60">
        <v>9</v>
      </c>
      <c r="D169" s="10">
        <v>1</v>
      </c>
      <c r="E169" s="11">
        <v>5760</v>
      </c>
      <c r="F169" s="7">
        <v>44699</v>
      </c>
      <c r="G169" s="4" t="s">
        <v>45</v>
      </c>
      <c r="H169" s="2">
        <v>3000</v>
      </c>
      <c r="I169" s="8" t="str">
        <f>IFERROR(VLOOKUP(표1[[#This Row],[상품코드]],표2[],8,0),"")</f>
        <v/>
      </c>
    </row>
    <row r="170" spans="1:9" ht="16.5" customHeight="1" x14ac:dyDescent="0.3">
      <c r="A170" s="60">
        <v>18</v>
      </c>
      <c r="B170" s="3" t="s">
        <v>12</v>
      </c>
      <c r="D170" s="10">
        <v>10</v>
      </c>
      <c r="E170" s="11">
        <v>12000</v>
      </c>
      <c r="F170" s="7">
        <v>44699</v>
      </c>
      <c r="G170" s="4" t="s">
        <v>43</v>
      </c>
      <c r="I170" s="8" t="str">
        <f>IFERROR(VLOOKUP(표1[[#This Row],[상품코드]],표2[],8,0),"")</f>
        <v/>
      </c>
    </row>
    <row r="171" spans="1:9" ht="16.5" customHeight="1" x14ac:dyDescent="0.3">
      <c r="A171" s="60">
        <v>5</v>
      </c>
      <c r="B171" s="3" t="s">
        <v>12</v>
      </c>
      <c r="D171" s="10">
        <v>5</v>
      </c>
      <c r="E171" s="11">
        <v>22500</v>
      </c>
      <c r="F171" s="7">
        <v>44700</v>
      </c>
      <c r="G171" s="4" t="s">
        <v>43</v>
      </c>
      <c r="I171" s="8" t="str">
        <f>IFERROR(VLOOKUP(표1[[#This Row],[상품코드]],표2[],8,0),"")</f>
        <v/>
      </c>
    </row>
    <row r="172" spans="1:9" ht="16.5" customHeight="1" x14ac:dyDescent="0.3">
      <c r="A172" s="60">
        <v>16</v>
      </c>
      <c r="B172" s="3" t="s">
        <v>12</v>
      </c>
      <c r="D172" s="10">
        <v>1</v>
      </c>
      <c r="E172" s="11">
        <v>14000</v>
      </c>
      <c r="F172" s="7">
        <v>44701</v>
      </c>
      <c r="G172" s="4" t="s">
        <v>43</v>
      </c>
      <c r="I172" s="8" t="str">
        <f>IFERROR(VLOOKUP(표1[[#This Row],[상품코드]],표2[],8,0),"")</f>
        <v/>
      </c>
    </row>
    <row r="173" spans="1:9" ht="16.5" customHeight="1" x14ac:dyDescent="0.3">
      <c r="A173" s="60">
        <v>9</v>
      </c>
      <c r="D173" s="10">
        <v>1</v>
      </c>
      <c r="E173" s="11">
        <v>5760</v>
      </c>
      <c r="F173" s="7">
        <v>44702</v>
      </c>
      <c r="G173" s="4" t="s">
        <v>45</v>
      </c>
      <c r="H173" s="2">
        <v>3000</v>
      </c>
      <c r="I173" s="8" t="str">
        <f>IFERROR(VLOOKUP(표1[[#This Row],[상품코드]],표2[],8,0),"")</f>
        <v/>
      </c>
    </row>
    <row r="174" spans="1:9" ht="16.5" customHeight="1" x14ac:dyDescent="0.3">
      <c r="A174" s="60">
        <v>14</v>
      </c>
      <c r="B174" s="3" t="s">
        <v>10</v>
      </c>
      <c r="D174" s="10">
        <v>20</v>
      </c>
      <c r="E174" s="11">
        <v>20000</v>
      </c>
      <c r="F174" s="7">
        <v>44702</v>
      </c>
      <c r="G174" s="4" t="s">
        <v>44</v>
      </c>
      <c r="I174" s="8" t="str">
        <f>IFERROR(VLOOKUP(표1[[#This Row],[상품코드]],표2[],8,0),"")</f>
        <v/>
      </c>
    </row>
    <row r="175" spans="1:9" ht="16.5" customHeight="1" x14ac:dyDescent="0.3">
      <c r="A175" s="60">
        <v>14</v>
      </c>
      <c r="B175" s="3" t="s">
        <v>11</v>
      </c>
      <c r="D175" s="10">
        <v>20</v>
      </c>
      <c r="E175" s="11">
        <v>20000</v>
      </c>
      <c r="F175" s="7">
        <v>44702</v>
      </c>
      <c r="G175" s="4" t="s">
        <v>44</v>
      </c>
      <c r="I175" s="8" t="str">
        <f>IFERROR(VLOOKUP(표1[[#This Row],[상품코드]],표2[],8,0),"")</f>
        <v/>
      </c>
    </row>
    <row r="176" spans="1:9" ht="16.5" customHeight="1" x14ac:dyDescent="0.3">
      <c r="A176" s="60">
        <v>18</v>
      </c>
      <c r="D176" s="10">
        <v>1</v>
      </c>
      <c r="E176" s="11">
        <v>1600</v>
      </c>
      <c r="F176" s="7">
        <v>44703</v>
      </c>
      <c r="G176" s="4" t="s">
        <v>45</v>
      </c>
      <c r="H176" s="2">
        <v>3000</v>
      </c>
      <c r="I176" s="8" t="str">
        <f>IFERROR(VLOOKUP(표1[[#This Row],[상품코드]],표2[],8,0),"")</f>
        <v/>
      </c>
    </row>
    <row r="177" spans="1:9" ht="16.5" customHeight="1" x14ac:dyDescent="0.3">
      <c r="A177" s="60">
        <v>2</v>
      </c>
      <c r="B177" s="3" t="s">
        <v>12</v>
      </c>
      <c r="D177" s="10">
        <v>50</v>
      </c>
      <c r="E177" s="11">
        <v>11000</v>
      </c>
      <c r="F177" s="7">
        <v>44704</v>
      </c>
      <c r="G177" s="4" t="s">
        <v>43</v>
      </c>
      <c r="I177" s="8" t="str">
        <f>IFERROR(VLOOKUP(표1[[#This Row],[상품코드]],표2[],8,0),"")</f>
        <v/>
      </c>
    </row>
    <row r="178" spans="1:9" ht="16.5" customHeight="1" x14ac:dyDescent="0.3">
      <c r="A178" s="60">
        <v>7</v>
      </c>
      <c r="B178" s="3" t="s">
        <v>11</v>
      </c>
      <c r="D178" s="10">
        <v>5</v>
      </c>
      <c r="E178" s="11">
        <v>52250</v>
      </c>
      <c r="F178" s="7">
        <v>44704</v>
      </c>
      <c r="G178" s="4" t="s">
        <v>43</v>
      </c>
      <c r="I178" s="8" t="str">
        <f>IFERROR(VLOOKUP(표1[[#This Row],[상품코드]],표2[],8,0),"")</f>
        <v/>
      </c>
    </row>
    <row r="179" spans="1:9" ht="16.5" customHeight="1" x14ac:dyDescent="0.3">
      <c r="A179" s="60">
        <v>7</v>
      </c>
      <c r="B179" s="3" t="s">
        <v>10</v>
      </c>
      <c r="D179" s="10">
        <v>5</v>
      </c>
      <c r="E179" s="11">
        <v>52250</v>
      </c>
      <c r="F179" s="7">
        <v>44704</v>
      </c>
      <c r="G179" s="4" t="s">
        <v>43</v>
      </c>
      <c r="I179" s="8" t="str">
        <f>IFERROR(VLOOKUP(표1[[#This Row],[상품코드]],표2[],8,0),"")</f>
        <v/>
      </c>
    </row>
    <row r="180" spans="1:9" ht="16.5" customHeight="1" x14ac:dyDescent="0.3">
      <c r="A180" s="60">
        <v>8</v>
      </c>
      <c r="B180" s="3" t="s">
        <v>12</v>
      </c>
      <c r="D180" s="10">
        <v>10</v>
      </c>
      <c r="E180" s="11">
        <v>57000</v>
      </c>
      <c r="F180" s="7">
        <v>44704</v>
      </c>
      <c r="G180" s="4" t="s">
        <v>43</v>
      </c>
      <c r="I180" s="8" t="str">
        <f>IFERROR(VLOOKUP(표1[[#This Row],[상품코드]],표2[],8,0),"")</f>
        <v/>
      </c>
    </row>
    <row r="181" spans="1:9" ht="16.5" customHeight="1" x14ac:dyDescent="0.3">
      <c r="A181" s="60">
        <v>16</v>
      </c>
      <c r="B181" s="3" t="s">
        <v>12</v>
      </c>
      <c r="D181" s="10">
        <v>2</v>
      </c>
      <c r="E181" s="11">
        <v>28000</v>
      </c>
      <c r="F181" s="7">
        <v>44704</v>
      </c>
      <c r="G181" s="4" t="s">
        <v>43</v>
      </c>
      <c r="I181" s="8" t="str">
        <f>IFERROR(VLOOKUP(표1[[#This Row],[상품코드]],표2[],8,0),"")</f>
        <v/>
      </c>
    </row>
    <row r="182" spans="1:9" ht="16.5" customHeight="1" x14ac:dyDescent="0.3">
      <c r="A182" s="60">
        <v>16</v>
      </c>
      <c r="B182" s="3" t="s">
        <v>12</v>
      </c>
      <c r="D182" s="10">
        <v>5</v>
      </c>
      <c r="E182" s="11">
        <v>66500</v>
      </c>
      <c r="F182" s="7">
        <v>44704</v>
      </c>
      <c r="G182" s="4" t="s">
        <v>43</v>
      </c>
      <c r="I182" s="8" t="str">
        <f>IFERROR(VLOOKUP(표1[[#This Row],[상품코드]],표2[],8,0),"")</f>
        <v/>
      </c>
    </row>
    <row r="183" spans="1:9" ht="16.5" customHeight="1" x14ac:dyDescent="0.3">
      <c r="A183" s="60">
        <v>18</v>
      </c>
      <c r="D183" s="10">
        <v>1</v>
      </c>
      <c r="E183" s="11">
        <v>1600</v>
      </c>
      <c r="F183" s="7">
        <v>44704</v>
      </c>
      <c r="G183" s="4" t="s">
        <v>45</v>
      </c>
      <c r="H183" s="2">
        <v>3000</v>
      </c>
      <c r="I183" s="8" t="str">
        <f>IFERROR(VLOOKUP(표1[[#This Row],[상품코드]],표2[],8,0),"")</f>
        <v/>
      </c>
    </row>
    <row r="184" spans="1:9" ht="16.5" customHeight="1" x14ac:dyDescent="0.3">
      <c r="A184" s="60">
        <v>18</v>
      </c>
      <c r="D184" s="10">
        <v>1</v>
      </c>
      <c r="E184" s="11">
        <v>1600</v>
      </c>
      <c r="F184" s="7">
        <v>44704</v>
      </c>
      <c r="G184" s="4" t="s">
        <v>45</v>
      </c>
      <c r="H184" s="2">
        <v>3000</v>
      </c>
      <c r="I184" s="8" t="str">
        <f>IFERROR(VLOOKUP(표1[[#This Row],[상품코드]],표2[],8,0),"")</f>
        <v/>
      </c>
    </row>
    <row r="185" spans="1:9" ht="16.5" customHeight="1" x14ac:dyDescent="0.3">
      <c r="A185" s="60">
        <v>22</v>
      </c>
      <c r="B185" s="3" t="s">
        <v>12</v>
      </c>
      <c r="D185" s="10">
        <v>6</v>
      </c>
      <c r="E185" s="11">
        <v>12000</v>
      </c>
      <c r="F185" s="7">
        <v>44704</v>
      </c>
      <c r="G185" s="4" t="s">
        <v>43</v>
      </c>
      <c r="I185" s="8" t="str">
        <f>IFERROR(VLOOKUP(표1[[#This Row],[상품코드]],표2[],8,0),"")</f>
        <v/>
      </c>
    </row>
    <row r="186" spans="1:9" ht="16.5" customHeight="1" x14ac:dyDescent="0.3">
      <c r="A186" s="60">
        <v>22</v>
      </c>
      <c r="B186" s="3" t="s">
        <v>12</v>
      </c>
      <c r="D186" s="10">
        <v>6</v>
      </c>
      <c r="E186" s="11">
        <v>12000</v>
      </c>
      <c r="F186" s="7">
        <v>44704</v>
      </c>
      <c r="G186" s="4" t="s">
        <v>43</v>
      </c>
      <c r="I186" s="8" t="str">
        <f>IFERROR(VLOOKUP(표1[[#This Row],[상품코드]],표2[],8,0),"")</f>
        <v/>
      </c>
    </row>
    <row r="187" spans="1:9" ht="16.5" customHeight="1" x14ac:dyDescent="0.3">
      <c r="A187" s="60">
        <v>2</v>
      </c>
      <c r="B187" s="3" t="s">
        <v>12</v>
      </c>
      <c r="D187" s="10">
        <v>100</v>
      </c>
      <c r="E187" s="11">
        <v>22000</v>
      </c>
      <c r="F187" s="7">
        <v>44705</v>
      </c>
      <c r="G187" s="4" t="s">
        <v>43</v>
      </c>
      <c r="I187" s="8" t="str">
        <f>IFERROR(VLOOKUP(표1[[#This Row],[상품코드]],표2[],8,0),"")</f>
        <v/>
      </c>
    </row>
    <row r="188" spans="1:9" ht="16.5" customHeight="1" x14ac:dyDescent="0.3">
      <c r="A188" s="60">
        <v>7</v>
      </c>
      <c r="B188" s="3" t="s">
        <v>10</v>
      </c>
      <c r="D188" s="10">
        <v>5</v>
      </c>
      <c r="E188" s="11">
        <v>52250</v>
      </c>
      <c r="F188" s="7">
        <v>44705</v>
      </c>
      <c r="G188" s="4" t="s">
        <v>43</v>
      </c>
      <c r="I188" s="8" t="str">
        <f>IFERROR(VLOOKUP(표1[[#This Row],[상품코드]],표2[],8,0),"")</f>
        <v/>
      </c>
    </row>
    <row r="189" spans="1:9" ht="16.5" customHeight="1" x14ac:dyDescent="0.3">
      <c r="A189" s="60">
        <v>7</v>
      </c>
      <c r="B189" s="3" t="s">
        <v>11</v>
      </c>
      <c r="D189" s="10">
        <v>5</v>
      </c>
      <c r="E189" s="11">
        <v>52250</v>
      </c>
      <c r="F189" s="7">
        <v>44705</v>
      </c>
      <c r="G189" s="4" t="s">
        <v>43</v>
      </c>
      <c r="I189" s="8" t="str">
        <f>IFERROR(VLOOKUP(표1[[#This Row],[상품코드]],표2[],8,0),"")</f>
        <v/>
      </c>
    </row>
    <row r="190" spans="1:9" ht="16.5" customHeight="1" x14ac:dyDescent="0.3">
      <c r="A190" s="60">
        <v>12</v>
      </c>
      <c r="B190" s="3" t="s">
        <v>15</v>
      </c>
      <c r="D190" s="10">
        <v>100</v>
      </c>
      <c r="E190" s="11">
        <v>38000</v>
      </c>
      <c r="F190" s="7">
        <v>44706</v>
      </c>
      <c r="G190" s="4" t="s">
        <v>43</v>
      </c>
      <c r="I190" s="8" t="str">
        <f>IFERROR(VLOOKUP(표1[[#This Row],[상품코드]],표2[],8,0),"")</f>
        <v/>
      </c>
    </row>
    <row r="191" spans="1:9" ht="16.5" customHeight="1" x14ac:dyDescent="0.3">
      <c r="A191" s="60">
        <v>19</v>
      </c>
      <c r="B191" s="3" t="s">
        <v>12</v>
      </c>
      <c r="D191" s="10">
        <v>4</v>
      </c>
      <c r="E191" s="11">
        <v>10000</v>
      </c>
      <c r="F191" s="7">
        <v>44706</v>
      </c>
      <c r="G191" s="4" t="s">
        <v>43</v>
      </c>
      <c r="I191" s="8" t="str">
        <f>IFERROR(VLOOKUP(표1[[#This Row],[상품코드]],표2[],8,0),"")</f>
        <v/>
      </c>
    </row>
    <row r="192" spans="1:9" ht="16.5" customHeight="1" x14ac:dyDescent="0.3">
      <c r="A192" s="60">
        <v>21</v>
      </c>
      <c r="B192" s="3" t="s">
        <v>10</v>
      </c>
      <c r="D192" s="10">
        <v>10</v>
      </c>
      <c r="E192" s="11">
        <v>22500</v>
      </c>
      <c r="F192" s="7">
        <v>44707</v>
      </c>
      <c r="G192" s="4" t="s">
        <v>43</v>
      </c>
      <c r="I192" s="8" t="str">
        <f>IFERROR(VLOOKUP(표1[[#This Row],[상품코드]],표2[],8,0),"")</f>
        <v/>
      </c>
    </row>
    <row r="193" spans="1:9" ht="16.5" customHeight="1" x14ac:dyDescent="0.3">
      <c r="A193" s="60">
        <v>21</v>
      </c>
      <c r="B193" s="3" t="s">
        <v>11</v>
      </c>
      <c r="D193" s="10">
        <v>15</v>
      </c>
      <c r="E193" s="11">
        <v>33750</v>
      </c>
      <c r="F193" s="7">
        <v>44707</v>
      </c>
      <c r="G193" s="4" t="s">
        <v>43</v>
      </c>
      <c r="I193" s="8" t="str">
        <f>IFERROR(VLOOKUP(표1[[#This Row],[상품코드]],표2[],8,0),"")</f>
        <v/>
      </c>
    </row>
    <row r="194" spans="1:9" ht="16.5" customHeight="1" x14ac:dyDescent="0.3">
      <c r="A194" s="60">
        <v>3</v>
      </c>
      <c r="B194" s="3" t="s">
        <v>12</v>
      </c>
      <c r="D194" s="10">
        <v>2</v>
      </c>
      <c r="E194" s="11">
        <v>5000</v>
      </c>
      <c r="F194" s="7">
        <v>44708</v>
      </c>
      <c r="G194" s="4" t="s">
        <v>43</v>
      </c>
      <c r="I194" s="8" t="str">
        <f>IFERROR(VLOOKUP(표1[[#This Row],[상품코드]],표2[],8,0),"")</f>
        <v/>
      </c>
    </row>
    <row r="195" spans="1:9" ht="16.5" customHeight="1" x14ac:dyDescent="0.3">
      <c r="A195" s="60">
        <v>3</v>
      </c>
      <c r="B195" s="3" t="s">
        <v>12</v>
      </c>
      <c r="D195" s="10">
        <v>3</v>
      </c>
      <c r="E195" s="11">
        <v>7500</v>
      </c>
      <c r="F195" s="7">
        <v>44708</v>
      </c>
      <c r="G195" s="4" t="s">
        <v>43</v>
      </c>
      <c r="I195" s="8" t="str">
        <f>IFERROR(VLOOKUP(표1[[#This Row],[상품코드]],표2[],8,0),"")</f>
        <v/>
      </c>
    </row>
    <row r="196" spans="1:9" ht="16.5" customHeight="1" x14ac:dyDescent="0.3">
      <c r="A196" s="60">
        <v>11</v>
      </c>
      <c r="D196" s="10">
        <v>1</v>
      </c>
      <c r="E196" s="11">
        <v>10080</v>
      </c>
      <c r="F196" s="7">
        <v>44708</v>
      </c>
      <c r="G196" s="4" t="s">
        <v>45</v>
      </c>
      <c r="H196" s="2">
        <v>3000</v>
      </c>
      <c r="I196" s="8" t="str">
        <f>IFERROR(VLOOKUP(표1[[#This Row],[상품코드]],표2[],8,0),"")</f>
        <v/>
      </c>
    </row>
    <row r="197" spans="1:9" ht="16.5" customHeight="1" x14ac:dyDescent="0.3">
      <c r="A197" s="60">
        <v>18</v>
      </c>
      <c r="B197" s="3" t="s">
        <v>12</v>
      </c>
      <c r="D197" s="10">
        <v>5</v>
      </c>
      <c r="E197" s="11">
        <v>6000</v>
      </c>
      <c r="F197" s="7">
        <v>44708</v>
      </c>
      <c r="G197" s="4" t="s">
        <v>43</v>
      </c>
      <c r="I197" s="8" t="str">
        <f>IFERROR(VLOOKUP(표1[[#This Row],[상품코드]],표2[],8,0),"")</f>
        <v/>
      </c>
    </row>
    <row r="198" spans="1:9" ht="16.5" customHeight="1" x14ac:dyDescent="0.3">
      <c r="A198" s="60">
        <v>1</v>
      </c>
      <c r="D198" s="10">
        <v>74</v>
      </c>
      <c r="E198" s="11">
        <v>299700</v>
      </c>
      <c r="F198" s="7">
        <v>44711</v>
      </c>
      <c r="G198" s="4" t="s">
        <v>43</v>
      </c>
      <c r="I198" s="8" t="str">
        <f>IFERROR(VLOOKUP(표1[[#This Row],[상품코드]],표2[],8,0),"")</f>
        <v/>
      </c>
    </row>
    <row r="199" spans="1:9" ht="16.5" customHeight="1" x14ac:dyDescent="0.3">
      <c r="A199" s="60">
        <v>1</v>
      </c>
      <c r="D199" s="10">
        <v>4</v>
      </c>
      <c r="E199" s="11">
        <v>18000</v>
      </c>
      <c r="F199" s="7">
        <v>44711</v>
      </c>
      <c r="G199" s="4" t="s">
        <v>43</v>
      </c>
      <c r="I199" s="8" t="str">
        <f>IFERROR(VLOOKUP(표1[[#This Row],[상품코드]],표2[],8,0),"")</f>
        <v/>
      </c>
    </row>
    <row r="200" spans="1:9" ht="16.5" customHeight="1" x14ac:dyDescent="0.3">
      <c r="A200" s="60">
        <v>4</v>
      </c>
      <c r="B200" s="3" t="s">
        <v>12</v>
      </c>
      <c r="D200" s="10">
        <v>20</v>
      </c>
      <c r="E200" s="11">
        <v>117000</v>
      </c>
      <c r="F200" s="7">
        <v>44711</v>
      </c>
      <c r="G200" s="4" t="s">
        <v>43</v>
      </c>
      <c r="I200" s="8" t="str">
        <f>IFERROR(VLOOKUP(표1[[#This Row],[상품코드]],표2[],8,0),"")</f>
        <v/>
      </c>
    </row>
    <row r="201" spans="1:9" ht="16.5" customHeight="1" x14ac:dyDescent="0.3">
      <c r="A201" s="60">
        <v>18</v>
      </c>
      <c r="B201" s="3" t="s">
        <v>12</v>
      </c>
      <c r="D201" s="10">
        <v>50</v>
      </c>
      <c r="E201" s="11">
        <v>57000</v>
      </c>
      <c r="F201" s="7">
        <v>44711</v>
      </c>
      <c r="G201" s="4" t="s">
        <v>43</v>
      </c>
      <c r="I201" s="8" t="str">
        <f>IFERROR(VLOOKUP(표1[[#This Row],[상품코드]],표2[],8,0),"")</f>
        <v/>
      </c>
    </row>
    <row r="202" spans="1:9" ht="16.5" customHeight="1" x14ac:dyDescent="0.3">
      <c r="A202" s="60">
        <v>20</v>
      </c>
      <c r="B202" s="3" t="s">
        <v>12</v>
      </c>
      <c r="D202" s="10">
        <v>12</v>
      </c>
      <c r="E202" s="11">
        <v>36480</v>
      </c>
      <c r="F202" s="7">
        <v>44711</v>
      </c>
      <c r="G202" s="4" t="s">
        <v>43</v>
      </c>
      <c r="I202" s="8" t="str">
        <f>IFERROR(VLOOKUP(표1[[#This Row],[상품코드]],표2[],8,0),"")</f>
        <v/>
      </c>
    </row>
    <row r="203" spans="1:9" ht="16.5" customHeight="1" x14ac:dyDescent="0.3">
      <c r="A203" s="60">
        <v>4</v>
      </c>
      <c r="B203" s="3" t="s">
        <v>12</v>
      </c>
      <c r="D203" s="10">
        <v>5</v>
      </c>
      <c r="E203" s="11">
        <v>32500</v>
      </c>
      <c r="F203" s="7">
        <v>44712</v>
      </c>
      <c r="G203" s="4" t="s">
        <v>43</v>
      </c>
      <c r="I203" s="8" t="str">
        <f>IFERROR(VLOOKUP(표1[[#This Row],[상품코드]],표2[],8,0),"")</f>
        <v/>
      </c>
    </row>
    <row r="204" spans="1:9" ht="16.5" customHeight="1" x14ac:dyDescent="0.3">
      <c r="A204" s="60">
        <v>6</v>
      </c>
      <c r="D204" s="10">
        <v>100</v>
      </c>
      <c r="E204" s="11">
        <v>10000</v>
      </c>
      <c r="F204" s="7">
        <v>44712</v>
      </c>
      <c r="G204" s="4" t="s">
        <v>44</v>
      </c>
      <c r="I204" s="8" t="str">
        <f>IFERROR(VLOOKUP(표1[[#This Row],[상품코드]],표2[],8,0),"")</f>
        <v/>
      </c>
    </row>
    <row r="205" spans="1:9" ht="16.5" customHeight="1" x14ac:dyDescent="0.3">
      <c r="A205" s="60">
        <v>6</v>
      </c>
      <c r="D205" s="10">
        <v>100</v>
      </c>
      <c r="E205" s="11">
        <v>10000</v>
      </c>
      <c r="F205" s="7">
        <v>44712</v>
      </c>
      <c r="G205" s="4" t="s">
        <v>44</v>
      </c>
      <c r="I205" s="8" t="str">
        <f>IFERROR(VLOOKUP(표1[[#This Row],[상품코드]],표2[],8,0),"")</f>
        <v/>
      </c>
    </row>
    <row r="206" spans="1:9" ht="16.5" customHeight="1" x14ac:dyDescent="0.3">
      <c r="A206" s="60">
        <v>19</v>
      </c>
      <c r="B206" s="3" t="s">
        <v>12</v>
      </c>
      <c r="D206" s="10">
        <v>20</v>
      </c>
      <c r="E206" s="11">
        <v>50000</v>
      </c>
      <c r="F206" s="7">
        <v>44712</v>
      </c>
      <c r="G206" s="4" t="s">
        <v>43</v>
      </c>
      <c r="I206" s="8" t="str">
        <f>IFERROR(VLOOKUP(표1[[#This Row],[상품코드]],표2[],8,0),"")</f>
        <v/>
      </c>
    </row>
    <row r="207" spans="1:9" ht="16.5" customHeight="1" x14ac:dyDescent="0.3">
      <c r="A207" s="60">
        <v>3</v>
      </c>
      <c r="B207" s="3" t="s">
        <v>12</v>
      </c>
      <c r="D207" s="10">
        <v>10</v>
      </c>
      <c r="E207" s="11">
        <v>25000</v>
      </c>
      <c r="F207" s="7">
        <v>44714</v>
      </c>
      <c r="G207" s="4" t="s">
        <v>43</v>
      </c>
      <c r="I207" s="8" t="str">
        <f>IFERROR(VLOOKUP(표1[[#This Row],[상품코드]],표2[],8,0),"")</f>
        <v/>
      </c>
    </row>
    <row r="208" spans="1:9" ht="16.5" customHeight="1" x14ac:dyDescent="0.3">
      <c r="A208" s="60">
        <v>3</v>
      </c>
      <c r="B208" s="3" t="s">
        <v>12</v>
      </c>
      <c r="D208" s="10">
        <v>100</v>
      </c>
      <c r="E208" s="11">
        <v>225000</v>
      </c>
      <c r="F208" s="7">
        <v>44714</v>
      </c>
      <c r="G208" s="4" t="s">
        <v>43</v>
      </c>
      <c r="I208" s="8" t="str">
        <f>IFERROR(VLOOKUP(표1[[#This Row],[상품코드]],표2[],8,0),"")</f>
        <v/>
      </c>
    </row>
    <row r="209" spans="1:9" ht="16.5" customHeight="1" x14ac:dyDescent="0.3">
      <c r="A209" s="60">
        <v>18</v>
      </c>
      <c r="B209" s="3" t="s">
        <v>12</v>
      </c>
      <c r="D209" s="10">
        <v>10</v>
      </c>
      <c r="E209" s="11">
        <v>12000</v>
      </c>
      <c r="F209" s="7">
        <v>44714</v>
      </c>
      <c r="G209" s="4" t="s">
        <v>43</v>
      </c>
      <c r="I209" s="8" t="str">
        <f>IFERROR(VLOOKUP(표1[[#This Row],[상품코드]],표2[],8,0),"")</f>
        <v/>
      </c>
    </row>
    <row r="210" spans="1:9" ht="16.5" customHeight="1" x14ac:dyDescent="0.3">
      <c r="A210" s="60">
        <v>21</v>
      </c>
      <c r="B210" s="3" t="s">
        <v>11</v>
      </c>
      <c r="D210" s="10">
        <v>3</v>
      </c>
      <c r="E210" s="11">
        <v>7120</v>
      </c>
      <c r="F210" s="7">
        <v>44714</v>
      </c>
      <c r="G210" s="4" t="s">
        <v>43</v>
      </c>
      <c r="I210" s="8" t="str">
        <f>IFERROR(VLOOKUP(표1[[#This Row],[상품코드]],표2[],8,0),"")</f>
        <v/>
      </c>
    </row>
    <row r="211" spans="1:9" ht="16.5" customHeight="1" x14ac:dyDescent="0.3">
      <c r="A211" s="60">
        <v>1</v>
      </c>
      <c r="D211" s="10">
        <v>10</v>
      </c>
      <c r="E211" s="11">
        <v>45000</v>
      </c>
      <c r="F211" s="7">
        <v>44715</v>
      </c>
      <c r="G211" s="4" t="s">
        <v>44</v>
      </c>
      <c r="I211" s="8" t="str">
        <f>IFERROR(VLOOKUP(표1[[#This Row],[상품코드]],표2[],8,0),"")</f>
        <v/>
      </c>
    </row>
    <row r="212" spans="1:9" ht="16.5" customHeight="1" x14ac:dyDescent="0.3">
      <c r="A212" s="60">
        <v>2</v>
      </c>
      <c r="B212" s="3" t="s">
        <v>12</v>
      </c>
      <c r="D212" s="10">
        <v>50</v>
      </c>
      <c r="E212" s="11">
        <v>11000</v>
      </c>
      <c r="F212" s="7">
        <v>44715</v>
      </c>
      <c r="G212" s="4" t="s">
        <v>43</v>
      </c>
      <c r="I212" s="8" t="str">
        <f>IFERROR(VLOOKUP(표1[[#This Row],[상품코드]],표2[],8,0),"")</f>
        <v/>
      </c>
    </row>
    <row r="213" spans="1:9" ht="16.5" customHeight="1" x14ac:dyDescent="0.3">
      <c r="A213" s="60">
        <v>20</v>
      </c>
      <c r="B213" s="3" t="s">
        <v>12</v>
      </c>
      <c r="D213" s="10">
        <v>12</v>
      </c>
      <c r="E213" s="11">
        <v>36480</v>
      </c>
      <c r="F213" s="7">
        <v>44716</v>
      </c>
      <c r="G213" s="4" t="s">
        <v>43</v>
      </c>
      <c r="I213" s="8" t="str">
        <f>IFERROR(VLOOKUP(표1[[#This Row],[상품코드]],표2[],8,0),"")</f>
        <v/>
      </c>
    </row>
    <row r="214" spans="1:9" ht="16.5" customHeight="1" x14ac:dyDescent="0.3">
      <c r="A214" s="60">
        <v>4</v>
      </c>
      <c r="D214" s="10">
        <v>3</v>
      </c>
      <c r="E214" s="11">
        <v>25920</v>
      </c>
      <c r="F214" s="7">
        <v>44717</v>
      </c>
      <c r="G214" s="4" t="s">
        <v>45</v>
      </c>
      <c r="H214" s="2">
        <v>0</v>
      </c>
      <c r="I214" s="8" t="str">
        <f>IFERROR(VLOOKUP(표1[[#This Row],[상품코드]],표2[],8,0),"")</f>
        <v/>
      </c>
    </row>
    <row r="215" spans="1:9" ht="16.5" customHeight="1" x14ac:dyDescent="0.3">
      <c r="A215" s="60">
        <v>4</v>
      </c>
      <c r="B215" s="3" t="s">
        <v>12</v>
      </c>
      <c r="D215" s="10">
        <v>10</v>
      </c>
      <c r="E215" s="11">
        <v>61750</v>
      </c>
      <c r="F215" s="7">
        <v>44719</v>
      </c>
      <c r="G215" s="4" t="s">
        <v>43</v>
      </c>
      <c r="I215" s="8" t="str">
        <f>IFERROR(VLOOKUP(표1[[#This Row],[상품코드]],표2[],8,0),"")</f>
        <v/>
      </c>
    </row>
    <row r="216" spans="1:9" ht="16.5" customHeight="1" x14ac:dyDescent="0.3">
      <c r="A216" s="60">
        <v>11</v>
      </c>
      <c r="D216" s="10">
        <v>30</v>
      </c>
      <c r="E216" s="11">
        <v>302400</v>
      </c>
      <c r="F216" s="7">
        <v>44719</v>
      </c>
      <c r="G216" s="4" t="s">
        <v>45</v>
      </c>
      <c r="H216" s="2">
        <v>0</v>
      </c>
      <c r="I216" s="8" t="str">
        <f>IFERROR(VLOOKUP(표1[[#This Row],[상품코드]],표2[],8,0),"")</f>
        <v/>
      </c>
    </row>
    <row r="217" spans="1:9" ht="16.5" customHeight="1" x14ac:dyDescent="0.3">
      <c r="A217" s="60">
        <v>19</v>
      </c>
      <c r="B217" s="3" t="s">
        <v>12</v>
      </c>
      <c r="D217" s="10">
        <v>10</v>
      </c>
      <c r="E217" s="11">
        <v>25000</v>
      </c>
      <c r="F217" s="7">
        <v>44719</v>
      </c>
      <c r="G217" s="4" t="s">
        <v>43</v>
      </c>
      <c r="I217" s="8" t="str">
        <f>IFERROR(VLOOKUP(표1[[#This Row],[상품코드]],표2[],8,0),"")</f>
        <v/>
      </c>
    </row>
    <row r="218" spans="1:9" ht="16.5" customHeight="1" x14ac:dyDescent="0.3">
      <c r="A218" s="60">
        <v>4</v>
      </c>
      <c r="B218" s="3" t="s">
        <v>12</v>
      </c>
      <c r="D218" s="10">
        <v>30</v>
      </c>
      <c r="E218" s="11">
        <v>175500</v>
      </c>
      <c r="F218" s="7">
        <v>44720</v>
      </c>
      <c r="G218" s="4" t="s">
        <v>43</v>
      </c>
      <c r="I218" s="8" t="str">
        <f>IFERROR(VLOOKUP(표1[[#This Row],[상품코드]],표2[],8,0),"")</f>
        <v/>
      </c>
    </row>
    <row r="219" spans="1:9" ht="16.5" customHeight="1" x14ac:dyDescent="0.3">
      <c r="A219" s="60">
        <v>5</v>
      </c>
      <c r="B219" s="3" t="s">
        <v>12</v>
      </c>
      <c r="D219" s="10">
        <v>5</v>
      </c>
      <c r="E219" s="11">
        <v>22500</v>
      </c>
      <c r="F219" s="7">
        <v>44720</v>
      </c>
      <c r="G219" s="4" t="s">
        <v>43</v>
      </c>
      <c r="I219" s="8" t="str">
        <f>IFERROR(VLOOKUP(표1[[#This Row],[상품코드]],표2[],8,0),"")</f>
        <v/>
      </c>
    </row>
    <row r="220" spans="1:9" ht="16.5" customHeight="1" x14ac:dyDescent="0.3">
      <c r="A220" s="60">
        <v>14</v>
      </c>
      <c r="B220" s="3" t="s">
        <v>11</v>
      </c>
      <c r="D220" s="10">
        <v>10</v>
      </c>
      <c r="E220" s="11">
        <v>10000</v>
      </c>
      <c r="F220" s="7">
        <v>44720</v>
      </c>
      <c r="G220" s="4" t="s">
        <v>43</v>
      </c>
      <c r="I220" s="8" t="str">
        <f>IFERROR(VLOOKUP(표1[[#This Row],[상품코드]],표2[],8,0),"")</f>
        <v/>
      </c>
    </row>
    <row r="221" spans="1:9" ht="16.5" customHeight="1" x14ac:dyDescent="0.3">
      <c r="A221" s="60">
        <v>14</v>
      </c>
      <c r="B221" s="3" t="s">
        <v>10</v>
      </c>
      <c r="D221" s="10">
        <v>10</v>
      </c>
      <c r="E221" s="11">
        <v>10000</v>
      </c>
      <c r="F221" s="7">
        <v>44720</v>
      </c>
      <c r="G221" s="4" t="s">
        <v>43</v>
      </c>
      <c r="I221" s="8" t="str">
        <f>IFERROR(VLOOKUP(표1[[#This Row],[상품코드]],표2[],8,0),"")</f>
        <v/>
      </c>
    </row>
    <row r="222" spans="1:9" ht="16.5" customHeight="1" x14ac:dyDescent="0.3">
      <c r="A222" s="60">
        <v>19</v>
      </c>
      <c r="D222" s="10">
        <v>5</v>
      </c>
      <c r="E222" s="11">
        <v>12500</v>
      </c>
      <c r="F222" s="7">
        <v>44720</v>
      </c>
      <c r="G222" s="4" t="s">
        <v>43</v>
      </c>
      <c r="I222" s="8" t="str">
        <f>IFERROR(VLOOKUP(표1[[#This Row],[상품코드]],표2[],8,0),"")</f>
        <v/>
      </c>
    </row>
    <row r="223" spans="1:9" ht="16.5" customHeight="1" x14ac:dyDescent="0.3">
      <c r="A223" s="60">
        <v>19</v>
      </c>
      <c r="D223" s="10">
        <v>5</v>
      </c>
      <c r="E223" s="11">
        <v>12500</v>
      </c>
      <c r="F223" s="7">
        <v>44720</v>
      </c>
      <c r="G223" s="4" t="s">
        <v>43</v>
      </c>
      <c r="I223" s="8" t="str">
        <f>IFERROR(VLOOKUP(표1[[#This Row],[상품코드]],표2[],8,0),"")</f>
        <v/>
      </c>
    </row>
    <row r="224" spans="1:9" ht="16.5" customHeight="1" x14ac:dyDescent="0.3">
      <c r="A224" s="60">
        <v>14</v>
      </c>
      <c r="B224" s="3" t="s">
        <v>10</v>
      </c>
      <c r="D224" s="10">
        <v>20</v>
      </c>
      <c r="E224" s="11">
        <v>20000</v>
      </c>
      <c r="F224" s="7">
        <v>44721</v>
      </c>
      <c r="G224" s="4" t="s">
        <v>44</v>
      </c>
      <c r="I224" s="8" t="str">
        <f>IFERROR(VLOOKUP(표1[[#This Row],[상품코드]],표2[],8,0),"")</f>
        <v/>
      </c>
    </row>
    <row r="225" spans="1:9" ht="16.5" customHeight="1" x14ac:dyDescent="0.3">
      <c r="A225" s="60">
        <v>14</v>
      </c>
      <c r="B225" s="3" t="s">
        <v>11</v>
      </c>
      <c r="D225" s="10">
        <v>20</v>
      </c>
      <c r="E225" s="11">
        <v>20000</v>
      </c>
      <c r="F225" s="7">
        <v>44721</v>
      </c>
      <c r="G225" s="4" t="s">
        <v>44</v>
      </c>
      <c r="I225" s="8" t="str">
        <f>IFERROR(VLOOKUP(표1[[#This Row],[상품코드]],표2[],8,0),"")</f>
        <v/>
      </c>
    </row>
    <row r="226" spans="1:9" ht="16.5" customHeight="1" x14ac:dyDescent="0.3">
      <c r="A226" s="60">
        <v>1</v>
      </c>
      <c r="D226" s="10">
        <v>10</v>
      </c>
      <c r="E226" s="11">
        <v>45000</v>
      </c>
      <c r="F226" s="7">
        <v>44722</v>
      </c>
      <c r="G226" s="4" t="s">
        <v>44</v>
      </c>
      <c r="I226" s="8" t="str">
        <f>IFERROR(VLOOKUP(표1[[#This Row],[상품코드]],표2[],8,0),"")</f>
        <v/>
      </c>
    </row>
    <row r="227" spans="1:9" ht="16.5" customHeight="1" x14ac:dyDescent="0.3">
      <c r="A227" s="60">
        <v>7</v>
      </c>
      <c r="B227" s="3" t="s">
        <v>10</v>
      </c>
      <c r="D227" s="10">
        <v>5</v>
      </c>
      <c r="E227" s="11">
        <v>52250</v>
      </c>
      <c r="F227" s="7">
        <v>44722</v>
      </c>
      <c r="G227" s="4" t="s">
        <v>43</v>
      </c>
      <c r="I227" s="8" t="str">
        <f>IFERROR(VLOOKUP(표1[[#This Row],[상품코드]],표2[],8,0),"")</f>
        <v/>
      </c>
    </row>
    <row r="228" spans="1:9" ht="16.5" customHeight="1" x14ac:dyDescent="0.3">
      <c r="A228" s="60">
        <v>7</v>
      </c>
      <c r="B228" s="3" t="s">
        <v>11</v>
      </c>
      <c r="D228" s="10">
        <v>5</v>
      </c>
      <c r="E228" s="11">
        <v>52250</v>
      </c>
      <c r="F228" s="7">
        <v>44722</v>
      </c>
      <c r="G228" s="4" t="s">
        <v>43</v>
      </c>
      <c r="I228" s="8" t="str">
        <f>IFERROR(VLOOKUP(표1[[#This Row],[상품코드]],표2[],8,0),"")</f>
        <v/>
      </c>
    </row>
    <row r="229" spans="1:9" ht="16.5" customHeight="1" x14ac:dyDescent="0.3">
      <c r="A229" s="60">
        <v>7</v>
      </c>
      <c r="B229" s="3" t="s">
        <v>11</v>
      </c>
      <c r="D229" s="10">
        <v>10</v>
      </c>
      <c r="E229" s="11">
        <v>99000</v>
      </c>
      <c r="F229" s="7">
        <v>44722</v>
      </c>
      <c r="G229" s="4" t="s">
        <v>43</v>
      </c>
      <c r="I229" s="8" t="str">
        <f>IFERROR(VLOOKUP(표1[[#This Row],[상품코드]],표2[],8,0),"")</f>
        <v/>
      </c>
    </row>
    <row r="230" spans="1:9" ht="16.5" customHeight="1" x14ac:dyDescent="0.3">
      <c r="A230" s="60">
        <v>7</v>
      </c>
      <c r="B230" s="3" t="s">
        <v>10</v>
      </c>
      <c r="D230" s="10">
        <v>10</v>
      </c>
      <c r="E230" s="11">
        <v>99000</v>
      </c>
      <c r="F230" s="7">
        <v>44722</v>
      </c>
      <c r="G230" s="4" t="s">
        <v>43</v>
      </c>
      <c r="I230" s="8" t="str">
        <f>IFERROR(VLOOKUP(표1[[#This Row],[상품코드]],표2[],8,0),"")</f>
        <v/>
      </c>
    </row>
    <row r="231" spans="1:9" ht="16.5" customHeight="1" x14ac:dyDescent="0.3">
      <c r="A231" s="60">
        <v>7</v>
      </c>
      <c r="B231" s="3" t="s">
        <v>10</v>
      </c>
      <c r="D231" s="10">
        <v>5</v>
      </c>
      <c r="E231" s="11">
        <v>52250</v>
      </c>
      <c r="F231" s="7">
        <v>44722</v>
      </c>
      <c r="G231" s="4" t="s">
        <v>43</v>
      </c>
      <c r="I231" s="8" t="str">
        <f>IFERROR(VLOOKUP(표1[[#This Row],[상품코드]],표2[],8,0),"")</f>
        <v/>
      </c>
    </row>
    <row r="232" spans="1:9" ht="16.5" customHeight="1" x14ac:dyDescent="0.3">
      <c r="A232" s="60">
        <v>7</v>
      </c>
      <c r="B232" s="3" t="s">
        <v>11</v>
      </c>
      <c r="D232" s="10">
        <v>5</v>
      </c>
      <c r="E232" s="11">
        <v>52250</v>
      </c>
      <c r="F232" s="7">
        <v>44722</v>
      </c>
      <c r="G232" s="4" t="s">
        <v>43</v>
      </c>
      <c r="I232" s="8" t="str">
        <f>IFERROR(VLOOKUP(표1[[#This Row],[상품코드]],표2[],8,0),"")</f>
        <v/>
      </c>
    </row>
    <row r="233" spans="1:9" ht="16.5" customHeight="1" x14ac:dyDescent="0.3">
      <c r="A233" s="60">
        <v>7</v>
      </c>
      <c r="B233" s="3" t="s">
        <v>10</v>
      </c>
      <c r="D233" s="10">
        <v>10</v>
      </c>
      <c r="E233" s="11">
        <v>99000</v>
      </c>
      <c r="F233" s="7">
        <v>44722</v>
      </c>
      <c r="G233" s="4" t="s">
        <v>43</v>
      </c>
      <c r="I233" s="8" t="str">
        <f>IFERROR(VLOOKUP(표1[[#This Row],[상품코드]],표2[],8,0),"")</f>
        <v/>
      </c>
    </row>
    <row r="234" spans="1:9" ht="16.5" customHeight="1" x14ac:dyDescent="0.3">
      <c r="A234" s="60">
        <v>7</v>
      </c>
      <c r="B234" s="3" t="s">
        <v>11</v>
      </c>
      <c r="D234" s="10">
        <v>10</v>
      </c>
      <c r="E234" s="11">
        <v>99000</v>
      </c>
      <c r="F234" s="7">
        <v>44722</v>
      </c>
      <c r="G234" s="4" t="s">
        <v>43</v>
      </c>
      <c r="I234" s="8" t="str">
        <f>IFERROR(VLOOKUP(표1[[#This Row],[상품코드]],표2[],8,0),"")</f>
        <v/>
      </c>
    </row>
    <row r="235" spans="1:9" ht="16.5" customHeight="1" x14ac:dyDescent="0.3">
      <c r="A235" s="60">
        <v>21</v>
      </c>
      <c r="B235" s="3" t="s">
        <v>11</v>
      </c>
      <c r="D235" s="10">
        <v>10</v>
      </c>
      <c r="E235" s="11">
        <v>22500</v>
      </c>
      <c r="F235" s="7">
        <v>44722</v>
      </c>
      <c r="G235" s="4" t="s">
        <v>43</v>
      </c>
      <c r="I235" s="8" t="str">
        <f>IFERROR(VLOOKUP(표1[[#This Row],[상품코드]],표2[],8,0),"")</f>
        <v/>
      </c>
    </row>
    <row r="236" spans="1:9" ht="16.5" customHeight="1" x14ac:dyDescent="0.3">
      <c r="A236" s="60">
        <v>22</v>
      </c>
      <c r="D236" s="10">
        <v>10</v>
      </c>
      <c r="E236" s="11">
        <v>20000</v>
      </c>
      <c r="F236" s="7">
        <v>44722</v>
      </c>
      <c r="G236" s="4" t="s">
        <v>44</v>
      </c>
      <c r="I236" s="8" t="str">
        <f>IFERROR(VLOOKUP(표1[[#This Row],[상품코드]],표2[],8,0),"")</f>
        <v/>
      </c>
    </row>
    <row r="237" spans="1:9" ht="16.5" customHeight="1" x14ac:dyDescent="0.3">
      <c r="A237" s="60">
        <v>9</v>
      </c>
      <c r="D237" s="10">
        <v>1</v>
      </c>
      <c r="E237" s="11">
        <v>5760</v>
      </c>
      <c r="F237" s="7">
        <v>44723</v>
      </c>
      <c r="G237" s="4" t="s">
        <v>45</v>
      </c>
      <c r="H237" s="2">
        <v>3000</v>
      </c>
      <c r="I237" s="8" t="str">
        <f>IFERROR(VLOOKUP(표1[[#This Row],[상품코드]],표2[],8,0),"")</f>
        <v/>
      </c>
    </row>
    <row r="238" spans="1:9" ht="16.5" customHeight="1" x14ac:dyDescent="0.3">
      <c r="A238" s="60">
        <v>1</v>
      </c>
      <c r="D238" s="10">
        <v>20</v>
      </c>
      <c r="E238" s="11">
        <v>85500</v>
      </c>
      <c r="F238" s="7">
        <v>44725</v>
      </c>
      <c r="G238" s="4" t="s">
        <v>43</v>
      </c>
      <c r="I238" s="8" t="str">
        <f>IFERROR(VLOOKUP(표1[[#This Row],[상품코드]],표2[],8,0),"")</f>
        <v/>
      </c>
    </row>
    <row r="239" spans="1:9" ht="16.5" customHeight="1" x14ac:dyDescent="0.3">
      <c r="A239" s="60">
        <v>8</v>
      </c>
      <c r="B239" s="3" t="s">
        <v>12</v>
      </c>
      <c r="D239" s="10">
        <v>10</v>
      </c>
      <c r="E239" s="11">
        <v>57000</v>
      </c>
      <c r="F239" s="7">
        <v>44725</v>
      </c>
      <c r="G239" s="4" t="s">
        <v>43</v>
      </c>
      <c r="I239" s="8" t="str">
        <f>IFERROR(VLOOKUP(표1[[#This Row],[상품코드]],표2[],8,0),"")</f>
        <v/>
      </c>
    </row>
    <row r="240" spans="1:9" ht="16.5" customHeight="1" x14ac:dyDescent="0.3">
      <c r="A240" s="60">
        <v>9</v>
      </c>
      <c r="D240" s="10">
        <v>1</v>
      </c>
      <c r="E240" s="11">
        <v>5760</v>
      </c>
      <c r="F240" s="7">
        <v>44725</v>
      </c>
      <c r="G240" s="4" t="s">
        <v>45</v>
      </c>
      <c r="H240" s="2">
        <v>3000</v>
      </c>
      <c r="I240" s="8" t="str">
        <f>IFERROR(VLOOKUP(표1[[#This Row],[상품코드]],표2[],8,0),"")</f>
        <v/>
      </c>
    </row>
    <row r="241" spans="1:9" ht="16.5" customHeight="1" x14ac:dyDescent="0.3">
      <c r="A241" s="60">
        <v>3</v>
      </c>
      <c r="B241" s="3" t="s">
        <v>12</v>
      </c>
      <c r="D241" s="10">
        <v>20</v>
      </c>
      <c r="E241" s="11">
        <v>47500</v>
      </c>
      <c r="F241" s="7">
        <v>44726</v>
      </c>
      <c r="G241" s="4" t="s">
        <v>43</v>
      </c>
      <c r="I241" s="8" t="str">
        <f>IFERROR(VLOOKUP(표1[[#This Row],[상품코드]],표2[],8,0),"")</f>
        <v/>
      </c>
    </row>
    <row r="242" spans="1:9" ht="16.5" customHeight="1" x14ac:dyDescent="0.3">
      <c r="A242" s="60">
        <v>3</v>
      </c>
      <c r="B242" s="3" t="s">
        <v>12</v>
      </c>
      <c r="D242" s="10">
        <v>5</v>
      </c>
      <c r="E242" s="11">
        <v>12500</v>
      </c>
      <c r="F242" s="7">
        <v>44726</v>
      </c>
      <c r="G242" s="4" t="s">
        <v>43</v>
      </c>
      <c r="I242" s="8" t="str">
        <f>IFERROR(VLOOKUP(표1[[#This Row],[상품코드]],표2[],8,0),"")</f>
        <v/>
      </c>
    </row>
    <row r="243" spans="1:9" ht="16.5" customHeight="1" x14ac:dyDescent="0.3">
      <c r="A243" s="60">
        <v>12</v>
      </c>
      <c r="B243" s="3" t="s">
        <v>15</v>
      </c>
      <c r="D243" s="10">
        <v>25</v>
      </c>
      <c r="E243" s="11">
        <v>9500</v>
      </c>
      <c r="F243" s="7">
        <v>44726</v>
      </c>
      <c r="G243" s="4" t="s">
        <v>43</v>
      </c>
      <c r="I243" s="8" t="str">
        <f>IFERROR(VLOOKUP(표1[[#This Row],[상품코드]],표2[],8,0),"")</f>
        <v/>
      </c>
    </row>
    <row r="244" spans="1:9" ht="16.5" customHeight="1" x14ac:dyDescent="0.3">
      <c r="A244" s="60">
        <v>17</v>
      </c>
      <c r="D244" s="10">
        <v>36</v>
      </c>
      <c r="E244" s="11">
        <v>90000</v>
      </c>
      <c r="F244" s="7">
        <v>44726</v>
      </c>
      <c r="G244" s="4" t="s">
        <v>44</v>
      </c>
      <c r="I244" s="8" t="str">
        <f>IFERROR(VLOOKUP(표1[[#This Row],[상품코드]],표2[],8,0),"")</f>
        <v/>
      </c>
    </row>
    <row r="245" spans="1:9" ht="16.5" customHeight="1" x14ac:dyDescent="0.3">
      <c r="A245" s="60">
        <v>20</v>
      </c>
      <c r="B245" s="3" t="s">
        <v>12</v>
      </c>
      <c r="D245" s="10">
        <v>12</v>
      </c>
      <c r="E245" s="11">
        <v>36480</v>
      </c>
      <c r="F245" s="7">
        <v>44726</v>
      </c>
      <c r="G245" s="4" t="s">
        <v>43</v>
      </c>
      <c r="I245" s="8" t="str">
        <f>IFERROR(VLOOKUP(표1[[#This Row],[상품코드]],표2[],8,0),"")</f>
        <v/>
      </c>
    </row>
    <row r="246" spans="1:9" ht="16.5" customHeight="1" x14ac:dyDescent="0.3">
      <c r="A246" s="60">
        <v>21</v>
      </c>
      <c r="B246" s="3" t="s">
        <v>10</v>
      </c>
      <c r="D246" s="10">
        <v>2</v>
      </c>
      <c r="E246" s="11">
        <v>5000</v>
      </c>
      <c r="F246" s="7">
        <v>44726</v>
      </c>
      <c r="G246" s="4" t="s">
        <v>43</v>
      </c>
      <c r="I246" s="8" t="str">
        <f>IFERROR(VLOOKUP(표1[[#This Row],[상품코드]],표2[],8,0),"")</f>
        <v/>
      </c>
    </row>
    <row r="247" spans="1:9" ht="16.5" customHeight="1" x14ac:dyDescent="0.3">
      <c r="A247" s="60">
        <v>22</v>
      </c>
      <c r="B247" s="3" t="s">
        <v>12</v>
      </c>
      <c r="D247" s="10">
        <v>10</v>
      </c>
      <c r="E247" s="11">
        <v>19000</v>
      </c>
      <c r="F247" s="7">
        <v>44726</v>
      </c>
      <c r="G247" s="4" t="s">
        <v>43</v>
      </c>
      <c r="I247" s="8" t="str">
        <f>IFERROR(VLOOKUP(표1[[#This Row],[상품코드]],표2[],8,0),"")</f>
        <v/>
      </c>
    </row>
    <row r="248" spans="1:9" ht="16.5" customHeight="1" x14ac:dyDescent="0.3">
      <c r="A248" s="60">
        <v>18</v>
      </c>
      <c r="B248" s="3" t="s">
        <v>12</v>
      </c>
      <c r="D248" s="10">
        <v>20</v>
      </c>
      <c r="E248" s="11">
        <v>24000</v>
      </c>
      <c r="F248" s="7">
        <v>44727</v>
      </c>
      <c r="G248" s="4" t="s">
        <v>43</v>
      </c>
      <c r="I248" s="8" t="str">
        <f>IFERROR(VLOOKUP(표1[[#This Row],[상품코드]],표2[],8,0),"")</f>
        <v/>
      </c>
    </row>
    <row r="249" spans="1:9" ht="16.5" customHeight="1" x14ac:dyDescent="0.3">
      <c r="A249" s="60">
        <v>19</v>
      </c>
      <c r="D249" s="10">
        <v>4</v>
      </c>
      <c r="E249" s="11">
        <v>10000</v>
      </c>
      <c r="F249" s="7">
        <v>44727</v>
      </c>
      <c r="G249" s="4" t="s">
        <v>43</v>
      </c>
      <c r="I249" s="8" t="str">
        <f>IFERROR(VLOOKUP(표1[[#This Row],[상품코드]],표2[],8,0),"")</f>
        <v/>
      </c>
    </row>
    <row r="250" spans="1:9" ht="16.5" customHeight="1" x14ac:dyDescent="0.3">
      <c r="A250" s="60">
        <v>19</v>
      </c>
      <c r="D250" s="10">
        <v>10</v>
      </c>
      <c r="E250" s="11">
        <v>25000</v>
      </c>
      <c r="F250" s="7">
        <v>44727</v>
      </c>
      <c r="G250" s="4" t="s">
        <v>43</v>
      </c>
      <c r="I250" s="8" t="str">
        <f>IFERROR(VLOOKUP(표1[[#This Row],[상품코드]],표2[],8,0),"")</f>
        <v/>
      </c>
    </row>
    <row r="251" spans="1:9" ht="16.5" customHeight="1" x14ac:dyDescent="0.3">
      <c r="A251" s="60">
        <v>19</v>
      </c>
      <c r="D251" s="10">
        <v>6</v>
      </c>
      <c r="E251" s="11">
        <v>15000</v>
      </c>
      <c r="F251" s="7">
        <v>44727</v>
      </c>
      <c r="G251" s="4" t="s">
        <v>43</v>
      </c>
      <c r="I251" s="8" t="str">
        <f>IFERROR(VLOOKUP(표1[[#This Row],[상품코드]],표2[],8,0),"")</f>
        <v/>
      </c>
    </row>
    <row r="252" spans="1:9" ht="16.5" customHeight="1" x14ac:dyDescent="0.3">
      <c r="A252" s="60">
        <v>9</v>
      </c>
      <c r="D252" s="10">
        <v>1</v>
      </c>
      <c r="E252" s="11">
        <v>5760</v>
      </c>
      <c r="F252" s="7">
        <v>44728</v>
      </c>
      <c r="G252" s="4" t="s">
        <v>45</v>
      </c>
      <c r="H252" s="2">
        <v>3000</v>
      </c>
      <c r="I252" s="8" t="str">
        <f>IFERROR(VLOOKUP(표1[[#This Row],[상품코드]],표2[],8,0),"")</f>
        <v/>
      </c>
    </row>
    <row r="253" spans="1:9" ht="16.5" customHeight="1" x14ac:dyDescent="0.3">
      <c r="A253" s="60">
        <v>21</v>
      </c>
      <c r="B253" s="3" t="s">
        <v>10</v>
      </c>
      <c r="D253" s="10">
        <v>1</v>
      </c>
      <c r="E253" s="11">
        <v>2500</v>
      </c>
      <c r="F253" s="7">
        <v>44728</v>
      </c>
      <c r="G253" s="4" t="s">
        <v>43</v>
      </c>
      <c r="I253" s="8" t="str">
        <f>IFERROR(VLOOKUP(표1[[#This Row],[상품코드]],표2[],8,0),"")</f>
        <v/>
      </c>
    </row>
    <row r="254" spans="1:9" ht="16.5" customHeight="1" x14ac:dyDescent="0.3">
      <c r="A254" s="60">
        <v>14</v>
      </c>
      <c r="B254" s="3" t="s">
        <v>10</v>
      </c>
      <c r="D254" s="10">
        <v>10</v>
      </c>
      <c r="E254" s="11">
        <v>10000</v>
      </c>
      <c r="F254" s="7">
        <v>44732</v>
      </c>
      <c r="G254" s="4" t="s">
        <v>43</v>
      </c>
      <c r="I254" s="8" t="str">
        <f>IFERROR(VLOOKUP(표1[[#This Row],[상품코드]],표2[],8,0),"")</f>
        <v/>
      </c>
    </row>
    <row r="255" spans="1:9" ht="16.5" customHeight="1" x14ac:dyDescent="0.3">
      <c r="A255" s="60">
        <v>18</v>
      </c>
      <c r="D255" s="10">
        <v>1</v>
      </c>
      <c r="E255" s="11">
        <v>1600</v>
      </c>
      <c r="F255" s="7">
        <v>44732</v>
      </c>
      <c r="G255" s="4" t="s">
        <v>45</v>
      </c>
      <c r="H255" s="2">
        <v>3000</v>
      </c>
      <c r="I255" s="8" t="str">
        <f>IFERROR(VLOOKUP(표1[[#This Row],[상품코드]],표2[],8,0),"")</f>
        <v/>
      </c>
    </row>
    <row r="256" spans="1:9" ht="16.5" customHeight="1" x14ac:dyDescent="0.3">
      <c r="A256" s="60">
        <v>7</v>
      </c>
      <c r="B256" s="3" t="s">
        <v>10</v>
      </c>
      <c r="D256" s="10">
        <v>5</v>
      </c>
      <c r="E256" s="11">
        <v>52250</v>
      </c>
      <c r="F256" s="7">
        <v>44733</v>
      </c>
      <c r="G256" s="4" t="s">
        <v>43</v>
      </c>
      <c r="I256" s="8" t="str">
        <f>IFERROR(VLOOKUP(표1[[#This Row],[상품코드]],표2[],8,0),"")</f>
        <v/>
      </c>
    </row>
    <row r="257" spans="1:9" ht="16.5" customHeight="1" x14ac:dyDescent="0.3">
      <c r="A257" s="60">
        <v>21</v>
      </c>
      <c r="B257" s="3" t="s">
        <v>11</v>
      </c>
      <c r="D257" s="10">
        <v>10</v>
      </c>
      <c r="E257" s="11">
        <v>22500</v>
      </c>
      <c r="F257" s="7">
        <v>44734</v>
      </c>
      <c r="G257" s="4" t="s">
        <v>43</v>
      </c>
      <c r="I257" s="8" t="str">
        <f>IFERROR(VLOOKUP(표1[[#This Row],[상품코드]],표2[],8,0),"")</f>
        <v/>
      </c>
    </row>
    <row r="258" spans="1:9" ht="16.5" customHeight="1" x14ac:dyDescent="0.3">
      <c r="A258" s="60">
        <v>21</v>
      </c>
      <c r="B258" s="3" t="s">
        <v>10</v>
      </c>
      <c r="D258" s="10">
        <v>10</v>
      </c>
      <c r="E258" s="11">
        <v>22500</v>
      </c>
      <c r="F258" s="7">
        <v>44734</v>
      </c>
      <c r="G258" s="4" t="s">
        <v>43</v>
      </c>
      <c r="I258" s="8" t="str">
        <f>IFERROR(VLOOKUP(표1[[#This Row],[상품코드]],표2[],8,0),"")</f>
        <v/>
      </c>
    </row>
    <row r="259" spans="1:9" ht="16.5" customHeight="1" x14ac:dyDescent="0.3">
      <c r="A259" s="60">
        <v>7</v>
      </c>
      <c r="B259" s="3" t="s">
        <v>11</v>
      </c>
      <c r="D259" s="10">
        <v>1</v>
      </c>
      <c r="E259" s="11">
        <v>15000</v>
      </c>
      <c r="F259" s="7">
        <v>44735</v>
      </c>
      <c r="G259" s="4" t="s">
        <v>45</v>
      </c>
      <c r="H259" s="2">
        <v>3000</v>
      </c>
      <c r="I259" s="8" t="str">
        <f>IFERROR(VLOOKUP(표1[[#This Row],[상품코드]],표2[],8,0),"")</f>
        <v/>
      </c>
    </row>
    <row r="260" spans="1:9" ht="16.5" customHeight="1" x14ac:dyDescent="0.3">
      <c r="A260" s="60">
        <v>9</v>
      </c>
      <c r="D260" s="10">
        <v>1</v>
      </c>
      <c r="E260" s="11">
        <v>5760</v>
      </c>
      <c r="F260" s="7">
        <v>44738</v>
      </c>
      <c r="G260" s="4" t="s">
        <v>45</v>
      </c>
      <c r="H260" s="2">
        <v>3000</v>
      </c>
      <c r="I260" s="8" t="str">
        <f>IFERROR(VLOOKUP(표1[[#This Row],[상품코드]],표2[],8,0),"")</f>
        <v/>
      </c>
    </row>
    <row r="261" spans="1:9" ht="16.5" customHeight="1" x14ac:dyDescent="0.3">
      <c r="A261" s="60">
        <v>10</v>
      </c>
      <c r="D261" s="10">
        <v>1</v>
      </c>
      <c r="E261" s="11">
        <v>7000</v>
      </c>
      <c r="F261" s="7">
        <v>44739</v>
      </c>
      <c r="G261" s="4" t="s">
        <v>45</v>
      </c>
      <c r="H261" s="2">
        <v>0</v>
      </c>
      <c r="I261" s="8" t="str">
        <f>IFERROR(VLOOKUP(표1[[#This Row],[상품코드]],표2[],8,0),"")</f>
        <v/>
      </c>
    </row>
    <row r="262" spans="1:9" ht="16.5" customHeight="1" x14ac:dyDescent="0.3">
      <c r="A262" s="60">
        <v>14</v>
      </c>
      <c r="B262" s="3" t="s">
        <v>11</v>
      </c>
      <c r="D262" s="10">
        <v>30</v>
      </c>
      <c r="E262" s="11">
        <v>28500</v>
      </c>
      <c r="F262" s="7">
        <v>44739</v>
      </c>
      <c r="G262" s="4" t="s">
        <v>43</v>
      </c>
      <c r="I262" s="8" t="str">
        <f>IFERROR(VLOOKUP(표1[[#This Row],[상품코드]],표2[],8,0),"")</f>
        <v/>
      </c>
    </row>
    <row r="263" spans="1:9" ht="16.5" customHeight="1" x14ac:dyDescent="0.3">
      <c r="A263" s="60">
        <v>14</v>
      </c>
      <c r="B263" s="3" t="s">
        <v>10</v>
      </c>
      <c r="D263" s="10">
        <v>10</v>
      </c>
      <c r="E263" s="11">
        <v>9500</v>
      </c>
      <c r="F263" s="7">
        <v>44739</v>
      </c>
      <c r="G263" s="4" t="s">
        <v>43</v>
      </c>
      <c r="I263" s="8" t="str">
        <f>IFERROR(VLOOKUP(표1[[#This Row],[상품코드]],표2[],8,0),"")</f>
        <v/>
      </c>
    </row>
    <row r="264" spans="1:9" ht="16.5" customHeight="1" x14ac:dyDescent="0.3">
      <c r="A264" s="60">
        <v>9</v>
      </c>
      <c r="D264" s="10">
        <v>8</v>
      </c>
      <c r="E264" s="11">
        <v>46080</v>
      </c>
      <c r="F264" s="7">
        <v>44741</v>
      </c>
      <c r="G264" s="4" t="s">
        <v>45</v>
      </c>
      <c r="H264" s="2">
        <v>3000</v>
      </c>
      <c r="I264" s="8" t="str">
        <f>IFERROR(VLOOKUP(표1[[#This Row],[상품코드]],표2[],8,0),"")</f>
        <v/>
      </c>
    </row>
    <row r="265" spans="1:9" ht="16.5" customHeight="1" x14ac:dyDescent="0.3">
      <c r="A265" s="60">
        <v>21</v>
      </c>
      <c r="B265" s="3" t="s">
        <v>11</v>
      </c>
      <c r="D265" s="10">
        <v>3</v>
      </c>
      <c r="E265" s="11">
        <v>6750</v>
      </c>
      <c r="F265" s="7">
        <v>44741</v>
      </c>
      <c r="G265" s="4" t="s">
        <v>43</v>
      </c>
      <c r="I265" s="8" t="str">
        <f>IFERROR(VLOOKUP(표1[[#This Row],[상품코드]],표2[],8,0),"")</f>
        <v/>
      </c>
    </row>
    <row r="266" spans="1:9" ht="16.5" customHeight="1" x14ac:dyDescent="0.3">
      <c r="A266" s="60">
        <v>21</v>
      </c>
      <c r="B266" s="3" t="s">
        <v>42</v>
      </c>
      <c r="D266" s="10">
        <v>3</v>
      </c>
      <c r="E266" s="11">
        <v>6750</v>
      </c>
      <c r="F266" s="7">
        <v>44741</v>
      </c>
      <c r="G266" s="4" t="s">
        <v>43</v>
      </c>
      <c r="I266" s="8" t="str">
        <f>IFERROR(VLOOKUP(표1[[#This Row],[상품코드]],표2[],8,0),"")</f>
        <v/>
      </c>
    </row>
    <row r="267" spans="1:9" ht="16.5" customHeight="1" x14ac:dyDescent="0.3">
      <c r="A267" s="60">
        <v>18</v>
      </c>
      <c r="D267" s="10">
        <v>1</v>
      </c>
      <c r="E267" s="11">
        <v>1600</v>
      </c>
      <c r="F267" s="7">
        <v>44742</v>
      </c>
      <c r="G267" s="4" t="s">
        <v>45</v>
      </c>
      <c r="H267" s="2">
        <v>0</v>
      </c>
      <c r="I267" s="8" t="str">
        <f>IFERROR(VLOOKUP(표1[[#This Row],[상품코드]],표2[],8,0),"")</f>
        <v/>
      </c>
    </row>
    <row r="268" spans="1:9" ht="16.5" customHeight="1" x14ac:dyDescent="0.3">
      <c r="A268" s="60">
        <v>18</v>
      </c>
      <c r="D268" s="10">
        <v>2</v>
      </c>
      <c r="E268" s="11">
        <v>3200</v>
      </c>
      <c r="F268" s="7">
        <v>44745</v>
      </c>
      <c r="G268" s="4" t="s">
        <v>45</v>
      </c>
      <c r="H268" s="2">
        <v>3000</v>
      </c>
      <c r="I268" s="8" t="str">
        <f>IFERROR(VLOOKUP(표1[[#This Row],[상품코드]],표2[],8,0),"")</f>
        <v/>
      </c>
    </row>
    <row r="269" spans="1:9" ht="16.5" customHeight="1" x14ac:dyDescent="0.3">
      <c r="A269" s="60">
        <v>1</v>
      </c>
      <c r="D269" s="10">
        <v>20</v>
      </c>
      <c r="E269" s="11">
        <v>85500</v>
      </c>
      <c r="F269" s="7">
        <v>44746</v>
      </c>
      <c r="G269" s="4" t="s">
        <v>43</v>
      </c>
      <c r="I269" s="8" t="str">
        <f>IFERROR(VLOOKUP(표1[[#This Row],[상품코드]],표2[],8,0),"")</f>
        <v/>
      </c>
    </row>
    <row r="270" spans="1:9" ht="16.5" customHeight="1" x14ac:dyDescent="0.3">
      <c r="A270" s="60">
        <v>18</v>
      </c>
      <c r="B270" s="3" t="s">
        <v>12</v>
      </c>
      <c r="D270" s="10">
        <v>5</v>
      </c>
      <c r="E270" s="11">
        <v>6000</v>
      </c>
      <c r="F270" s="7">
        <v>44746</v>
      </c>
      <c r="G270" s="4" t="s">
        <v>43</v>
      </c>
      <c r="I270" s="8" t="str">
        <f>IFERROR(VLOOKUP(표1[[#This Row],[상품코드]],표2[],8,0),"")</f>
        <v/>
      </c>
    </row>
    <row r="271" spans="1:9" ht="16.5" customHeight="1" x14ac:dyDescent="0.3">
      <c r="A271" s="60">
        <v>1</v>
      </c>
      <c r="D271" s="10">
        <v>5</v>
      </c>
      <c r="E271" s="11">
        <v>22500</v>
      </c>
      <c r="F271" s="7">
        <v>44747</v>
      </c>
      <c r="G271" s="4" t="s">
        <v>43</v>
      </c>
      <c r="I271" s="8" t="str">
        <f>IFERROR(VLOOKUP(표1[[#This Row],[상품코드]],표2[],8,0),"")</f>
        <v/>
      </c>
    </row>
    <row r="272" spans="1:9" ht="16.5" customHeight="1" x14ac:dyDescent="0.3">
      <c r="A272" s="60">
        <v>3</v>
      </c>
      <c r="B272" s="3" t="s">
        <v>12</v>
      </c>
      <c r="D272" s="10">
        <v>10</v>
      </c>
      <c r="E272" s="11">
        <v>25000</v>
      </c>
      <c r="F272" s="7">
        <v>44747</v>
      </c>
      <c r="G272" s="4" t="s">
        <v>43</v>
      </c>
      <c r="I272" s="8" t="str">
        <f>IFERROR(VLOOKUP(표1[[#This Row],[상품코드]],표2[],8,0),"")</f>
        <v/>
      </c>
    </row>
    <row r="273" spans="1:9" ht="16.5" customHeight="1" x14ac:dyDescent="0.3">
      <c r="A273" s="60">
        <v>18</v>
      </c>
      <c r="B273" s="3" t="s">
        <v>12</v>
      </c>
      <c r="D273" s="10">
        <v>20</v>
      </c>
      <c r="E273" s="11">
        <v>24000</v>
      </c>
      <c r="F273" s="7">
        <v>44748</v>
      </c>
      <c r="G273" s="4" t="s">
        <v>43</v>
      </c>
      <c r="I273" s="8" t="str">
        <f>IFERROR(VLOOKUP(표1[[#This Row],[상품코드]],표2[],8,0),"")</f>
        <v/>
      </c>
    </row>
    <row r="274" spans="1:9" ht="16.5" customHeight="1" x14ac:dyDescent="0.3">
      <c r="A274" s="60">
        <v>18</v>
      </c>
      <c r="D274" s="10">
        <v>2</v>
      </c>
      <c r="E274" s="11">
        <v>3200</v>
      </c>
      <c r="F274" s="7">
        <v>44748</v>
      </c>
      <c r="G274" s="4" t="s">
        <v>45</v>
      </c>
      <c r="H274" s="2">
        <v>3000</v>
      </c>
      <c r="I274" s="8" t="str">
        <f>IFERROR(VLOOKUP(표1[[#This Row],[상품코드]],표2[],8,0),"")</f>
        <v/>
      </c>
    </row>
    <row r="275" spans="1:9" ht="16.5" customHeight="1" x14ac:dyDescent="0.3">
      <c r="A275" s="60">
        <v>3</v>
      </c>
      <c r="B275" s="3" t="s">
        <v>12</v>
      </c>
      <c r="D275" s="10">
        <v>100</v>
      </c>
      <c r="E275" s="11">
        <v>225000</v>
      </c>
      <c r="F275" s="7">
        <v>44749</v>
      </c>
      <c r="G275" s="4" t="s">
        <v>43</v>
      </c>
      <c r="I275" s="8" t="str">
        <f>IFERROR(VLOOKUP(표1[[#This Row],[상품코드]],표2[],8,0),"")</f>
        <v/>
      </c>
    </row>
    <row r="276" spans="1:9" ht="16.5" customHeight="1" x14ac:dyDescent="0.3">
      <c r="A276" s="60">
        <v>19</v>
      </c>
      <c r="D276" s="10">
        <v>100</v>
      </c>
      <c r="E276" s="11">
        <v>108000</v>
      </c>
      <c r="F276" s="7">
        <v>44749</v>
      </c>
      <c r="G276" s="4" t="s">
        <v>43</v>
      </c>
      <c r="I276" s="8" t="str">
        <f>IFERROR(VLOOKUP(표1[[#This Row],[상품코드]],표2[],8,0),"")</f>
        <v/>
      </c>
    </row>
    <row r="277" spans="1:9" ht="16.5" customHeight="1" x14ac:dyDescent="0.3">
      <c r="A277" s="60">
        <v>7</v>
      </c>
      <c r="B277" s="3" t="s">
        <v>10</v>
      </c>
      <c r="D277" s="10">
        <v>1</v>
      </c>
      <c r="E277" s="11">
        <v>15000</v>
      </c>
      <c r="F277" s="7">
        <v>44751</v>
      </c>
      <c r="G277" s="4" t="s">
        <v>45</v>
      </c>
      <c r="H277" s="2">
        <v>3000</v>
      </c>
      <c r="I277" s="8" t="str">
        <f>IFERROR(VLOOKUP(표1[[#This Row],[상품코드]],표2[],8,0),"")</f>
        <v/>
      </c>
    </row>
    <row r="278" spans="1:9" ht="16.5" customHeight="1" x14ac:dyDescent="0.3">
      <c r="A278" s="60">
        <v>7</v>
      </c>
      <c r="B278" s="3" t="s">
        <v>11</v>
      </c>
      <c r="D278" s="10">
        <v>1</v>
      </c>
      <c r="E278" s="11">
        <v>15000</v>
      </c>
      <c r="F278" s="7">
        <v>44751</v>
      </c>
      <c r="G278" s="4" t="s">
        <v>45</v>
      </c>
      <c r="H278" s="2">
        <v>3000</v>
      </c>
      <c r="I278" s="8" t="str">
        <f>IFERROR(VLOOKUP(표1[[#This Row],[상품코드]],표2[],8,0),"")</f>
        <v/>
      </c>
    </row>
    <row r="279" spans="1:9" ht="16.5" customHeight="1" x14ac:dyDescent="0.3">
      <c r="A279" s="60">
        <v>1</v>
      </c>
      <c r="D279" s="10">
        <v>74</v>
      </c>
      <c r="E279" s="11">
        <v>299700</v>
      </c>
      <c r="F279" s="7">
        <v>44753</v>
      </c>
      <c r="G279" s="4" t="s">
        <v>43</v>
      </c>
      <c r="I279" s="8" t="str">
        <f>IFERROR(VLOOKUP(표1[[#This Row],[상품코드]],표2[],8,0),"")</f>
        <v/>
      </c>
    </row>
    <row r="280" spans="1:9" ht="16.5" customHeight="1" x14ac:dyDescent="0.3">
      <c r="A280" s="60">
        <v>19</v>
      </c>
      <c r="D280" s="10">
        <v>10</v>
      </c>
      <c r="E280" s="11">
        <v>12000</v>
      </c>
      <c r="F280" s="7">
        <v>44753</v>
      </c>
      <c r="G280" s="4" t="s">
        <v>44</v>
      </c>
      <c r="I280" s="8" t="str">
        <f>IFERROR(VLOOKUP(표1[[#This Row],[상품코드]],표2[],8,0),"")</f>
        <v/>
      </c>
    </row>
    <row r="281" spans="1:9" ht="16.5" customHeight="1" x14ac:dyDescent="0.3">
      <c r="A281" s="60">
        <v>1</v>
      </c>
      <c r="D281" s="10">
        <v>1</v>
      </c>
      <c r="E281" s="11">
        <v>5900</v>
      </c>
      <c r="F281" s="7">
        <v>44755</v>
      </c>
      <c r="G281" s="4" t="s">
        <v>45</v>
      </c>
      <c r="H281" s="2">
        <v>0</v>
      </c>
      <c r="I281" s="8" t="str">
        <f>IFERROR(VLOOKUP(표1[[#This Row],[상품코드]],표2[],8,0),"")</f>
        <v/>
      </c>
    </row>
    <row r="282" spans="1:9" ht="16.5" customHeight="1" x14ac:dyDescent="0.3">
      <c r="A282" s="60">
        <v>3</v>
      </c>
      <c r="D282" s="10">
        <v>1</v>
      </c>
      <c r="E282" s="11">
        <v>3600</v>
      </c>
      <c r="F282" s="7">
        <v>44755</v>
      </c>
      <c r="G282" s="4" t="s">
        <v>45</v>
      </c>
      <c r="H282" s="2">
        <v>0</v>
      </c>
      <c r="I282" s="8" t="str">
        <f>IFERROR(VLOOKUP(표1[[#This Row],[상품코드]],표2[],8,0),"")</f>
        <v/>
      </c>
    </row>
    <row r="283" spans="1:9" ht="16.5" customHeight="1" x14ac:dyDescent="0.3">
      <c r="A283" s="60">
        <v>19</v>
      </c>
      <c r="D283" s="10">
        <v>20</v>
      </c>
      <c r="E283" s="11">
        <v>24000</v>
      </c>
      <c r="F283" s="7">
        <v>44756</v>
      </c>
      <c r="G283" s="4" t="s">
        <v>44</v>
      </c>
      <c r="I283" s="8" t="str">
        <f>IFERROR(VLOOKUP(표1[[#This Row],[상품코드]],표2[],8,0),"")</f>
        <v/>
      </c>
    </row>
    <row r="284" spans="1:9" ht="16.5" customHeight="1" x14ac:dyDescent="0.3">
      <c r="A284" s="60">
        <v>3</v>
      </c>
      <c r="B284" s="3" t="s">
        <v>12</v>
      </c>
      <c r="D284" s="10">
        <v>20</v>
      </c>
      <c r="E284" s="11">
        <v>47500</v>
      </c>
      <c r="F284" s="7">
        <v>44757</v>
      </c>
      <c r="G284" s="4" t="s">
        <v>43</v>
      </c>
      <c r="I284" s="8" t="str">
        <f>IFERROR(VLOOKUP(표1[[#This Row],[상품코드]],표2[],8,0),"")</f>
        <v/>
      </c>
    </row>
    <row r="285" spans="1:9" ht="16.5" customHeight="1" x14ac:dyDescent="0.3">
      <c r="A285" s="60">
        <v>5</v>
      </c>
      <c r="B285" s="3" t="s">
        <v>12</v>
      </c>
      <c r="D285" s="10">
        <v>5</v>
      </c>
      <c r="E285" s="11">
        <v>22500</v>
      </c>
      <c r="F285" s="7">
        <v>44757</v>
      </c>
      <c r="G285" s="4" t="s">
        <v>43</v>
      </c>
      <c r="I285" s="8" t="str">
        <f>IFERROR(VLOOKUP(표1[[#This Row],[상품코드]],표2[],8,0),"")</f>
        <v/>
      </c>
    </row>
    <row r="286" spans="1:9" ht="16.5" customHeight="1" x14ac:dyDescent="0.3">
      <c r="A286" s="60">
        <v>11</v>
      </c>
      <c r="B286" s="3" t="s">
        <v>12</v>
      </c>
      <c r="D286" s="10">
        <v>5</v>
      </c>
      <c r="E286" s="11">
        <v>37500</v>
      </c>
      <c r="F286" s="7">
        <v>44757</v>
      </c>
      <c r="G286" s="4" t="s">
        <v>43</v>
      </c>
      <c r="I286" s="8" t="str">
        <f>IFERROR(VLOOKUP(표1[[#This Row],[상품코드]],표2[],8,0),"")</f>
        <v/>
      </c>
    </row>
    <row r="287" spans="1:9" ht="16.5" customHeight="1" x14ac:dyDescent="0.3">
      <c r="A287" s="60">
        <v>11</v>
      </c>
      <c r="B287" s="3" t="s">
        <v>12</v>
      </c>
      <c r="D287" s="10">
        <v>5</v>
      </c>
      <c r="E287" s="11">
        <v>37500</v>
      </c>
      <c r="F287" s="7">
        <v>44757</v>
      </c>
      <c r="G287" s="4" t="s">
        <v>43</v>
      </c>
      <c r="I287" s="8" t="str">
        <f>IFERROR(VLOOKUP(표1[[#This Row],[상품코드]],표2[],8,0),"")</f>
        <v/>
      </c>
    </row>
    <row r="288" spans="1:9" ht="16.5" customHeight="1" x14ac:dyDescent="0.3">
      <c r="A288" s="60">
        <v>18</v>
      </c>
      <c r="B288" s="3" t="s">
        <v>12</v>
      </c>
      <c r="D288" s="10">
        <v>8</v>
      </c>
      <c r="E288" s="11">
        <v>9120</v>
      </c>
      <c r="F288" s="7">
        <v>44757</v>
      </c>
      <c r="G288" s="4" t="s">
        <v>43</v>
      </c>
      <c r="I288" s="8" t="str">
        <f>IFERROR(VLOOKUP(표1[[#This Row],[상품코드]],표2[],8,0),"")</f>
        <v/>
      </c>
    </row>
    <row r="289" spans="1:9" ht="16.5" customHeight="1" x14ac:dyDescent="0.3">
      <c r="A289" s="60">
        <v>18</v>
      </c>
      <c r="B289" s="3" t="s">
        <v>12</v>
      </c>
      <c r="D289" s="10">
        <v>22</v>
      </c>
      <c r="E289" s="11">
        <v>25080</v>
      </c>
      <c r="F289" s="7">
        <v>44757</v>
      </c>
      <c r="G289" s="4" t="s">
        <v>43</v>
      </c>
      <c r="I289" s="8" t="str">
        <f>IFERROR(VLOOKUP(표1[[#This Row],[상품코드]],표2[],8,0),"")</f>
        <v/>
      </c>
    </row>
    <row r="290" spans="1:9" ht="16.5" customHeight="1" x14ac:dyDescent="0.3">
      <c r="A290" s="60">
        <v>20</v>
      </c>
      <c r="B290" s="3" t="s">
        <v>12</v>
      </c>
      <c r="D290" s="10">
        <v>12</v>
      </c>
      <c r="E290" s="11">
        <v>36480</v>
      </c>
      <c r="F290" s="7">
        <v>44757</v>
      </c>
      <c r="G290" s="4" t="s">
        <v>43</v>
      </c>
      <c r="I290" s="8" t="str">
        <f>IFERROR(VLOOKUP(표1[[#This Row],[상품코드]],표2[],8,0),"")</f>
        <v/>
      </c>
    </row>
    <row r="291" spans="1:9" ht="16.5" customHeight="1" x14ac:dyDescent="0.3">
      <c r="A291" s="60">
        <v>1</v>
      </c>
      <c r="D291" s="10">
        <v>30</v>
      </c>
      <c r="E291" s="11">
        <v>128250</v>
      </c>
      <c r="F291" s="7">
        <v>44760</v>
      </c>
      <c r="G291" s="4" t="s">
        <v>43</v>
      </c>
      <c r="I291" s="8" t="str">
        <f>IFERROR(VLOOKUP(표1[[#This Row],[상품코드]],표2[],8,0),"")</f>
        <v/>
      </c>
    </row>
    <row r="292" spans="1:9" ht="16.5" customHeight="1" x14ac:dyDescent="0.3">
      <c r="A292" s="60">
        <v>5</v>
      </c>
      <c r="B292" s="3" t="s">
        <v>12</v>
      </c>
      <c r="D292" s="10">
        <v>1</v>
      </c>
      <c r="E292" s="11">
        <v>4500</v>
      </c>
      <c r="F292" s="7">
        <v>44760</v>
      </c>
      <c r="G292" s="4" t="s">
        <v>43</v>
      </c>
      <c r="I292" s="8" t="str">
        <f>IFERROR(VLOOKUP(표1[[#This Row],[상품코드]],표2[],8,0),"")</f>
        <v/>
      </c>
    </row>
    <row r="293" spans="1:9" ht="16.5" customHeight="1" x14ac:dyDescent="0.3">
      <c r="A293" s="60">
        <v>9</v>
      </c>
      <c r="D293" s="10">
        <v>2</v>
      </c>
      <c r="E293" s="11">
        <v>11520</v>
      </c>
      <c r="F293" s="7">
        <v>44762</v>
      </c>
      <c r="G293" s="4" t="s">
        <v>45</v>
      </c>
      <c r="H293" s="2">
        <v>3000</v>
      </c>
      <c r="I293" s="8" t="str">
        <f>IFERROR(VLOOKUP(표1[[#This Row],[상품코드]],표2[],8,0),"")</f>
        <v/>
      </c>
    </row>
    <row r="294" spans="1:9" ht="16.5" customHeight="1" x14ac:dyDescent="0.3">
      <c r="A294" s="60">
        <v>19</v>
      </c>
      <c r="D294" s="10">
        <v>10</v>
      </c>
      <c r="E294" s="11">
        <v>12000</v>
      </c>
      <c r="F294" s="7">
        <v>44762</v>
      </c>
      <c r="G294" s="4" t="s">
        <v>44</v>
      </c>
      <c r="I294" s="8" t="str">
        <f>IFERROR(VLOOKUP(표1[[#This Row],[상품코드]],표2[],8,0),"")</f>
        <v/>
      </c>
    </row>
    <row r="295" spans="1:9" ht="16.5" customHeight="1" x14ac:dyDescent="0.3">
      <c r="A295" s="60">
        <v>9</v>
      </c>
      <c r="D295" s="10">
        <v>1</v>
      </c>
      <c r="E295" s="11">
        <v>5760</v>
      </c>
      <c r="F295" s="7">
        <v>44763</v>
      </c>
      <c r="G295" s="4" t="s">
        <v>45</v>
      </c>
      <c r="H295" s="2">
        <v>3000</v>
      </c>
      <c r="I295" s="8" t="str">
        <f>IFERROR(VLOOKUP(표1[[#This Row],[상품코드]],표2[],8,0),"")</f>
        <v/>
      </c>
    </row>
    <row r="296" spans="1:9" ht="16.5" customHeight="1" x14ac:dyDescent="0.3">
      <c r="A296" s="60">
        <v>1</v>
      </c>
      <c r="D296" s="10">
        <v>1</v>
      </c>
      <c r="E296" s="11">
        <v>5900</v>
      </c>
      <c r="F296" s="7">
        <v>44766</v>
      </c>
      <c r="G296" s="4" t="s">
        <v>45</v>
      </c>
      <c r="H296" s="2">
        <v>3000</v>
      </c>
      <c r="I296" s="8" t="str">
        <f>IFERROR(VLOOKUP(표1[[#This Row],[상품코드]],표2[],8,0),"")</f>
        <v/>
      </c>
    </row>
    <row r="297" spans="1:9" ht="16.5" customHeight="1" x14ac:dyDescent="0.3">
      <c r="A297" s="60">
        <v>3</v>
      </c>
      <c r="B297" s="3" t="s">
        <v>12</v>
      </c>
      <c r="D297" s="10">
        <v>1</v>
      </c>
      <c r="E297" s="11">
        <v>2500</v>
      </c>
      <c r="F297" s="7">
        <v>44766</v>
      </c>
      <c r="G297" s="4" t="s">
        <v>43</v>
      </c>
      <c r="I297" s="8" t="str">
        <f>IFERROR(VLOOKUP(표1[[#This Row],[상품코드]],표2[],8,0),"")</f>
        <v/>
      </c>
    </row>
    <row r="298" spans="1:9" ht="16.5" customHeight="1" x14ac:dyDescent="0.3">
      <c r="A298" s="60">
        <v>5</v>
      </c>
      <c r="B298" s="3" t="s">
        <v>12</v>
      </c>
      <c r="D298" s="10">
        <v>1</v>
      </c>
      <c r="E298" s="11">
        <v>4500</v>
      </c>
      <c r="F298" s="7">
        <v>44766</v>
      </c>
      <c r="G298" s="4" t="s">
        <v>43</v>
      </c>
      <c r="I298" s="8" t="str">
        <f>IFERROR(VLOOKUP(표1[[#This Row],[상품코드]],표2[],8,0),"")</f>
        <v/>
      </c>
    </row>
    <row r="299" spans="1:9" ht="16.5" customHeight="1" x14ac:dyDescent="0.3">
      <c r="A299" s="60">
        <v>1</v>
      </c>
      <c r="D299" s="10">
        <v>3</v>
      </c>
      <c r="E299" s="11">
        <v>13500</v>
      </c>
      <c r="F299" s="7">
        <v>44767</v>
      </c>
      <c r="G299" s="4" t="s">
        <v>43</v>
      </c>
      <c r="I299" s="8" t="str">
        <f>IFERROR(VLOOKUP(표1[[#This Row],[상품코드]],표2[],8,0),"")</f>
        <v/>
      </c>
    </row>
    <row r="300" spans="1:9" ht="16.5" customHeight="1" x14ac:dyDescent="0.3">
      <c r="A300" s="60">
        <v>18</v>
      </c>
      <c r="B300" s="3" t="s">
        <v>12</v>
      </c>
      <c r="D300" s="10">
        <v>30</v>
      </c>
      <c r="E300" s="11">
        <v>34200</v>
      </c>
      <c r="F300" s="7">
        <v>44767</v>
      </c>
      <c r="G300" s="4" t="s">
        <v>43</v>
      </c>
      <c r="I300" s="8" t="str">
        <f>IFERROR(VLOOKUP(표1[[#This Row],[상품코드]],표2[],8,0),"")</f>
        <v/>
      </c>
    </row>
    <row r="301" spans="1:9" ht="16.5" customHeight="1" x14ac:dyDescent="0.3">
      <c r="A301" s="60">
        <v>7</v>
      </c>
      <c r="B301" s="3" t="s">
        <v>11</v>
      </c>
      <c r="D301" s="10">
        <v>5</v>
      </c>
      <c r="E301" s="11">
        <v>52250</v>
      </c>
      <c r="F301" s="7">
        <v>44768</v>
      </c>
      <c r="G301" s="4" t="s">
        <v>43</v>
      </c>
      <c r="I301" s="8" t="str">
        <f>IFERROR(VLOOKUP(표1[[#This Row],[상품코드]],표2[],8,0),"")</f>
        <v/>
      </c>
    </row>
    <row r="302" spans="1:9" ht="16.5" customHeight="1" x14ac:dyDescent="0.3">
      <c r="A302" s="60">
        <v>7</v>
      </c>
      <c r="B302" s="3" t="s">
        <v>10</v>
      </c>
      <c r="D302" s="10">
        <v>5</v>
      </c>
      <c r="E302" s="11">
        <v>52250</v>
      </c>
      <c r="F302" s="7">
        <v>44768</v>
      </c>
      <c r="G302" s="4" t="s">
        <v>43</v>
      </c>
      <c r="I302" s="8" t="str">
        <f>IFERROR(VLOOKUP(표1[[#This Row],[상품코드]],표2[],8,0),"")</f>
        <v/>
      </c>
    </row>
    <row r="303" spans="1:9" ht="16.5" customHeight="1" x14ac:dyDescent="0.3">
      <c r="A303" s="60">
        <v>18</v>
      </c>
      <c r="B303" s="3" t="s">
        <v>12</v>
      </c>
      <c r="D303" s="10">
        <v>10</v>
      </c>
      <c r="E303" s="11">
        <v>12000</v>
      </c>
      <c r="F303" s="7">
        <v>44768</v>
      </c>
      <c r="G303" s="4" t="s">
        <v>43</v>
      </c>
      <c r="I303" s="8" t="str">
        <f>IFERROR(VLOOKUP(표1[[#This Row],[상품코드]],표2[],8,0),"")</f>
        <v/>
      </c>
    </row>
    <row r="304" spans="1:9" ht="16.5" customHeight="1" x14ac:dyDescent="0.3">
      <c r="A304" s="60">
        <v>3</v>
      </c>
      <c r="B304" s="3" t="s">
        <v>12</v>
      </c>
      <c r="D304" s="10">
        <v>5</v>
      </c>
      <c r="E304" s="11">
        <v>12500</v>
      </c>
      <c r="F304" s="7">
        <v>44769</v>
      </c>
      <c r="G304" s="4" t="s">
        <v>43</v>
      </c>
      <c r="I304" s="8" t="str">
        <f>IFERROR(VLOOKUP(표1[[#This Row],[상품코드]],표2[],8,0),"")</f>
        <v/>
      </c>
    </row>
    <row r="305" spans="1:9" ht="16.5" customHeight="1" x14ac:dyDescent="0.3">
      <c r="A305" s="60">
        <v>18</v>
      </c>
      <c r="B305" s="3" t="s">
        <v>12</v>
      </c>
      <c r="D305" s="10">
        <v>20</v>
      </c>
      <c r="E305" s="11">
        <v>24000</v>
      </c>
      <c r="F305" s="7">
        <v>44769</v>
      </c>
      <c r="G305" s="4" t="s">
        <v>43</v>
      </c>
      <c r="I305" s="8" t="str">
        <f>IFERROR(VLOOKUP(표1[[#This Row],[상품코드]],표2[],8,0),"")</f>
        <v/>
      </c>
    </row>
    <row r="306" spans="1:9" ht="16.5" customHeight="1" x14ac:dyDescent="0.3">
      <c r="A306" s="60">
        <v>11</v>
      </c>
      <c r="D306" s="10">
        <v>1</v>
      </c>
      <c r="E306" s="11">
        <v>10080</v>
      </c>
      <c r="F306" s="7">
        <v>44771</v>
      </c>
      <c r="G306" s="4" t="s">
        <v>45</v>
      </c>
      <c r="H306" s="2">
        <v>3000</v>
      </c>
      <c r="I306" s="8" t="str">
        <f>IFERROR(VLOOKUP(표1[[#This Row],[상품코드]],표2[],8,0),"")</f>
        <v/>
      </c>
    </row>
    <row r="307" spans="1:9" ht="16.5" customHeight="1" x14ac:dyDescent="0.3">
      <c r="A307" s="60">
        <v>18</v>
      </c>
      <c r="B307" s="3" t="s">
        <v>12</v>
      </c>
      <c r="D307" s="10">
        <v>20</v>
      </c>
      <c r="E307" s="11">
        <v>24000</v>
      </c>
      <c r="F307" s="7">
        <v>44771</v>
      </c>
      <c r="G307" s="4" t="s">
        <v>43</v>
      </c>
      <c r="I307" s="8" t="str">
        <f>IFERROR(VLOOKUP(표1[[#This Row],[상품코드]],표2[],8,0),"")</f>
        <v/>
      </c>
    </row>
    <row r="308" spans="1:9" ht="16.5" customHeight="1" x14ac:dyDescent="0.3">
      <c r="A308" s="60">
        <v>1</v>
      </c>
      <c r="D308" s="10">
        <v>30</v>
      </c>
      <c r="E308" s="11">
        <v>135000</v>
      </c>
      <c r="F308" s="7">
        <v>44772</v>
      </c>
      <c r="G308" s="4" t="s">
        <v>44</v>
      </c>
      <c r="I308" s="8" t="str">
        <f>IFERROR(VLOOKUP(표1[[#This Row],[상품코드]],표2[],8,0),"")</f>
        <v/>
      </c>
    </row>
    <row r="309" spans="1:9" ht="16.5" customHeight="1" x14ac:dyDescent="0.3">
      <c r="A309" s="60">
        <v>9</v>
      </c>
      <c r="D309" s="10">
        <v>1</v>
      </c>
      <c r="E309" s="11">
        <v>5760</v>
      </c>
      <c r="F309" s="7">
        <v>44773</v>
      </c>
      <c r="G309" s="4" t="s">
        <v>45</v>
      </c>
      <c r="H309" s="2">
        <v>3000</v>
      </c>
      <c r="I309" s="8" t="str">
        <f>IFERROR(VLOOKUP(표1[[#This Row],[상품코드]],표2[],8,0),"")</f>
        <v/>
      </c>
    </row>
    <row r="310" spans="1:9" ht="16.5" customHeight="1" x14ac:dyDescent="0.3">
      <c r="A310" s="60">
        <v>12</v>
      </c>
      <c r="B310" s="3" t="s">
        <v>13</v>
      </c>
      <c r="D310" s="10">
        <v>50</v>
      </c>
      <c r="E310" s="11">
        <v>19000</v>
      </c>
      <c r="F310" s="7">
        <v>44774</v>
      </c>
      <c r="G310" s="4" t="s">
        <v>44</v>
      </c>
      <c r="I310" s="8" t="str">
        <f>IFERROR(VLOOKUP(표1[[#This Row],[상품코드]],표2[],8,0),"")</f>
        <v/>
      </c>
    </row>
    <row r="311" spans="1:9" ht="16.5" customHeight="1" x14ac:dyDescent="0.3">
      <c r="A311" s="60">
        <v>21</v>
      </c>
      <c r="B311" s="3" t="s">
        <v>10</v>
      </c>
      <c r="D311" s="10">
        <v>1</v>
      </c>
      <c r="E311" s="11">
        <v>2500</v>
      </c>
      <c r="F311" s="7">
        <v>44774</v>
      </c>
      <c r="G311" s="4" t="s">
        <v>43</v>
      </c>
      <c r="I311" s="8" t="str">
        <f>IFERROR(VLOOKUP(표1[[#This Row],[상품코드]],표2[],8,0),"")</f>
        <v/>
      </c>
    </row>
    <row r="312" spans="1:9" ht="16.5" customHeight="1" x14ac:dyDescent="0.3">
      <c r="A312" s="60">
        <v>1</v>
      </c>
      <c r="D312" s="10">
        <v>2</v>
      </c>
      <c r="E312" s="11">
        <v>9000</v>
      </c>
      <c r="F312" s="7">
        <v>44775</v>
      </c>
      <c r="G312" s="4" t="s">
        <v>43</v>
      </c>
      <c r="I312" s="8" t="str">
        <f>IFERROR(VLOOKUP(표1[[#This Row],[상품코드]],표2[],8,0),"")</f>
        <v/>
      </c>
    </row>
    <row r="313" spans="1:9" ht="16.5" customHeight="1" x14ac:dyDescent="0.3">
      <c r="A313" s="60">
        <v>9</v>
      </c>
      <c r="D313" s="10">
        <v>2</v>
      </c>
      <c r="E313" s="11">
        <v>11520</v>
      </c>
      <c r="F313" s="7">
        <v>44775</v>
      </c>
      <c r="G313" s="4" t="s">
        <v>45</v>
      </c>
      <c r="H313" s="2">
        <v>3000</v>
      </c>
      <c r="I313" s="8" t="str">
        <f>IFERROR(VLOOKUP(표1[[#This Row],[상품코드]],표2[],8,0),"")</f>
        <v/>
      </c>
    </row>
    <row r="314" spans="1:9" ht="16.5" customHeight="1" x14ac:dyDescent="0.3">
      <c r="A314" s="60">
        <v>19</v>
      </c>
      <c r="B314" s="3" t="s">
        <v>12</v>
      </c>
      <c r="D314" s="10">
        <v>10</v>
      </c>
      <c r="E314" s="11">
        <v>12000</v>
      </c>
      <c r="F314" s="7">
        <v>44775</v>
      </c>
      <c r="G314" s="4" t="s">
        <v>43</v>
      </c>
      <c r="I314" s="8" t="str">
        <f>IFERROR(VLOOKUP(표1[[#This Row],[상품코드]],표2[],8,0),"")</f>
        <v/>
      </c>
    </row>
    <row r="315" spans="1:9" ht="16.5" customHeight="1" x14ac:dyDescent="0.3">
      <c r="A315" s="60">
        <v>20</v>
      </c>
      <c r="B315" s="3" t="s">
        <v>12</v>
      </c>
      <c r="D315" s="10">
        <v>24</v>
      </c>
      <c r="E315" s="11">
        <v>72960</v>
      </c>
      <c r="F315" s="7">
        <v>44775</v>
      </c>
      <c r="G315" s="4" t="s">
        <v>43</v>
      </c>
      <c r="I315" s="8" t="str">
        <f>IFERROR(VLOOKUP(표1[[#This Row],[상품코드]],표2[],8,0),"")</f>
        <v/>
      </c>
    </row>
    <row r="316" spans="1:9" ht="16.5" customHeight="1" x14ac:dyDescent="0.3">
      <c r="A316" s="60">
        <v>9</v>
      </c>
      <c r="D316" s="10">
        <v>1</v>
      </c>
      <c r="E316" s="11">
        <v>5760</v>
      </c>
      <c r="F316" s="7">
        <v>44776</v>
      </c>
      <c r="G316" s="4" t="s">
        <v>45</v>
      </c>
      <c r="H316" s="2">
        <v>3000</v>
      </c>
      <c r="I316" s="8" t="str">
        <f>IFERROR(VLOOKUP(표1[[#This Row],[상품코드]],표2[],8,0),"")</f>
        <v/>
      </c>
    </row>
    <row r="317" spans="1:9" ht="16.5" customHeight="1" x14ac:dyDescent="0.3">
      <c r="A317" s="60">
        <v>12</v>
      </c>
      <c r="B317" s="3" t="s">
        <v>13</v>
      </c>
      <c r="D317" s="10">
        <v>100</v>
      </c>
      <c r="E317" s="11">
        <v>38000</v>
      </c>
      <c r="F317" s="7">
        <v>44776</v>
      </c>
      <c r="G317" s="4" t="s">
        <v>43</v>
      </c>
      <c r="I317" s="8" t="str">
        <f>IFERROR(VLOOKUP(표1[[#This Row],[상품코드]],표2[],8,0),"")</f>
        <v/>
      </c>
    </row>
    <row r="318" spans="1:9" ht="16.5" customHeight="1" x14ac:dyDescent="0.3">
      <c r="A318" s="60">
        <v>12</v>
      </c>
      <c r="B318" s="3" t="s">
        <v>13</v>
      </c>
      <c r="D318" s="10">
        <v>100</v>
      </c>
      <c r="E318" s="11">
        <v>38000</v>
      </c>
      <c r="F318" s="7">
        <v>44776</v>
      </c>
      <c r="G318" s="4" t="s">
        <v>43</v>
      </c>
      <c r="I318" s="8" t="str">
        <f>IFERROR(VLOOKUP(표1[[#This Row],[상품코드]],표2[],8,0),"")</f>
        <v/>
      </c>
    </row>
    <row r="319" spans="1:9" ht="16.5" customHeight="1" x14ac:dyDescent="0.3">
      <c r="A319" s="60">
        <v>12</v>
      </c>
      <c r="B319" s="3" t="s">
        <v>13</v>
      </c>
      <c r="D319" s="10">
        <v>25</v>
      </c>
      <c r="E319" s="11">
        <v>9500</v>
      </c>
      <c r="F319" s="7">
        <v>44776</v>
      </c>
      <c r="G319" s="4" t="s">
        <v>43</v>
      </c>
      <c r="I319" s="8" t="str">
        <f>IFERROR(VLOOKUP(표1[[#This Row],[상품코드]],표2[],8,0),"")</f>
        <v/>
      </c>
    </row>
    <row r="320" spans="1:9" ht="16.5" customHeight="1" x14ac:dyDescent="0.3">
      <c r="A320" s="60">
        <v>1</v>
      </c>
      <c r="D320" s="10">
        <v>30</v>
      </c>
      <c r="E320" s="11">
        <v>128250</v>
      </c>
      <c r="F320" s="7">
        <v>44777</v>
      </c>
      <c r="G320" s="4" t="s">
        <v>43</v>
      </c>
      <c r="I320" s="8" t="str">
        <f>IFERROR(VLOOKUP(표1[[#This Row],[상품코드]],표2[],8,0),"")</f>
        <v/>
      </c>
    </row>
    <row r="321" spans="1:9" ht="16.5" customHeight="1" x14ac:dyDescent="0.3">
      <c r="A321" s="60">
        <v>9</v>
      </c>
      <c r="D321" s="10">
        <v>3</v>
      </c>
      <c r="E321" s="11">
        <v>17280</v>
      </c>
      <c r="F321" s="7">
        <v>44777</v>
      </c>
      <c r="G321" s="4" t="s">
        <v>45</v>
      </c>
      <c r="H321" s="2">
        <v>3000</v>
      </c>
      <c r="I321" s="8" t="str">
        <f>IFERROR(VLOOKUP(표1[[#This Row],[상품코드]],표2[],8,0),"")</f>
        <v/>
      </c>
    </row>
    <row r="322" spans="1:9" ht="16.5" customHeight="1" x14ac:dyDescent="0.3">
      <c r="A322" s="60">
        <v>10</v>
      </c>
      <c r="B322" s="3" t="s">
        <v>12</v>
      </c>
      <c r="D322" s="10">
        <v>5</v>
      </c>
      <c r="E322" s="11">
        <v>30000</v>
      </c>
      <c r="F322" s="7">
        <v>44777</v>
      </c>
      <c r="G322" s="4" t="s">
        <v>43</v>
      </c>
      <c r="I322" s="8" t="str">
        <f>IFERROR(VLOOKUP(표1[[#This Row],[상품코드]],표2[],8,0),"")</f>
        <v/>
      </c>
    </row>
    <row r="323" spans="1:9" ht="16.5" customHeight="1" x14ac:dyDescent="0.3">
      <c r="A323" s="60">
        <v>12</v>
      </c>
      <c r="B323" s="3" t="s">
        <v>13</v>
      </c>
      <c r="D323" s="10">
        <v>50</v>
      </c>
      <c r="E323" s="11">
        <v>19000</v>
      </c>
      <c r="F323" s="7">
        <v>44777</v>
      </c>
      <c r="G323" s="4" t="s">
        <v>44</v>
      </c>
      <c r="I323" s="8" t="str">
        <f>IFERROR(VLOOKUP(표1[[#This Row],[상품코드]],표2[],8,0),"")</f>
        <v/>
      </c>
    </row>
    <row r="324" spans="1:9" ht="16.5" customHeight="1" x14ac:dyDescent="0.3">
      <c r="A324" s="60">
        <v>12</v>
      </c>
      <c r="B324" s="3" t="s">
        <v>13</v>
      </c>
      <c r="D324" s="10">
        <v>25</v>
      </c>
      <c r="E324" s="11">
        <v>9500</v>
      </c>
      <c r="F324" s="7">
        <v>44777</v>
      </c>
      <c r="G324" s="4" t="s">
        <v>44</v>
      </c>
      <c r="I324" s="8" t="str">
        <f>IFERROR(VLOOKUP(표1[[#This Row],[상품코드]],표2[],8,0),"")</f>
        <v/>
      </c>
    </row>
    <row r="325" spans="1:9" ht="16.5" customHeight="1" x14ac:dyDescent="0.3">
      <c r="A325" s="60">
        <v>21</v>
      </c>
      <c r="B325" s="3" t="s">
        <v>10</v>
      </c>
      <c r="D325" s="10">
        <v>5</v>
      </c>
      <c r="E325" s="11">
        <v>11250</v>
      </c>
      <c r="F325" s="7">
        <v>44777</v>
      </c>
      <c r="G325" s="4" t="s">
        <v>43</v>
      </c>
      <c r="I325" s="8" t="str">
        <f>IFERROR(VLOOKUP(표1[[#This Row],[상품코드]],표2[],8,0),"")</f>
        <v/>
      </c>
    </row>
    <row r="326" spans="1:9" ht="16.5" customHeight="1" x14ac:dyDescent="0.3">
      <c r="A326" s="60">
        <v>1</v>
      </c>
      <c r="D326" s="10">
        <v>74</v>
      </c>
      <c r="E326" s="11">
        <v>299700</v>
      </c>
      <c r="F326" s="7">
        <v>44778</v>
      </c>
      <c r="G326" s="4" t="s">
        <v>43</v>
      </c>
      <c r="I326" s="8" t="str">
        <f>IFERROR(VLOOKUP(표1[[#This Row],[상품코드]],표2[],8,0),"")</f>
        <v/>
      </c>
    </row>
    <row r="327" spans="1:9" ht="16.5" customHeight="1" x14ac:dyDescent="0.3">
      <c r="A327" s="60">
        <v>22</v>
      </c>
      <c r="D327" s="10">
        <v>2</v>
      </c>
      <c r="E327" s="11">
        <v>5200</v>
      </c>
      <c r="F327" s="7">
        <v>44778</v>
      </c>
      <c r="G327" s="4" t="s">
        <v>45</v>
      </c>
      <c r="H327" s="2">
        <v>0</v>
      </c>
      <c r="I327" s="8" t="str">
        <f>IFERROR(VLOOKUP(표1[[#This Row],[상품코드]],표2[],8,0),"")</f>
        <v/>
      </c>
    </row>
    <row r="328" spans="1:9" ht="16.5" customHeight="1" x14ac:dyDescent="0.3">
      <c r="A328" s="60">
        <v>8</v>
      </c>
      <c r="D328" s="10">
        <v>70</v>
      </c>
      <c r="E328" s="11">
        <v>420000</v>
      </c>
      <c r="F328" s="7">
        <v>44780</v>
      </c>
      <c r="G328" s="4" t="s">
        <v>44</v>
      </c>
      <c r="I328" s="8" t="str">
        <f>IFERROR(VLOOKUP(표1[[#This Row],[상품코드]],표2[],8,0),"")</f>
        <v/>
      </c>
    </row>
    <row r="329" spans="1:9" ht="16.5" customHeight="1" x14ac:dyDescent="0.3">
      <c r="A329" s="60">
        <v>5</v>
      </c>
      <c r="B329" s="3" t="s">
        <v>12</v>
      </c>
      <c r="D329" s="10">
        <v>2</v>
      </c>
      <c r="E329" s="11">
        <v>9000</v>
      </c>
      <c r="F329" s="7">
        <v>44781</v>
      </c>
      <c r="G329" s="4" t="s">
        <v>43</v>
      </c>
      <c r="I329" s="8" t="str">
        <f>IFERROR(VLOOKUP(표1[[#This Row],[상품코드]],표2[],8,0),"")</f>
        <v/>
      </c>
    </row>
    <row r="330" spans="1:9" ht="16.5" customHeight="1" x14ac:dyDescent="0.3">
      <c r="A330" s="60">
        <v>9</v>
      </c>
      <c r="D330" s="10">
        <v>1</v>
      </c>
      <c r="E330" s="11">
        <v>5760</v>
      </c>
      <c r="F330" s="7">
        <v>44781</v>
      </c>
      <c r="G330" s="4" t="s">
        <v>45</v>
      </c>
      <c r="H330" s="2">
        <v>3000</v>
      </c>
      <c r="I330" s="8" t="str">
        <f>IFERROR(VLOOKUP(표1[[#This Row],[상품코드]],표2[],8,0),"")</f>
        <v/>
      </c>
    </row>
    <row r="331" spans="1:9" ht="16.5" customHeight="1" x14ac:dyDescent="0.3">
      <c r="A331" s="60">
        <v>11</v>
      </c>
      <c r="B331" s="3" t="s">
        <v>12</v>
      </c>
      <c r="D331" s="10">
        <v>1</v>
      </c>
      <c r="E331" s="11">
        <v>7500</v>
      </c>
      <c r="F331" s="7">
        <v>44781</v>
      </c>
      <c r="G331" s="4" t="s">
        <v>43</v>
      </c>
      <c r="I331" s="8" t="str">
        <f>IFERROR(VLOOKUP(표1[[#This Row],[상품코드]],표2[],8,0),"")</f>
        <v/>
      </c>
    </row>
    <row r="332" spans="1:9" ht="16.5" customHeight="1" x14ac:dyDescent="0.3">
      <c r="A332" s="60">
        <v>18</v>
      </c>
      <c r="B332" s="3" t="s">
        <v>12</v>
      </c>
      <c r="D332" s="10">
        <v>5</v>
      </c>
      <c r="E332" s="11">
        <v>6000</v>
      </c>
      <c r="F332" s="7">
        <v>44781</v>
      </c>
      <c r="G332" s="4" t="s">
        <v>43</v>
      </c>
      <c r="I332" s="8" t="str">
        <f>IFERROR(VLOOKUP(표1[[#This Row],[상품코드]],표2[],8,0),"")</f>
        <v/>
      </c>
    </row>
    <row r="333" spans="1:9" ht="16.5" customHeight="1" x14ac:dyDescent="0.3">
      <c r="A333" s="60">
        <v>22</v>
      </c>
      <c r="B333" s="3" t="s">
        <v>12</v>
      </c>
      <c r="D333" s="10">
        <v>2</v>
      </c>
      <c r="E333" s="11">
        <v>4000</v>
      </c>
      <c r="F333" s="7">
        <v>44782</v>
      </c>
      <c r="G333" s="4" t="s">
        <v>43</v>
      </c>
      <c r="I333" s="8" t="str">
        <f>IFERROR(VLOOKUP(표1[[#This Row],[상품코드]],표2[],8,0),"")</f>
        <v/>
      </c>
    </row>
    <row r="334" spans="1:9" ht="16.5" customHeight="1" x14ac:dyDescent="0.3">
      <c r="A334" s="60">
        <v>1</v>
      </c>
      <c r="D334" s="10">
        <v>2</v>
      </c>
      <c r="E334" s="11">
        <v>9000</v>
      </c>
      <c r="F334" s="7">
        <v>44783</v>
      </c>
      <c r="G334" s="4" t="s">
        <v>43</v>
      </c>
      <c r="I334" s="8" t="str">
        <f>IFERROR(VLOOKUP(표1[[#This Row],[상품코드]],표2[],8,0),"")</f>
        <v/>
      </c>
    </row>
    <row r="335" spans="1:9" ht="16.5" customHeight="1" x14ac:dyDescent="0.3">
      <c r="A335" s="60">
        <v>1</v>
      </c>
      <c r="D335" s="10">
        <v>1</v>
      </c>
      <c r="E335" s="11">
        <v>5900</v>
      </c>
      <c r="F335" s="7">
        <v>44783</v>
      </c>
      <c r="G335" s="4" t="s">
        <v>45</v>
      </c>
      <c r="H335" s="2">
        <v>3000</v>
      </c>
      <c r="I335" s="8" t="str">
        <f>IFERROR(VLOOKUP(표1[[#This Row],[상품코드]],표2[],8,0),"")</f>
        <v/>
      </c>
    </row>
    <row r="336" spans="1:9" ht="16.5" customHeight="1" x14ac:dyDescent="0.3">
      <c r="A336" s="60">
        <v>9</v>
      </c>
      <c r="D336" s="10">
        <v>1</v>
      </c>
      <c r="E336" s="11">
        <v>5760</v>
      </c>
      <c r="F336" s="7">
        <v>44783</v>
      </c>
      <c r="G336" s="4" t="s">
        <v>45</v>
      </c>
      <c r="H336" s="2">
        <v>3000</v>
      </c>
      <c r="I336" s="8" t="str">
        <f>IFERROR(VLOOKUP(표1[[#This Row],[상품코드]],표2[],8,0),"")</f>
        <v/>
      </c>
    </row>
    <row r="337" spans="1:9" ht="16.5" customHeight="1" x14ac:dyDescent="0.3">
      <c r="A337" s="60">
        <v>9</v>
      </c>
      <c r="D337" s="10">
        <v>1</v>
      </c>
      <c r="E337" s="11">
        <v>5760</v>
      </c>
      <c r="F337" s="7">
        <v>44783</v>
      </c>
      <c r="G337" s="4" t="s">
        <v>45</v>
      </c>
      <c r="H337" s="2">
        <v>3000</v>
      </c>
      <c r="I337" s="8" t="str">
        <f>IFERROR(VLOOKUP(표1[[#This Row],[상품코드]],표2[],8,0),"")</f>
        <v/>
      </c>
    </row>
    <row r="338" spans="1:9" ht="16.5" customHeight="1" x14ac:dyDescent="0.3">
      <c r="A338" s="60">
        <v>18</v>
      </c>
      <c r="B338" s="3" t="s">
        <v>12</v>
      </c>
      <c r="D338" s="10">
        <v>30</v>
      </c>
      <c r="E338" s="11">
        <v>34200</v>
      </c>
      <c r="F338" s="7">
        <v>44783</v>
      </c>
      <c r="G338" s="4" t="s">
        <v>43</v>
      </c>
      <c r="I338" s="8" t="str">
        <f>IFERROR(VLOOKUP(표1[[#This Row],[상품코드]],표2[],8,0),"")</f>
        <v/>
      </c>
    </row>
    <row r="339" spans="1:9" ht="16.5" customHeight="1" x14ac:dyDescent="0.3">
      <c r="A339" s="60">
        <v>21</v>
      </c>
      <c r="B339" s="3" t="s">
        <v>11</v>
      </c>
      <c r="D339" s="10">
        <v>20</v>
      </c>
      <c r="E339" s="11">
        <v>45000</v>
      </c>
      <c r="F339" s="7">
        <v>44783</v>
      </c>
      <c r="G339" s="4" t="s">
        <v>43</v>
      </c>
      <c r="I339" s="8" t="str">
        <f>IFERROR(VLOOKUP(표1[[#This Row],[상품코드]],표2[],8,0),"")</f>
        <v/>
      </c>
    </row>
    <row r="340" spans="1:9" ht="16.5" customHeight="1" x14ac:dyDescent="0.3">
      <c r="A340" s="60">
        <v>21</v>
      </c>
      <c r="B340" s="3" t="s">
        <v>10</v>
      </c>
      <c r="D340" s="10">
        <v>20</v>
      </c>
      <c r="E340" s="11">
        <v>45000</v>
      </c>
      <c r="F340" s="7">
        <v>44783</v>
      </c>
      <c r="G340" s="4" t="s">
        <v>43</v>
      </c>
      <c r="I340" s="8" t="str">
        <f>IFERROR(VLOOKUP(표1[[#This Row],[상품코드]],표2[],8,0),"")</f>
        <v/>
      </c>
    </row>
    <row r="341" spans="1:9" ht="16.5" customHeight="1" x14ac:dyDescent="0.3">
      <c r="A341" s="60">
        <v>18</v>
      </c>
      <c r="B341" s="3" t="s">
        <v>12</v>
      </c>
      <c r="D341" s="10">
        <v>10</v>
      </c>
      <c r="E341" s="11">
        <v>12000</v>
      </c>
      <c r="F341" s="7">
        <v>44784</v>
      </c>
      <c r="G341" s="4" t="s">
        <v>43</v>
      </c>
      <c r="I341" s="8" t="str">
        <f>IFERROR(VLOOKUP(표1[[#This Row],[상품코드]],표2[],8,0),"")</f>
        <v/>
      </c>
    </row>
    <row r="342" spans="1:9" ht="16.5" customHeight="1" x14ac:dyDescent="0.3">
      <c r="A342" s="60">
        <v>3</v>
      </c>
      <c r="D342" s="10">
        <v>100</v>
      </c>
      <c r="E342" s="11">
        <v>250000</v>
      </c>
      <c r="F342" s="7">
        <v>44785</v>
      </c>
      <c r="G342" s="4" t="s">
        <v>44</v>
      </c>
      <c r="I342" s="8" t="str">
        <f>IFERROR(VLOOKUP(표1[[#This Row],[상품코드]],표2[],8,0),"")</f>
        <v/>
      </c>
    </row>
    <row r="343" spans="1:9" ht="16.5" customHeight="1" x14ac:dyDescent="0.3">
      <c r="A343" s="60">
        <v>12</v>
      </c>
      <c r="B343" s="3" t="s">
        <v>13</v>
      </c>
      <c r="D343" s="10">
        <v>25</v>
      </c>
      <c r="E343" s="11">
        <v>9500</v>
      </c>
      <c r="F343" s="7">
        <v>44787</v>
      </c>
      <c r="G343" s="4" t="s">
        <v>44</v>
      </c>
      <c r="I343" s="8" t="str">
        <f>IFERROR(VLOOKUP(표1[[#This Row],[상품코드]],표2[],8,0),"")</f>
        <v/>
      </c>
    </row>
    <row r="344" spans="1:9" ht="16.5" customHeight="1" x14ac:dyDescent="0.3">
      <c r="A344" s="60">
        <v>1</v>
      </c>
      <c r="D344" s="10">
        <v>40</v>
      </c>
      <c r="E344" s="11">
        <v>180000</v>
      </c>
      <c r="F344" s="7">
        <v>44789</v>
      </c>
      <c r="G344" s="4" t="s">
        <v>44</v>
      </c>
      <c r="I344" s="8" t="str">
        <f>IFERROR(VLOOKUP(표1[[#This Row],[상품코드]],표2[],8,0),"")</f>
        <v/>
      </c>
    </row>
    <row r="345" spans="1:9" ht="16.5" customHeight="1" x14ac:dyDescent="0.3">
      <c r="A345" s="60">
        <v>1</v>
      </c>
      <c r="D345" s="10">
        <v>100</v>
      </c>
      <c r="E345" s="11">
        <v>405000</v>
      </c>
      <c r="F345" s="7">
        <v>44789</v>
      </c>
      <c r="G345" s="4" t="s">
        <v>43</v>
      </c>
      <c r="I345" s="8" t="str">
        <f>IFERROR(VLOOKUP(표1[[#This Row],[상품코드]],표2[],8,0),"")</f>
        <v/>
      </c>
    </row>
    <row r="346" spans="1:9" ht="16.5" customHeight="1" x14ac:dyDescent="0.3">
      <c r="A346" s="60">
        <v>3</v>
      </c>
      <c r="D346" s="10">
        <v>10</v>
      </c>
      <c r="E346" s="11">
        <v>25000</v>
      </c>
      <c r="F346" s="7">
        <v>44789</v>
      </c>
      <c r="G346" s="4" t="s">
        <v>44</v>
      </c>
      <c r="I346" s="8" t="str">
        <f>IFERROR(VLOOKUP(표1[[#This Row],[상품코드]],표2[],8,0),"")</f>
        <v/>
      </c>
    </row>
    <row r="347" spans="1:9" ht="16.5" customHeight="1" x14ac:dyDescent="0.3">
      <c r="A347" s="60">
        <v>5</v>
      </c>
      <c r="B347" s="3" t="s">
        <v>12</v>
      </c>
      <c r="D347" s="10">
        <v>5</v>
      </c>
      <c r="E347" s="11">
        <v>22500</v>
      </c>
      <c r="F347" s="7">
        <v>44789</v>
      </c>
      <c r="G347" s="4" t="s">
        <v>43</v>
      </c>
      <c r="I347" s="8" t="str">
        <f>IFERROR(VLOOKUP(표1[[#This Row],[상품코드]],표2[],8,0),"")</f>
        <v/>
      </c>
    </row>
    <row r="348" spans="1:9" ht="16.5" customHeight="1" x14ac:dyDescent="0.3">
      <c r="A348" s="60">
        <v>9</v>
      </c>
      <c r="D348" s="10">
        <v>2</v>
      </c>
      <c r="E348" s="11">
        <v>11520</v>
      </c>
      <c r="F348" s="7">
        <v>44789</v>
      </c>
      <c r="G348" s="4" t="s">
        <v>45</v>
      </c>
      <c r="H348" s="2">
        <v>3000</v>
      </c>
      <c r="I348" s="8" t="str">
        <f>IFERROR(VLOOKUP(표1[[#This Row],[상품코드]],표2[],8,0),"")</f>
        <v/>
      </c>
    </row>
    <row r="349" spans="1:9" ht="16.5" customHeight="1" x14ac:dyDescent="0.3">
      <c r="A349" s="60">
        <v>11</v>
      </c>
      <c r="B349" s="3" t="s">
        <v>12</v>
      </c>
      <c r="D349" s="10">
        <v>3</v>
      </c>
      <c r="E349" s="11">
        <v>22500</v>
      </c>
      <c r="F349" s="7">
        <v>44789</v>
      </c>
      <c r="G349" s="4" t="s">
        <v>43</v>
      </c>
      <c r="I349" s="8" t="str">
        <f>IFERROR(VLOOKUP(표1[[#This Row],[상품코드]],표2[],8,0),"")</f>
        <v/>
      </c>
    </row>
    <row r="350" spans="1:9" ht="16.5" customHeight="1" x14ac:dyDescent="0.3">
      <c r="A350" s="60">
        <v>12</v>
      </c>
      <c r="B350" s="3" t="s">
        <v>13</v>
      </c>
      <c r="D350" s="10">
        <v>50</v>
      </c>
      <c r="E350" s="11">
        <v>19000</v>
      </c>
      <c r="F350" s="7">
        <v>44789</v>
      </c>
      <c r="G350" s="4" t="s">
        <v>43</v>
      </c>
      <c r="I350" s="8" t="str">
        <f>IFERROR(VLOOKUP(표1[[#This Row],[상품코드]],표2[],8,0),"")</f>
        <v/>
      </c>
    </row>
    <row r="351" spans="1:9" ht="16.5" customHeight="1" x14ac:dyDescent="0.3">
      <c r="A351" s="60">
        <v>18</v>
      </c>
      <c r="B351" s="3" t="s">
        <v>12</v>
      </c>
      <c r="D351" s="10">
        <v>5</v>
      </c>
      <c r="E351" s="11">
        <v>6000</v>
      </c>
      <c r="F351" s="7">
        <v>44789</v>
      </c>
      <c r="G351" s="4" t="s">
        <v>43</v>
      </c>
      <c r="I351" s="8" t="str">
        <f>IFERROR(VLOOKUP(표1[[#This Row],[상품코드]],표2[],8,0),"")</f>
        <v/>
      </c>
    </row>
    <row r="352" spans="1:9" ht="16.5" customHeight="1" x14ac:dyDescent="0.3">
      <c r="A352" s="60">
        <v>18</v>
      </c>
      <c r="B352" s="3" t="s">
        <v>12</v>
      </c>
      <c r="D352" s="10">
        <v>5</v>
      </c>
      <c r="E352" s="11">
        <v>6000</v>
      </c>
      <c r="F352" s="7">
        <v>44789</v>
      </c>
      <c r="G352" s="4" t="s">
        <v>43</v>
      </c>
      <c r="I352" s="8" t="str">
        <f>IFERROR(VLOOKUP(표1[[#This Row],[상품코드]],표2[],8,0),"")</f>
        <v/>
      </c>
    </row>
    <row r="353" spans="1:9" ht="16.5" customHeight="1" x14ac:dyDescent="0.3">
      <c r="A353" s="60">
        <v>18</v>
      </c>
      <c r="D353" s="10">
        <v>2</v>
      </c>
      <c r="E353" s="11">
        <v>3200</v>
      </c>
      <c r="F353" s="7">
        <v>44789</v>
      </c>
      <c r="G353" s="4" t="s">
        <v>45</v>
      </c>
      <c r="H353" s="2">
        <v>0</v>
      </c>
      <c r="I353" s="8" t="str">
        <f>IFERROR(VLOOKUP(표1[[#This Row],[상품코드]],표2[],8,0),"")</f>
        <v/>
      </c>
    </row>
    <row r="354" spans="1:9" ht="16.5" customHeight="1" x14ac:dyDescent="0.3">
      <c r="A354" s="60">
        <v>9</v>
      </c>
      <c r="D354" s="10">
        <v>1</v>
      </c>
      <c r="E354" s="11">
        <v>5760</v>
      </c>
      <c r="F354" s="7">
        <v>44790</v>
      </c>
      <c r="G354" s="4" t="s">
        <v>45</v>
      </c>
      <c r="H354" s="2">
        <v>3000</v>
      </c>
      <c r="I354" s="8" t="str">
        <f>IFERROR(VLOOKUP(표1[[#This Row],[상품코드]],표2[],8,0),"")</f>
        <v/>
      </c>
    </row>
    <row r="355" spans="1:9" ht="16.5" customHeight="1" x14ac:dyDescent="0.3">
      <c r="A355" s="60">
        <v>12</v>
      </c>
      <c r="B355" s="3" t="s">
        <v>13</v>
      </c>
      <c r="D355" s="10">
        <v>50</v>
      </c>
      <c r="E355" s="11">
        <v>19000</v>
      </c>
      <c r="F355" s="7">
        <v>44791</v>
      </c>
      <c r="G355" s="4" t="s">
        <v>43</v>
      </c>
      <c r="I355" s="8" t="str">
        <f>IFERROR(VLOOKUP(표1[[#This Row],[상품코드]],표2[],8,0),"")</f>
        <v/>
      </c>
    </row>
    <row r="356" spans="1:9" ht="16.5" customHeight="1" x14ac:dyDescent="0.3">
      <c r="A356" s="60">
        <v>22</v>
      </c>
      <c r="B356" s="3" t="s">
        <v>12</v>
      </c>
      <c r="D356" s="10">
        <v>20</v>
      </c>
      <c r="E356" s="11">
        <v>38000</v>
      </c>
      <c r="F356" s="7">
        <v>44792</v>
      </c>
      <c r="G356" s="4" t="s">
        <v>43</v>
      </c>
      <c r="I356" s="8" t="str">
        <f>IFERROR(VLOOKUP(표1[[#This Row],[상품코드]],표2[],8,0),"")</f>
        <v/>
      </c>
    </row>
    <row r="357" spans="1:9" ht="16.5" customHeight="1" x14ac:dyDescent="0.3">
      <c r="A357" s="60">
        <v>22</v>
      </c>
      <c r="B357" s="3" t="s">
        <v>12</v>
      </c>
      <c r="D357" s="10">
        <v>20</v>
      </c>
      <c r="E357" s="11">
        <v>38000</v>
      </c>
      <c r="F357" s="7">
        <v>44792</v>
      </c>
      <c r="G357" s="4" t="s">
        <v>43</v>
      </c>
      <c r="I357" s="8" t="str">
        <f>IFERROR(VLOOKUP(표1[[#This Row],[상품코드]],표2[],8,0),"")</f>
        <v/>
      </c>
    </row>
    <row r="358" spans="1:9" ht="16.5" customHeight="1" x14ac:dyDescent="0.3">
      <c r="A358" s="60">
        <v>3</v>
      </c>
      <c r="B358" s="3" t="s">
        <v>12</v>
      </c>
      <c r="D358" s="10">
        <v>10</v>
      </c>
      <c r="E358" s="11">
        <v>25000</v>
      </c>
      <c r="F358" s="7">
        <v>44793</v>
      </c>
      <c r="G358" s="4" t="s">
        <v>43</v>
      </c>
      <c r="I358" s="8" t="str">
        <f>IFERROR(VLOOKUP(표1[[#This Row],[상품코드]],표2[],8,0),"")</f>
        <v/>
      </c>
    </row>
    <row r="359" spans="1:9" ht="16.5" customHeight="1" x14ac:dyDescent="0.3">
      <c r="A359" s="60">
        <v>9</v>
      </c>
      <c r="D359" s="10">
        <v>1</v>
      </c>
      <c r="E359" s="11">
        <v>5760</v>
      </c>
      <c r="F359" s="7">
        <v>44794</v>
      </c>
      <c r="G359" s="4" t="s">
        <v>45</v>
      </c>
      <c r="H359" s="2">
        <v>3000</v>
      </c>
      <c r="I359" s="8" t="str">
        <f>IFERROR(VLOOKUP(표1[[#This Row],[상품코드]],표2[],8,0),"")</f>
        <v/>
      </c>
    </row>
    <row r="360" spans="1:9" ht="16.5" customHeight="1" x14ac:dyDescent="0.3">
      <c r="A360" s="60">
        <v>18</v>
      </c>
      <c r="D360" s="10">
        <v>1</v>
      </c>
      <c r="E360" s="11">
        <v>1600</v>
      </c>
      <c r="F360" s="7">
        <v>44794</v>
      </c>
      <c r="G360" s="4" t="s">
        <v>45</v>
      </c>
      <c r="H360" s="2">
        <v>0</v>
      </c>
      <c r="I360" s="8" t="str">
        <f>IFERROR(VLOOKUP(표1[[#This Row],[상품코드]],표2[],8,0),"")</f>
        <v/>
      </c>
    </row>
    <row r="361" spans="1:9" ht="16.5" customHeight="1" x14ac:dyDescent="0.3">
      <c r="A361" s="60">
        <v>7</v>
      </c>
      <c r="B361" s="3" t="s">
        <v>11</v>
      </c>
      <c r="D361" s="10">
        <v>5</v>
      </c>
      <c r="E361" s="11">
        <v>52250</v>
      </c>
      <c r="F361" s="7">
        <v>44795</v>
      </c>
      <c r="G361" s="4" t="s">
        <v>43</v>
      </c>
      <c r="I361" s="8" t="str">
        <f>IFERROR(VLOOKUP(표1[[#This Row],[상품코드]],표2[],8,0),"")</f>
        <v/>
      </c>
    </row>
    <row r="362" spans="1:9" ht="16.5" customHeight="1" x14ac:dyDescent="0.3">
      <c r="A362" s="60">
        <v>8</v>
      </c>
      <c r="B362" s="3" t="s">
        <v>12</v>
      </c>
      <c r="D362" s="10">
        <v>1</v>
      </c>
      <c r="E362" s="11">
        <v>6000</v>
      </c>
      <c r="F362" s="7">
        <v>44795</v>
      </c>
      <c r="G362" s="4" t="s">
        <v>43</v>
      </c>
      <c r="I362" s="8" t="str">
        <f>IFERROR(VLOOKUP(표1[[#This Row],[상품코드]],표2[],8,0),"")</f>
        <v/>
      </c>
    </row>
    <row r="363" spans="1:9" ht="16.5" customHeight="1" x14ac:dyDescent="0.3">
      <c r="A363" s="60">
        <v>9</v>
      </c>
      <c r="D363" s="10">
        <v>1</v>
      </c>
      <c r="E363" s="11">
        <v>5760</v>
      </c>
      <c r="F363" s="7">
        <v>44795</v>
      </c>
      <c r="G363" s="4" t="s">
        <v>45</v>
      </c>
      <c r="H363" s="2">
        <v>3000</v>
      </c>
      <c r="I363" s="8" t="str">
        <f>IFERROR(VLOOKUP(표1[[#This Row],[상품코드]],표2[],8,0),"")</f>
        <v/>
      </c>
    </row>
    <row r="364" spans="1:9" ht="16.5" customHeight="1" x14ac:dyDescent="0.3">
      <c r="A364" s="60">
        <v>20</v>
      </c>
      <c r="B364" s="3" t="s">
        <v>12</v>
      </c>
      <c r="D364" s="10">
        <v>24</v>
      </c>
      <c r="E364" s="11">
        <v>72960</v>
      </c>
      <c r="F364" s="7">
        <v>44795</v>
      </c>
      <c r="G364" s="4" t="s">
        <v>43</v>
      </c>
      <c r="I364" s="8" t="str">
        <f>IFERROR(VLOOKUP(표1[[#This Row],[상품코드]],표2[],8,0),"")</f>
        <v/>
      </c>
    </row>
    <row r="365" spans="1:9" ht="16.5" customHeight="1" x14ac:dyDescent="0.3">
      <c r="A365" s="60">
        <v>21</v>
      </c>
      <c r="B365" s="3" t="s">
        <v>42</v>
      </c>
      <c r="D365" s="10">
        <v>8</v>
      </c>
      <c r="E365" s="11">
        <v>18000</v>
      </c>
      <c r="F365" s="7">
        <v>44795</v>
      </c>
      <c r="G365" s="4" t="s">
        <v>43</v>
      </c>
      <c r="I365" s="8" t="str">
        <f>IFERROR(VLOOKUP(표1[[#This Row],[상품코드]],표2[],8,0),"")</f>
        <v/>
      </c>
    </row>
    <row r="366" spans="1:9" ht="16.5" customHeight="1" x14ac:dyDescent="0.3">
      <c r="A366" s="60">
        <v>9</v>
      </c>
      <c r="D366" s="10">
        <v>1</v>
      </c>
      <c r="E366" s="11">
        <v>5760</v>
      </c>
      <c r="F366" s="7">
        <v>44796</v>
      </c>
      <c r="G366" s="4" t="s">
        <v>45</v>
      </c>
      <c r="H366" s="2">
        <v>3000</v>
      </c>
      <c r="I366" s="8" t="str">
        <f>IFERROR(VLOOKUP(표1[[#This Row],[상품코드]],표2[],8,0),"")</f>
        <v/>
      </c>
    </row>
    <row r="367" spans="1:9" ht="16.5" customHeight="1" x14ac:dyDescent="0.3">
      <c r="A367" s="60">
        <v>9</v>
      </c>
      <c r="D367" s="10">
        <v>1</v>
      </c>
      <c r="E367" s="11">
        <v>6800</v>
      </c>
      <c r="F367" s="7">
        <v>44797</v>
      </c>
      <c r="G367" s="4" t="s">
        <v>45</v>
      </c>
      <c r="H367" s="2">
        <v>3000</v>
      </c>
      <c r="I367" s="8" t="str">
        <f>IFERROR(VLOOKUP(표1[[#This Row],[상품코드]],표2[],8,0),"")</f>
        <v/>
      </c>
    </row>
    <row r="368" spans="1:9" ht="16.5" customHeight="1" x14ac:dyDescent="0.3">
      <c r="A368" s="60">
        <v>9</v>
      </c>
      <c r="D368" s="10">
        <v>1</v>
      </c>
      <c r="E368" s="11">
        <v>5760</v>
      </c>
      <c r="F368" s="7">
        <v>44797</v>
      </c>
      <c r="G368" s="4" t="s">
        <v>45</v>
      </c>
      <c r="H368" s="2">
        <v>3000</v>
      </c>
      <c r="I368" s="8" t="str">
        <f>IFERROR(VLOOKUP(표1[[#This Row],[상품코드]],표2[],8,0),"")</f>
        <v/>
      </c>
    </row>
    <row r="369" spans="1:9" ht="16.5" customHeight="1" x14ac:dyDescent="0.3">
      <c r="A369" s="60">
        <v>12</v>
      </c>
      <c r="B369" s="3" t="s">
        <v>14</v>
      </c>
      <c r="D369" s="10">
        <v>200</v>
      </c>
      <c r="E369" s="11">
        <v>76000</v>
      </c>
      <c r="F369" s="7">
        <v>44797</v>
      </c>
      <c r="G369" s="4" t="s">
        <v>43</v>
      </c>
      <c r="I369" s="8" t="str">
        <f>IFERROR(VLOOKUP(표1[[#This Row],[상품코드]],표2[],8,0),"")</f>
        <v/>
      </c>
    </row>
    <row r="370" spans="1:9" ht="16.5" customHeight="1" x14ac:dyDescent="0.3">
      <c r="A370" s="60">
        <v>12</v>
      </c>
      <c r="B370" s="3" t="s">
        <v>13</v>
      </c>
      <c r="D370" s="10">
        <v>200</v>
      </c>
      <c r="E370" s="11">
        <v>76000</v>
      </c>
      <c r="F370" s="7">
        <v>44797</v>
      </c>
      <c r="G370" s="4" t="s">
        <v>43</v>
      </c>
      <c r="I370" s="8" t="str">
        <f>IFERROR(VLOOKUP(표1[[#This Row],[상품코드]],표2[],8,0),"")</f>
        <v/>
      </c>
    </row>
    <row r="371" spans="1:9" ht="16.5" customHeight="1" x14ac:dyDescent="0.3">
      <c r="A371" s="60">
        <v>12</v>
      </c>
      <c r="B371" s="3" t="s">
        <v>14</v>
      </c>
      <c r="D371" s="10">
        <v>25</v>
      </c>
      <c r="E371" s="11">
        <v>9500</v>
      </c>
      <c r="F371" s="7">
        <v>44798</v>
      </c>
      <c r="G371" s="4" t="s">
        <v>43</v>
      </c>
      <c r="I371" s="8" t="str">
        <f>IFERROR(VLOOKUP(표1[[#This Row],[상품코드]],표2[],8,0),"")</f>
        <v/>
      </c>
    </row>
    <row r="372" spans="1:9" ht="16.5" customHeight="1" x14ac:dyDescent="0.3">
      <c r="A372" s="60">
        <v>21</v>
      </c>
      <c r="B372" s="3" t="s">
        <v>11</v>
      </c>
      <c r="D372" s="10">
        <v>10</v>
      </c>
      <c r="E372" s="11">
        <v>22500</v>
      </c>
      <c r="F372" s="7">
        <v>44798</v>
      </c>
      <c r="G372" s="4" t="s">
        <v>43</v>
      </c>
      <c r="I372" s="8" t="str">
        <f>IFERROR(VLOOKUP(표1[[#This Row],[상품코드]],표2[],8,0),"")</f>
        <v/>
      </c>
    </row>
    <row r="373" spans="1:9" ht="16.5" customHeight="1" x14ac:dyDescent="0.3">
      <c r="A373" s="60">
        <v>21</v>
      </c>
      <c r="B373" s="3" t="s">
        <v>10</v>
      </c>
      <c r="D373" s="10">
        <v>10</v>
      </c>
      <c r="E373" s="11">
        <v>22500</v>
      </c>
      <c r="F373" s="7">
        <v>44798</v>
      </c>
      <c r="G373" s="4" t="s">
        <v>43</v>
      </c>
      <c r="I373" s="8" t="str">
        <f>IFERROR(VLOOKUP(표1[[#This Row],[상품코드]],표2[],8,0),"")</f>
        <v/>
      </c>
    </row>
    <row r="374" spans="1:9" ht="16.5" customHeight="1" x14ac:dyDescent="0.3">
      <c r="A374" s="60">
        <v>3</v>
      </c>
      <c r="B374" s="3" t="s">
        <v>12</v>
      </c>
      <c r="D374" s="10">
        <v>50</v>
      </c>
      <c r="E374" s="11">
        <v>112500</v>
      </c>
      <c r="F374" s="7">
        <v>44799</v>
      </c>
      <c r="G374" s="4" t="s">
        <v>43</v>
      </c>
      <c r="I374" s="8" t="str">
        <f>IFERROR(VLOOKUP(표1[[#This Row],[상품코드]],표2[],8,0),"")</f>
        <v/>
      </c>
    </row>
    <row r="375" spans="1:9" ht="16.5" customHeight="1" x14ac:dyDescent="0.3">
      <c r="A375" s="60">
        <v>11</v>
      </c>
      <c r="D375" s="10">
        <v>1</v>
      </c>
      <c r="E375" s="11">
        <v>10080</v>
      </c>
      <c r="F375" s="7">
        <v>44802</v>
      </c>
      <c r="G375" s="4" t="s">
        <v>45</v>
      </c>
      <c r="H375" s="2">
        <v>3000</v>
      </c>
      <c r="I375" s="8" t="str">
        <f>IFERROR(VLOOKUP(표1[[#This Row],[상품코드]],표2[],8,0),"")</f>
        <v/>
      </c>
    </row>
    <row r="376" spans="1:9" ht="16.5" customHeight="1" x14ac:dyDescent="0.3">
      <c r="A376" s="60">
        <v>12</v>
      </c>
      <c r="B376" s="3" t="s">
        <v>14</v>
      </c>
      <c r="D376" s="10">
        <v>1000</v>
      </c>
      <c r="E376" s="11">
        <v>342000</v>
      </c>
      <c r="F376" s="7">
        <v>44802</v>
      </c>
      <c r="G376" s="4" t="s">
        <v>43</v>
      </c>
      <c r="I376" s="8" t="str">
        <f>IFERROR(VLOOKUP(표1[[#This Row],[상품코드]],표2[],8,0),"")</f>
        <v/>
      </c>
    </row>
    <row r="377" spans="1:9" ht="16.5" customHeight="1" x14ac:dyDescent="0.3">
      <c r="A377" s="60">
        <v>6</v>
      </c>
      <c r="B377" s="3" t="s">
        <v>12</v>
      </c>
      <c r="D377" s="10">
        <v>100</v>
      </c>
      <c r="E377" s="11">
        <v>10000</v>
      </c>
      <c r="F377" s="7">
        <v>44803</v>
      </c>
      <c r="G377" s="4" t="s">
        <v>43</v>
      </c>
      <c r="I377" s="8" t="str">
        <f>IFERROR(VLOOKUP(표1[[#This Row],[상품코드]],표2[],8,0),"")</f>
        <v/>
      </c>
    </row>
    <row r="378" spans="1:9" ht="16.5" customHeight="1" x14ac:dyDescent="0.3">
      <c r="A378" s="60">
        <v>8</v>
      </c>
      <c r="B378" s="3" t="s">
        <v>12</v>
      </c>
      <c r="D378" s="10">
        <v>20</v>
      </c>
      <c r="E378" s="11">
        <v>108000</v>
      </c>
      <c r="F378" s="7">
        <v>44803</v>
      </c>
      <c r="G378" s="4" t="s">
        <v>43</v>
      </c>
      <c r="I378" s="8" t="str">
        <f>IFERROR(VLOOKUP(표1[[#This Row],[상품코드]],표2[],8,0),"")</f>
        <v/>
      </c>
    </row>
    <row r="379" spans="1:9" ht="16.5" customHeight="1" x14ac:dyDescent="0.3">
      <c r="A379" s="60">
        <v>9</v>
      </c>
      <c r="D379" s="10">
        <v>1</v>
      </c>
      <c r="E379" s="11">
        <v>5760</v>
      </c>
      <c r="F379" s="7">
        <v>44803</v>
      </c>
      <c r="G379" s="4" t="s">
        <v>45</v>
      </c>
      <c r="H379" s="2">
        <v>3000</v>
      </c>
      <c r="I379" s="8" t="str">
        <f>IFERROR(VLOOKUP(표1[[#This Row],[상품코드]],표2[],8,0),"")</f>
        <v/>
      </c>
    </row>
    <row r="380" spans="1:9" ht="16.5" customHeight="1" x14ac:dyDescent="0.3">
      <c r="A380" s="60">
        <v>12</v>
      </c>
      <c r="B380" s="3" t="s">
        <v>14</v>
      </c>
      <c r="D380" s="10">
        <v>50</v>
      </c>
      <c r="E380" s="11">
        <v>19000</v>
      </c>
      <c r="F380" s="7">
        <v>44803</v>
      </c>
      <c r="G380" s="4" t="s">
        <v>43</v>
      </c>
      <c r="I380" s="8" t="str">
        <f>IFERROR(VLOOKUP(표1[[#This Row],[상품코드]],표2[],8,0),"")</f>
        <v/>
      </c>
    </row>
    <row r="381" spans="1:9" ht="16.5" customHeight="1" x14ac:dyDescent="0.3">
      <c r="A381" s="60">
        <v>12</v>
      </c>
      <c r="B381" s="3" t="s">
        <v>13</v>
      </c>
      <c r="D381" s="10">
        <v>100</v>
      </c>
      <c r="E381" s="11">
        <v>38000</v>
      </c>
      <c r="F381" s="7">
        <v>44803</v>
      </c>
      <c r="G381" s="4" t="s">
        <v>43</v>
      </c>
      <c r="I381" s="8" t="str">
        <f>IFERROR(VLOOKUP(표1[[#This Row],[상품코드]],표2[],8,0),"")</f>
        <v/>
      </c>
    </row>
    <row r="382" spans="1:9" ht="16.5" customHeight="1" x14ac:dyDescent="0.3">
      <c r="A382" s="60">
        <v>1</v>
      </c>
      <c r="D382" s="10">
        <v>74</v>
      </c>
      <c r="E382" s="11">
        <v>299700</v>
      </c>
      <c r="F382" s="7">
        <v>44804</v>
      </c>
      <c r="G382" s="4" t="s">
        <v>43</v>
      </c>
      <c r="I382" s="8" t="str">
        <f>IFERROR(VLOOKUP(표1[[#This Row],[상품코드]],표2[],8,0),"")</f>
        <v/>
      </c>
    </row>
    <row r="383" spans="1:9" ht="16.5" customHeight="1" x14ac:dyDescent="0.3">
      <c r="A383" s="60">
        <v>1</v>
      </c>
      <c r="D383" s="10">
        <v>74</v>
      </c>
      <c r="E383" s="11">
        <v>299700</v>
      </c>
      <c r="F383" s="7">
        <v>44804</v>
      </c>
      <c r="G383" s="4" t="s">
        <v>43</v>
      </c>
      <c r="I383" s="8" t="str">
        <f>IFERROR(VLOOKUP(표1[[#This Row],[상품코드]],표2[],8,0),"")</f>
        <v/>
      </c>
    </row>
    <row r="384" spans="1:9" ht="16.5" customHeight="1" x14ac:dyDescent="0.3">
      <c r="A384" s="60">
        <v>6</v>
      </c>
      <c r="B384" s="3" t="s">
        <v>12</v>
      </c>
      <c r="D384" s="10">
        <v>100</v>
      </c>
      <c r="E384" s="11">
        <v>10000</v>
      </c>
      <c r="F384" s="7">
        <v>44804</v>
      </c>
      <c r="G384" s="4" t="s">
        <v>43</v>
      </c>
      <c r="I384" s="8" t="str">
        <f>IFERROR(VLOOKUP(표1[[#This Row],[상품코드]],표2[],8,0),"")</f>
        <v/>
      </c>
    </row>
    <row r="385" spans="1:9" ht="16.5" customHeight="1" x14ac:dyDescent="0.3">
      <c r="A385" s="60">
        <v>7</v>
      </c>
      <c r="B385" s="3" t="s">
        <v>11</v>
      </c>
      <c r="D385" s="10">
        <v>1</v>
      </c>
      <c r="E385" s="11">
        <v>18700</v>
      </c>
      <c r="F385" s="7">
        <v>44805</v>
      </c>
      <c r="G385" s="4" t="s">
        <v>45</v>
      </c>
      <c r="H385" s="2">
        <v>3000</v>
      </c>
      <c r="I385" s="8" t="str">
        <f>IFERROR(VLOOKUP(표1[[#This Row],[상품코드]],표2[],8,0),"")</f>
        <v/>
      </c>
    </row>
    <row r="386" spans="1:9" ht="16.5" customHeight="1" x14ac:dyDescent="0.3">
      <c r="A386" s="60">
        <v>7</v>
      </c>
      <c r="B386" s="3" t="s">
        <v>10</v>
      </c>
      <c r="D386" s="10">
        <v>1</v>
      </c>
      <c r="E386" s="11">
        <v>18700</v>
      </c>
      <c r="F386" s="7">
        <v>44805</v>
      </c>
      <c r="G386" s="4" t="s">
        <v>45</v>
      </c>
      <c r="H386" s="2">
        <v>3000</v>
      </c>
      <c r="I386" s="8" t="str">
        <f>IFERROR(VLOOKUP(표1[[#This Row],[상품코드]],표2[],8,0),"")</f>
        <v/>
      </c>
    </row>
    <row r="387" spans="1:9" ht="16.5" customHeight="1" x14ac:dyDescent="0.3">
      <c r="A387" s="60">
        <v>5</v>
      </c>
      <c r="D387" s="10">
        <v>160</v>
      </c>
      <c r="E387" s="11">
        <v>720000</v>
      </c>
      <c r="F387" s="7">
        <v>44806</v>
      </c>
      <c r="G387" s="4" t="s">
        <v>44</v>
      </c>
      <c r="I387" s="8" t="str">
        <f>IFERROR(VLOOKUP(표1[[#This Row],[상품코드]],표2[],8,0),"")</f>
        <v/>
      </c>
    </row>
    <row r="388" spans="1:9" ht="16.5" customHeight="1" x14ac:dyDescent="0.3">
      <c r="A388" s="60">
        <v>21</v>
      </c>
      <c r="B388" s="3" t="s">
        <v>42</v>
      </c>
      <c r="D388" s="10">
        <v>1</v>
      </c>
      <c r="E388" s="11">
        <v>2500</v>
      </c>
      <c r="F388" s="7">
        <v>44806</v>
      </c>
      <c r="G388" s="4" t="s">
        <v>43</v>
      </c>
      <c r="I388" s="8" t="str">
        <f>IFERROR(VLOOKUP(표1[[#This Row],[상품코드]],표2[],8,0),"")</f>
        <v/>
      </c>
    </row>
    <row r="389" spans="1:9" ht="16.5" customHeight="1" x14ac:dyDescent="0.3">
      <c r="A389" s="60">
        <v>9</v>
      </c>
      <c r="D389" s="10">
        <v>1</v>
      </c>
      <c r="E389" s="11">
        <v>5760</v>
      </c>
      <c r="F389" s="7">
        <v>44808</v>
      </c>
      <c r="G389" s="4" t="s">
        <v>45</v>
      </c>
      <c r="H389" s="2">
        <v>3000</v>
      </c>
      <c r="I389" s="8" t="str">
        <f>IFERROR(VLOOKUP(표1[[#This Row],[상품코드]],표2[],8,0),"")</f>
        <v/>
      </c>
    </row>
    <row r="390" spans="1:9" ht="16.5" customHeight="1" x14ac:dyDescent="0.3">
      <c r="A390" s="60">
        <v>1</v>
      </c>
      <c r="D390" s="10">
        <v>2</v>
      </c>
      <c r="E390" s="11">
        <v>9000</v>
      </c>
      <c r="F390" s="7">
        <v>44809</v>
      </c>
      <c r="G390" s="4" t="s">
        <v>43</v>
      </c>
      <c r="I390" s="8" t="str">
        <f>IFERROR(VLOOKUP(표1[[#This Row],[상품코드]],표2[],8,0),"")</f>
        <v/>
      </c>
    </row>
    <row r="391" spans="1:9" ht="16.5" customHeight="1" x14ac:dyDescent="0.3">
      <c r="A391" s="60">
        <v>2</v>
      </c>
      <c r="D391" s="10">
        <v>50</v>
      </c>
      <c r="E391" s="11">
        <v>11000</v>
      </c>
      <c r="F391" s="7">
        <v>44809</v>
      </c>
      <c r="G391" s="4" t="s">
        <v>43</v>
      </c>
      <c r="I391" s="8" t="str">
        <f>IFERROR(VLOOKUP(표1[[#This Row],[상품코드]],표2[],8,0),"")</f>
        <v/>
      </c>
    </row>
    <row r="392" spans="1:9" ht="16.5" customHeight="1" x14ac:dyDescent="0.3">
      <c r="A392" s="60">
        <v>12</v>
      </c>
      <c r="B392" s="3" t="s">
        <v>13</v>
      </c>
      <c r="D392" s="10">
        <v>25</v>
      </c>
      <c r="E392" s="11">
        <v>9500</v>
      </c>
      <c r="F392" s="7">
        <v>44809</v>
      </c>
      <c r="G392" s="4" t="s">
        <v>43</v>
      </c>
      <c r="I392" s="8" t="str">
        <f>IFERROR(VLOOKUP(표1[[#This Row],[상품코드]],표2[],8,0),"")</f>
        <v/>
      </c>
    </row>
    <row r="393" spans="1:9" ht="16.5" customHeight="1" x14ac:dyDescent="0.3">
      <c r="A393" s="60">
        <v>19</v>
      </c>
      <c r="D393" s="10">
        <v>20</v>
      </c>
      <c r="E393" s="11">
        <v>24000</v>
      </c>
      <c r="F393" s="7">
        <v>44809</v>
      </c>
      <c r="G393" s="4" t="s">
        <v>43</v>
      </c>
      <c r="I393" s="8" t="str">
        <f>IFERROR(VLOOKUP(표1[[#This Row],[상품코드]],표2[],8,0),"")</f>
        <v/>
      </c>
    </row>
    <row r="394" spans="1:9" ht="16.5" customHeight="1" x14ac:dyDescent="0.3">
      <c r="A394" s="60">
        <v>19</v>
      </c>
      <c r="D394" s="10">
        <v>20</v>
      </c>
      <c r="E394" s="11">
        <v>24000</v>
      </c>
      <c r="F394" s="7">
        <v>44809</v>
      </c>
      <c r="G394" s="4" t="s">
        <v>43</v>
      </c>
      <c r="I394" s="8" t="str">
        <f>IFERROR(VLOOKUP(표1[[#This Row],[상품코드]],표2[],8,0),"")</f>
        <v/>
      </c>
    </row>
    <row r="395" spans="1:9" ht="16.5" customHeight="1" x14ac:dyDescent="0.3">
      <c r="A395" s="60">
        <v>21</v>
      </c>
      <c r="B395" s="3" t="s">
        <v>11</v>
      </c>
      <c r="D395" s="10">
        <v>10</v>
      </c>
      <c r="E395" s="11">
        <v>22500</v>
      </c>
      <c r="F395" s="7">
        <v>44809</v>
      </c>
      <c r="G395" s="4" t="s">
        <v>43</v>
      </c>
      <c r="I395" s="8" t="str">
        <f>IFERROR(VLOOKUP(표1[[#This Row],[상품코드]],표2[],8,0),"")</f>
        <v/>
      </c>
    </row>
    <row r="396" spans="1:9" ht="16.5" customHeight="1" x14ac:dyDescent="0.3">
      <c r="A396" s="60">
        <v>21</v>
      </c>
      <c r="B396" s="3" t="s">
        <v>10</v>
      </c>
      <c r="D396" s="10">
        <v>10</v>
      </c>
      <c r="E396" s="11">
        <v>22500</v>
      </c>
      <c r="F396" s="7">
        <v>44809</v>
      </c>
      <c r="G396" s="4" t="s">
        <v>43</v>
      </c>
      <c r="I396" s="8" t="str">
        <f>IFERROR(VLOOKUP(표1[[#This Row],[상품코드]],표2[],8,0),"")</f>
        <v/>
      </c>
    </row>
    <row r="397" spans="1:9" ht="16.5" customHeight="1" x14ac:dyDescent="0.3">
      <c r="A397" s="60">
        <v>1</v>
      </c>
      <c r="D397" s="10">
        <v>10</v>
      </c>
      <c r="E397" s="11">
        <v>45000</v>
      </c>
      <c r="F397" s="7">
        <v>44812</v>
      </c>
      <c r="G397" s="4" t="s">
        <v>43</v>
      </c>
      <c r="I397" s="8" t="str">
        <f>IFERROR(VLOOKUP(표1[[#This Row],[상품코드]],표2[],8,0),"")</f>
        <v/>
      </c>
    </row>
    <row r="398" spans="1:9" ht="16.5" customHeight="1" x14ac:dyDescent="0.3">
      <c r="A398" s="60">
        <v>1</v>
      </c>
      <c r="D398" s="10">
        <v>10</v>
      </c>
      <c r="E398" s="11">
        <v>45000</v>
      </c>
      <c r="F398" s="7">
        <v>44817</v>
      </c>
      <c r="G398" s="4" t="s">
        <v>43</v>
      </c>
      <c r="I398" s="8" t="str">
        <f>IFERROR(VLOOKUP(표1[[#This Row],[상품코드]],표2[],8,0),"")</f>
        <v/>
      </c>
    </row>
    <row r="399" spans="1:9" ht="16.5" customHeight="1" x14ac:dyDescent="0.3">
      <c r="A399" s="60">
        <v>1</v>
      </c>
      <c r="D399" s="10">
        <v>27</v>
      </c>
      <c r="E399" s="11">
        <v>115420</v>
      </c>
      <c r="F399" s="7">
        <v>44817</v>
      </c>
      <c r="G399" s="4" t="s">
        <v>43</v>
      </c>
      <c r="I399" s="8" t="str">
        <f>IFERROR(VLOOKUP(표1[[#This Row],[상품코드]],표2[],8,0),"")</f>
        <v/>
      </c>
    </row>
    <row r="400" spans="1:9" ht="16.5" customHeight="1" x14ac:dyDescent="0.3">
      <c r="A400" s="60">
        <v>7</v>
      </c>
      <c r="B400" s="3" t="s">
        <v>11</v>
      </c>
      <c r="D400" s="10">
        <v>5</v>
      </c>
      <c r="E400" s="11">
        <v>49500</v>
      </c>
      <c r="F400" s="7">
        <v>44817</v>
      </c>
      <c r="G400" s="4" t="s">
        <v>43</v>
      </c>
      <c r="I400" s="8" t="str">
        <f>IFERROR(VLOOKUP(표1[[#This Row],[상품코드]],표2[],8,0),"")</f>
        <v/>
      </c>
    </row>
    <row r="401" spans="1:9" ht="16.5" customHeight="1" x14ac:dyDescent="0.3">
      <c r="A401" s="60">
        <v>7</v>
      </c>
      <c r="B401" s="3" t="s">
        <v>10</v>
      </c>
      <c r="D401" s="10">
        <v>15</v>
      </c>
      <c r="E401" s="11">
        <v>148500</v>
      </c>
      <c r="F401" s="7">
        <v>44817</v>
      </c>
      <c r="G401" s="4" t="s">
        <v>43</v>
      </c>
      <c r="I401" s="8" t="str">
        <f>IFERROR(VLOOKUP(표1[[#This Row],[상품코드]],표2[],8,0),"")</f>
        <v/>
      </c>
    </row>
    <row r="402" spans="1:9" ht="16.5" customHeight="1" x14ac:dyDescent="0.3">
      <c r="A402" s="60">
        <v>12</v>
      </c>
      <c r="B402" s="3" t="s">
        <v>14</v>
      </c>
      <c r="D402" s="10">
        <v>25</v>
      </c>
      <c r="E402" s="11">
        <v>9500</v>
      </c>
      <c r="F402" s="7">
        <v>44817</v>
      </c>
      <c r="G402" s="4" t="s">
        <v>43</v>
      </c>
      <c r="I402" s="8" t="str">
        <f>IFERROR(VLOOKUP(표1[[#This Row],[상품코드]],표2[],8,0),"")</f>
        <v/>
      </c>
    </row>
    <row r="403" spans="1:9" ht="16.5" customHeight="1" x14ac:dyDescent="0.3">
      <c r="A403" s="60">
        <v>12</v>
      </c>
      <c r="B403" s="3" t="s">
        <v>14</v>
      </c>
      <c r="D403" s="10">
        <v>50</v>
      </c>
      <c r="E403" s="11">
        <v>19000</v>
      </c>
      <c r="F403" s="7">
        <v>44817</v>
      </c>
      <c r="G403" s="4" t="s">
        <v>43</v>
      </c>
      <c r="I403" s="8" t="str">
        <f>IFERROR(VLOOKUP(표1[[#This Row],[상품코드]],표2[],8,0),"")</f>
        <v/>
      </c>
    </row>
    <row r="404" spans="1:9" ht="16.5" customHeight="1" x14ac:dyDescent="0.3">
      <c r="A404" s="60">
        <v>12</v>
      </c>
      <c r="B404" s="3" t="s">
        <v>13</v>
      </c>
      <c r="D404" s="10">
        <v>25</v>
      </c>
      <c r="E404" s="11">
        <v>9500</v>
      </c>
      <c r="F404" s="7">
        <v>44817</v>
      </c>
      <c r="G404" s="4" t="s">
        <v>43</v>
      </c>
      <c r="I404" s="8" t="str">
        <f>IFERROR(VLOOKUP(표1[[#This Row],[상품코드]],표2[],8,0),"")</f>
        <v/>
      </c>
    </row>
    <row r="405" spans="1:9" ht="16.5" customHeight="1" x14ac:dyDescent="0.3">
      <c r="A405" s="60">
        <v>3</v>
      </c>
      <c r="D405" s="10">
        <v>20</v>
      </c>
      <c r="E405" s="11">
        <v>47500</v>
      </c>
      <c r="F405" s="7">
        <v>44818</v>
      </c>
      <c r="G405" s="4" t="s">
        <v>43</v>
      </c>
      <c r="I405" s="8" t="str">
        <f>IFERROR(VLOOKUP(표1[[#This Row],[상품코드]],표2[],8,0),"")</f>
        <v/>
      </c>
    </row>
    <row r="406" spans="1:9" ht="16.5" customHeight="1" x14ac:dyDescent="0.3">
      <c r="A406" s="60">
        <v>5</v>
      </c>
      <c r="D406" s="10">
        <v>30</v>
      </c>
      <c r="E406" s="11">
        <v>135000</v>
      </c>
      <c r="F406" s="7">
        <v>44818</v>
      </c>
      <c r="G406" s="4" t="s">
        <v>44</v>
      </c>
      <c r="I406" s="8" t="str">
        <f>IFERROR(VLOOKUP(표1[[#This Row],[상품코드]],표2[],8,0),"")</f>
        <v/>
      </c>
    </row>
    <row r="407" spans="1:9" ht="16.5" customHeight="1" x14ac:dyDescent="0.3">
      <c r="A407" s="60">
        <v>9</v>
      </c>
      <c r="D407" s="10">
        <v>1</v>
      </c>
      <c r="E407" s="11">
        <v>5760</v>
      </c>
      <c r="F407" s="7">
        <v>44818</v>
      </c>
      <c r="G407" s="4" t="s">
        <v>45</v>
      </c>
      <c r="H407" s="2">
        <v>6000</v>
      </c>
      <c r="I407" s="8" t="str">
        <f>IFERROR(VLOOKUP(표1[[#This Row],[상품코드]],표2[],8,0),"")</f>
        <v/>
      </c>
    </row>
    <row r="408" spans="1:9" ht="16.5" customHeight="1" x14ac:dyDescent="0.3">
      <c r="A408" s="60">
        <v>12</v>
      </c>
      <c r="B408" s="3" t="s">
        <v>13</v>
      </c>
      <c r="D408" s="10">
        <v>50</v>
      </c>
      <c r="E408" s="11">
        <v>19000</v>
      </c>
      <c r="F408" s="7">
        <v>44818</v>
      </c>
      <c r="G408" s="4" t="s">
        <v>44</v>
      </c>
      <c r="I408" s="8" t="str">
        <f>IFERROR(VLOOKUP(표1[[#This Row],[상품코드]],표2[],8,0),"")</f>
        <v/>
      </c>
    </row>
    <row r="409" spans="1:9" ht="16.5" customHeight="1" x14ac:dyDescent="0.3">
      <c r="A409" s="60">
        <v>9</v>
      </c>
      <c r="D409" s="10">
        <v>2</v>
      </c>
      <c r="E409" s="11">
        <v>11520</v>
      </c>
      <c r="F409" s="7">
        <v>44819</v>
      </c>
      <c r="G409" s="4" t="s">
        <v>45</v>
      </c>
      <c r="H409" s="2">
        <v>3000</v>
      </c>
      <c r="I409" s="8" t="str">
        <f>IFERROR(VLOOKUP(표1[[#This Row],[상품코드]],표2[],8,0),"")</f>
        <v/>
      </c>
    </row>
    <row r="410" spans="1:9" ht="16.5" customHeight="1" x14ac:dyDescent="0.3">
      <c r="A410" s="60">
        <v>9</v>
      </c>
      <c r="D410" s="10">
        <v>1</v>
      </c>
      <c r="E410" s="11">
        <v>5760</v>
      </c>
      <c r="F410" s="7">
        <v>44819</v>
      </c>
      <c r="G410" s="4" t="s">
        <v>45</v>
      </c>
      <c r="H410" s="2">
        <v>3000</v>
      </c>
      <c r="I410" s="8" t="str">
        <f>IFERROR(VLOOKUP(표1[[#This Row],[상품코드]],표2[],8,0),"")</f>
        <v/>
      </c>
    </row>
    <row r="411" spans="1:9" ht="16.5" customHeight="1" x14ac:dyDescent="0.3">
      <c r="A411" s="60">
        <v>12</v>
      </c>
      <c r="B411" s="3" t="s">
        <v>13</v>
      </c>
      <c r="D411" s="10">
        <v>100</v>
      </c>
      <c r="E411" s="11">
        <v>38000</v>
      </c>
      <c r="F411" s="7">
        <v>44819</v>
      </c>
      <c r="G411" s="4" t="s">
        <v>43</v>
      </c>
      <c r="I411" s="8" t="str">
        <f>IFERROR(VLOOKUP(표1[[#This Row],[상품코드]],표2[],8,0),"")</f>
        <v/>
      </c>
    </row>
    <row r="412" spans="1:9" ht="16.5" customHeight="1" x14ac:dyDescent="0.3">
      <c r="A412" s="60">
        <v>12</v>
      </c>
      <c r="B412" s="3" t="s">
        <v>14</v>
      </c>
      <c r="D412" s="10">
        <v>50</v>
      </c>
      <c r="E412" s="11">
        <v>19000</v>
      </c>
      <c r="F412" s="7">
        <v>44819</v>
      </c>
      <c r="G412" s="4" t="s">
        <v>43</v>
      </c>
      <c r="I412" s="8" t="str">
        <f>IFERROR(VLOOKUP(표1[[#This Row],[상품코드]],표2[],8,0),"")</f>
        <v/>
      </c>
    </row>
    <row r="413" spans="1:9" ht="16.5" customHeight="1" x14ac:dyDescent="0.3">
      <c r="A413" s="60">
        <v>18</v>
      </c>
      <c r="D413" s="10">
        <v>87</v>
      </c>
      <c r="E413" s="11">
        <v>93960</v>
      </c>
      <c r="F413" s="7">
        <v>44819</v>
      </c>
      <c r="G413" s="4" t="s">
        <v>43</v>
      </c>
      <c r="I413" s="8" t="str">
        <f>IFERROR(VLOOKUP(표1[[#This Row],[상품코드]],표2[],8,0),"")</f>
        <v/>
      </c>
    </row>
    <row r="414" spans="1:9" ht="16.5" customHeight="1" x14ac:dyDescent="0.3">
      <c r="A414" s="60">
        <v>18</v>
      </c>
      <c r="D414" s="10">
        <v>13</v>
      </c>
      <c r="E414" s="11">
        <v>14040</v>
      </c>
      <c r="F414" s="7">
        <v>44819</v>
      </c>
      <c r="G414" s="4" t="s">
        <v>43</v>
      </c>
      <c r="I414" s="8" t="str">
        <f>IFERROR(VLOOKUP(표1[[#This Row],[상품코드]],표2[],8,0),"")</f>
        <v/>
      </c>
    </row>
    <row r="415" spans="1:9" ht="16.5" customHeight="1" x14ac:dyDescent="0.3">
      <c r="A415" s="60">
        <v>5</v>
      </c>
      <c r="D415" s="10">
        <v>45</v>
      </c>
      <c r="E415" s="11">
        <v>202500</v>
      </c>
      <c r="F415" s="7">
        <v>44822</v>
      </c>
      <c r="G415" s="4" t="s">
        <v>44</v>
      </c>
      <c r="I415" s="8" t="str">
        <f>IFERROR(VLOOKUP(표1[[#This Row],[상품코드]],표2[],8,0),"")</f>
        <v/>
      </c>
    </row>
    <row r="416" spans="1:9" ht="16.5" customHeight="1" x14ac:dyDescent="0.3">
      <c r="A416" s="60">
        <v>18</v>
      </c>
      <c r="D416" s="10">
        <v>20</v>
      </c>
      <c r="E416" s="11">
        <v>32000</v>
      </c>
      <c r="F416" s="7">
        <v>44822</v>
      </c>
      <c r="G416" s="4" t="s">
        <v>45</v>
      </c>
      <c r="H416" s="2">
        <v>0</v>
      </c>
      <c r="I416" s="8" t="str">
        <f>IFERROR(VLOOKUP(표1[[#This Row],[상품코드]],표2[],8,0),"")</f>
        <v/>
      </c>
    </row>
    <row r="417" spans="1:9" ht="16.5" customHeight="1" x14ac:dyDescent="0.3">
      <c r="A417" s="60">
        <v>7</v>
      </c>
      <c r="B417" s="3" t="s">
        <v>10</v>
      </c>
      <c r="D417" s="10">
        <v>5</v>
      </c>
      <c r="E417" s="11">
        <v>52250</v>
      </c>
      <c r="F417" s="7">
        <v>44823</v>
      </c>
      <c r="G417" s="4" t="s">
        <v>43</v>
      </c>
      <c r="I417" s="8" t="str">
        <f>IFERROR(VLOOKUP(표1[[#This Row],[상품코드]],표2[],8,0),"")</f>
        <v/>
      </c>
    </row>
    <row r="418" spans="1:9" ht="16.5" customHeight="1" x14ac:dyDescent="0.3">
      <c r="A418" s="60">
        <v>10</v>
      </c>
      <c r="D418" s="10">
        <v>3</v>
      </c>
      <c r="E418" s="11">
        <v>18000</v>
      </c>
      <c r="F418" s="7">
        <v>44823</v>
      </c>
      <c r="G418" s="4" t="s">
        <v>43</v>
      </c>
      <c r="I418" s="8" t="str">
        <f>IFERROR(VLOOKUP(표1[[#This Row],[상품코드]],표2[],8,0),"")</f>
        <v/>
      </c>
    </row>
    <row r="419" spans="1:9" ht="16.5" customHeight="1" x14ac:dyDescent="0.3">
      <c r="A419" s="60">
        <v>14</v>
      </c>
      <c r="B419" s="3" t="s">
        <v>10</v>
      </c>
      <c r="D419" s="10">
        <v>4</v>
      </c>
      <c r="E419" s="11">
        <v>6800</v>
      </c>
      <c r="F419" s="7">
        <v>44823</v>
      </c>
      <c r="G419" s="4" t="s">
        <v>45</v>
      </c>
      <c r="H419" s="2">
        <v>3000</v>
      </c>
      <c r="I419" s="8" t="str">
        <f>IFERROR(VLOOKUP(표1[[#This Row],[상품코드]],표2[],8,0),"")</f>
        <v/>
      </c>
    </row>
    <row r="420" spans="1:9" ht="16.5" customHeight="1" x14ac:dyDescent="0.3">
      <c r="A420" s="60">
        <v>19</v>
      </c>
      <c r="D420" s="10">
        <v>5</v>
      </c>
      <c r="E420" s="11">
        <v>6000</v>
      </c>
      <c r="F420" s="7">
        <v>44823</v>
      </c>
      <c r="G420" s="4" t="s">
        <v>43</v>
      </c>
      <c r="I420" s="8" t="str">
        <f>IFERROR(VLOOKUP(표1[[#This Row],[상품코드]],표2[],8,0),"")</f>
        <v/>
      </c>
    </row>
    <row r="421" spans="1:9" ht="16.5" customHeight="1" x14ac:dyDescent="0.3">
      <c r="A421" s="60">
        <v>9</v>
      </c>
      <c r="D421" s="10">
        <v>1</v>
      </c>
      <c r="E421" s="11">
        <v>5760</v>
      </c>
      <c r="F421" s="7">
        <v>44824</v>
      </c>
      <c r="G421" s="4" t="s">
        <v>45</v>
      </c>
      <c r="H421" s="2">
        <v>3000</v>
      </c>
      <c r="I421" s="8" t="str">
        <f>IFERROR(VLOOKUP(표1[[#This Row],[상품코드]],표2[],8,0),"")</f>
        <v/>
      </c>
    </row>
    <row r="422" spans="1:9" ht="16.5" customHeight="1" x14ac:dyDescent="0.3">
      <c r="A422" s="60">
        <v>14</v>
      </c>
      <c r="B422" s="3" t="s">
        <v>10</v>
      </c>
      <c r="D422" s="10">
        <v>5</v>
      </c>
      <c r="E422" s="11">
        <v>5000</v>
      </c>
      <c r="F422" s="7">
        <v>44824</v>
      </c>
      <c r="G422" s="4" t="s">
        <v>43</v>
      </c>
      <c r="I422" s="8" t="str">
        <f>IFERROR(VLOOKUP(표1[[#This Row],[상품코드]],표2[],8,0),"")</f>
        <v/>
      </c>
    </row>
    <row r="423" spans="1:9" ht="16.5" customHeight="1" x14ac:dyDescent="0.3">
      <c r="A423" s="60">
        <v>3</v>
      </c>
      <c r="D423" s="10">
        <v>200</v>
      </c>
      <c r="E423" s="11">
        <v>450000</v>
      </c>
      <c r="F423" s="7">
        <v>44825</v>
      </c>
      <c r="G423" s="4" t="s">
        <v>43</v>
      </c>
      <c r="I423" s="8" t="str">
        <f>IFERROR(VLOOKUP(표1[[#This Row],[상품코드]],표2[],8,0),"")</f>
        <v/>
      </c>
    </row>
    <row r="424" spans="1:9" ht="16.5" customHeight="1" x14ac:dyDescent="0.3">
      <c r="A424" s="60">
        <v>9</v>
      </c>
      <c r="D424" s="10">
        <v>1</v>
      </c>
      <c r="E424" s="11">
        <v>5760</v>
      </c>
      <c r="F424" s="7">
        <v>44825</v>
      </c>
      <c r="G424" s="4" t="s">
        <v>45</v>
      </c>
      <c r="H424" s="2">
        <v>3000</v>
      </c>
      <c r="I424" s="8" t="str">
        <f>IFERROR(VLOOKUP(표1[[#This Row],[상품코드]],표2[],8,0),"")</f>
        <v/>
      </c>
    </row>
    <row r="425" spans="1:9" ht="16.5" customHeight="1" x14ac:dyDescent="0.3">
      <c r="A425" s="60">
        <v>12</v>
      </c>
      <c r="B425" s="3" t="s">
        <v>13</v>
      </c>
      <c r="D425" s="10">
        <v>25</v>
      </c>
      <c r="E425" s="11">
        <v>9500</v>
      </c>
      <c r="F425" s="7">
        <v>44825</v>
      </c>
      <c r="G425" s="4" t="s">
        <v>43</v>
      </c>
      <c r="I425" s="8" t="str">
        <f>IFERROR(VLOOKUP(표1[[#This Row],[상품코드]],표2[],8,0),"")</f>
        <v/>
      </c>
    </row>
    <row r="426" spans="1:9" ht="16.5" customHeight="1" x14ac:dyDescent="0.3">
      <c r="A426" s="60">
        <v>12</v>
      </c>
      <c r="B426" s="3" t="s">
        <v>13</v>
      </c>
      <c r="D426" s="10">
        <v>25</v>
      </c>
      <c r="E426" s="11">
        <v>9500</v>
      </c>
      <c r="F426" s="7">
        <v>44825</v>
      </c>
      <c r="G426" s="4" t="s">
        <v>43</v>
      </c>
      <c r="I426" s="8" t="str">
        <f>IFERROR(VLOOKUP(표1[[#This Row],[상품코드]],표2[],8,0),"")</f>
        <v/>
      </c>
    </row>
    <row r="427" spans="1:9" ht="16.5" customHeight="1" x14ac:dyDescent="0.3">
      <c r="A427" s="60">
        <v>12</v>
      </c>
      <c r="B427" s="3" t="s">
        <v>14</v>
      </c>
      <c r="D427" s="10">
        <v>25</v>
      </c>
      <c r="E427" s="11">
        <v>9500</v>
      </c>
      <c r="F427" s="7">
        <v>44825</v>
      </c>
      <c r="G427" s="4" t="s">
        <v>43</v>
      </c>
      <c r="I427" s="8" t="str">
        <f>IFERROR(VLOOKUP(표1[[#This Row],[상품코드]],표2[],8,0),"")</f>
        <v/>
      </c>
    </row>
    <row r="428" spans="1:9" ht="16.5" customHeight="1" x14ac:dyDescent="0.3">
      <c r="A428" s="60">
        <v>1</v>
      </c>
      <c r="D428" s="10">
        <v>1</v>
      </c>
      <c r="E428" s="11">
        <v>4500</v>
      </c>
      <c r="F428" s="7">
        <v>44826</v>
      </c>
      <c r="G428" s="4" t="s">
        <v>43</v>
      </c>
      <c r="I428" s="8" t="str">
        <f>IFERROR(VLOOKUP(표1[[#This Row],[상품코드]],표2[],8,0),"")</f>
        <v/>
      </c>
    </row>
    <row r="429" spans="1:9" ht="16.5" customHeight="1" x14ac:dyDescent="0.3">
      <c r="A429" s="60">
        <v>2</v>
      </c>
      <c r="D429" s="10">
        <v>50</v>
      </c>
      <c r="E429" s="11">
        <v>11000</v>
      </c>
      <c r="F429" s="7">
        <v>44826</v>
      </c>
      <c r="G429" s="4" t="s">
        <v>43</v>
      </c>
      <c r="I429" s="8" t="str">
        <f>IFERROR(VLOOKUP(표1[[#This Row],[상품코드]],표2[],8,0),"")</f>
        <v/>
      </c>
    </row>
    <row r="430" spans="1:9" ht="16.5" customHeight="1" x14ac:dyDescent="0.3">
      <c r="A430" s="60">
        <v>19</v>
      </c>
      <c r="D430" s="10">
        <v>10</v>
      </c>
      <c r="E430" s="11">
        <v>12000</v>
      </c>
      <c r="F430" s="7">
        <v>44826</v>
      </c>
      <c r="G430" s="4" t="s">
        <v>43</v>
      </c>
      <c r="I430" s="8" t="str">
        <f>IFERROR(VLOOKUP(표1[[#This Row],[상품코드]],표2[],8,0),"")</f>
        <v/>
      </c>
    </row>
    <row r="431" spans="1:9" ht="16.5" customHeight="1" x14ac:dyDescent="0.3">
      <c r="A431" s="60">
        <v>9</v>
      </c>
      <c r="D431" s="10">
        <v>1</v>
      </c>
      <c r="E431" s="11">
        <v>5760</v>
      </c>
      <c r="F431" s="7">
        <v>44827</v>
      </c>
      <c r="G431" s="4" t="s">
        <v>45</v>
      </c>
      <c r="H431" s="2">
        <v>3000</v>
      </c>
      <c r="I431" s="8" t="str">
        <f>IFERROR(VLOOKUP(표1[[#This Row],[상품코드]],표2[],8,0),"")</f>
        <v/>
      </c>
    </row>
    <row r="432" spans="1:9" ht="16.5" customHeight="1" x14ac:dyDescent="0.3">
      <c r="A432" s="60">
        <v>5</v>
      </c>
      <c r="D432" s="10">
        <v>10</v>
      </c>
      <c r="E432" s="11">
        <v>42750</v>
      </c>
      <c r="F432" s="7">
        <v>44828</v>
      </c>
      <c r="G432" s="4" t="s">
        <v>43</v>
      </c>
      <c r="I432" s="8" t="str">
        <f>IFERROR(VLOOKUP(표1[[#This Row],[상품코드]],표2[],8,0),"")</f>
        <v/>
      </c>
    </row>
    <row r="433" spans="1:9" ht="16.5" customHeight="1" x14ac:dyDescent="0.3">
      <c r="A433" s="60">
        <v>1</v>
      </c>
      <c r="D433" s="10">
        <v>2</v>
      </c>
      <c r="E433" s="11">
        <v>9000</v>
      </c>
      <c r="F433" s="7">
        <v>44830</v>
      </c>
      <c r="G433" s="4" t="s">
        <v>43</v>
      </c>
      <c r="I433" s="8" t="str">
        <f>IFERROR(VLOOKUP(표1[[#This Row],[상품코드]],표2[],8,0),"")</f>
        <v/>
      </c>
    </row>
    <row r="434" spans="1:9" ht="16.5" customHeight="1" x14ac:dyDescent="0.3">
      <c r="A434" s="60">
        <v>8</v>
      </c>
      <c r="D434" s="10">
        <v>2</v>
      </c>
      <c r="E434" s="11">
        <v>12000</v>
      </c>
      <c r="F434" s="7">
        <v>44830</v>
      </c>
      <c r="G434" s="4" t="s">
        <v>43</v>
      </c>
      <c r="I434" s="8" t="str">
        <f>IFERROR(VLOOKUP(표1[[#This Row],[상품코드]],표2[],8,0),"")</f>
        <v/>
      </c>
    </row>
    <row r="435" spans="1:9" ht="16.5" customHeight="1" x14ac:dyDescent="0.3">
      <c r="A435" s="60">
        <v>9</v>
      </c>
      <c r="D435" s="10">
        <v>1</v>
      </c>
      <c r="E435" s="11">
        <v>5760</v>
      </c>
      <c r="F435" s="7">
        <v>44830</v>
      </c>
      <c r="G435" s="4" t="s">
        <v>45</v>
      </c>
      <c r="H435" s="2">
        <v>3000</v>
      </c>
      <c r="I435" s="8" t="str">
        <f>IFERROR(VLOOKUP(표1[[#This Row],[상품코드]],표2[],8,0),"")</f>
        <v/>
      </c>
    </row>
    <row r="436" spans="1:9" ht="16.5" customHeight="1" x14ac:dyDescent="0.3">
      <c r="A436" s="60">
        <v>12</v>
      </c>
      <c r="B436" s="3" t="s">
        <v>14</v>
      </c>
      <c r="D436" s="10">
        <v>25</v>
      </c>
      <c r="E436" s="11">
        <v>9500</v>
      </c>
      <c r="F436" s="7">
        <v>44830</v>
      </c>
      <c r="G436" s="4" t="s">
        <v>43</v>
      </c>
      <c r="I436" s="8" t="str">
        <f>IFERROR(VLOOKUP(표1[[#This Row],[상품코드]],표2[],8,0),"")</f>
        <v/>
      </c>
    </row>
    <row r="437" spans="1:9" ht="16.5" customHeight="1" x14ac:dyDescent="0.3">
      <c r="A437" s="60">
        <v>12</v>
      </c>
      <c r="B437" s="3" t="s">
        <v>13</v>
      </c>
      <c r="D437" s="10">
        <v>25</v>
      </c>
      <c r="E437" s="11">
        <v>9500</v>
      </c>
      <c r="F437" s="7">
        <v>44830</v>
      </c>
      <c r="G437" s="4" t="s">
        <v>43</v>
      </c>
      <c r="I437" s="8" t="str">
        <f>IFERROR(VLOOKUP(표1[[#This Row],[상품코드]],표2[],8,0),"")</f>
        <v/>
      </c>
    </row>
    <row r="438" spans="1:9" ht="16.5" customHeight="1" x14ac:dyDescent="0.3">
      <c r="A438" s="60">
        <v>2</v>
      </c>
      <c r="D438" s="10">
        <v>50</v>
      </c>
      <c r="E438" s="11">
        <v>11000</v>
      </c>
      <c r="F438" s="7">
        <v>44831</v>
      </c>
      <c r="G438" s="4" t="s">
        <v>43</v>
      </c>
      <c r="I438" s="8" t="str">
        <f>IFERROR(VLOOKUP(표1[[#This Row],[상품코드]],표2[],8,0),"")</f>
        <v/>
      </c>
    </row>
    <row r="439" spans="1:9" ht="16.5" customHeight="1" x14ac:dyDescent="0.3">
      <c r="A439" s="60">
        <v>21</v>
      </c>
      <c r="B439" s="3" t="s">
        <v>10</v>
      </c>
      <c r="D439" s="10">
        <v>1</v>
      </c>
      <c r="E439" s="11">
        <v>2500</v>
      </c>
      <c r="F439" s="7">
        <v>44831</v>
      </c>
      <c r="G439" s="4" t="s">
        <v>43</v>
      </c>
      <c r="I439" s="8" t="str">
        <f>IFERROR(VLOOKUP(표1[[#This Row],[상품코드]],표2[],8,0),"")</f>
        <v/>
      </c>
    </row>
    <row r="440" spans="1:9" ht="16.5" customHeight="1" x14ac:dyDescent="0.3">
      <c r="A440" s="60">
        <v>8</v>
      </c>
      <c r="D440" s="10">
        <v>2</v>
      </c>
      <c r="E440" s="11">
        <v>15840</v>
      </c>
      <c r="F440" s="7">
        <v>44832</v>
      </c>
      <c r="G440" s="4" t="s">
        <v>45</v>
      </c>
      <c r="H440" s="2">
        <v>3000</v>
      </c>
      <c r="I440" s="8" t="str">
        <f>IFERROR(VLOOKUP(표1[[#This Row],[상품코드]],표2[],8,0),"")</f>
        <v/>
      </c>
    </row>
    <row r="441" spans="1:9" ht="16.5" customHeight="1" x14ac:dyDescent="0.3">
      <c r="A441" s="60">
        <v>11</v>
      </c>
      <c r="D441" s="10">
        <v>1</v>
      </c>
      <c r="E441" s="11">
        <v>7500</v>
      </c>
      <c r="F441" s="7">
        <v>44832</v>
      </c>
      <c r="G441" s="4" t="s">
        <v>43</v>
      </c>
      <c r="I441" s="8" t="str">
        <f>IFERROR(VLOOKUP(표1[[#This Row],[상품코드]],표2[],8,0),"")</f>
        <v/>
      </c>
    </row>
    <row r="442" spans="1:9" ht="16.5" customHeight="1" x14ac:dyDescent="0.3">
      <c r="A442" s="60">
        <v>1</v>
      </c>
      <c r="D442" s="10">
        <v>20</v>
      </c>
      <c r="E442" s="11">
        <v>85500</v>
      </c>
      <c r="F442" s="7">
        <v>44833</v>
      </c>
      <c r="G442" s="4" t="s">
        <v>43</v>
      </c>
      <c r="I442" s="8" t="str">
        <f>IFERROR(VLOOKUP(표1[[#This Row],[상품코드]],표2[],8,0),"")</f>
        <v/>
      </c>
    </row>
    <row r="443" spans="1:9" ht="16.5" customHeight="1" x14ac:dyDescent="0.3">
      <c r="A443" s="60">
        <v>12</v>
      </c>
      <c r="B443" s="3" t="s">
        <v>13</v>
      </c>
      <c r="D443" s="10">
        <v>25</v>
      </c>
      <c r="E443" s="11">
        <v>9500</v>
      </c>
      <c r="F443" s="7">
        <v>44833</v>
      </c>
      <c r="G443" s="4" t="s">
        <v>43</v>
      </c>
      <c r="I443" s="8" t="str">
        <f>IFERROR(VLOOKUP(표1[[#This Row],[상품코드]],표2[],8,0),"")</f>
        <v/>
      </c>
    </row>
    <row r="444" spans="1:9" ht="16.5" customHeight="1" x14ac:dyDescent="0.3">
      <c r="A444" s="60">
        <v>12</v>
      </c>
      <c r="B444" s="3" t="s">
        <v>13</v>
      </c>
      <c r="D444" s="10">
        <v>300</v>
      </c>
      <c r="E444" s="11">
        <v>114000</v>
      </c>
      <c r="F444" s="7">
        <v>44834</v>
      </c>
      <c r="G444" s="4" t="s">
        <v>43</v>
      </c>
      <c r="I444" s="8" t="str">
        <f>IFERROR(VLOOKUP(표1[[#This Row],[상품코드]],표2[],8,0),"")</f>
        <v/>
      </c>
    </row>
    <row r="445" spans="1:9" ht="16.5" customHeight="1" x14ac:dyDescent="0.3">
      <c r="A445" s="60">
        <v>3</v>
      </c>
      <c r="D445" s="10">
        <v>2</v>
      </c>
      <c r="E445" s="11">
        <v>8000</v>
      </c>
      <c r="F445" s="7">
        <v>44838</v>
      </c>
      <c r="G445" s="4" t="s">
        <v>43</v>
      </c>
      <c r="I445" s="8" t="str">
        <f>IFERROR(VLOOKUP(표1[[#This Row],[상품코드]],표2[],8,0),"")</f>
        <v/>
      </c>
    </row>
    <row r="446" spans="1:9" ht="16.5" customHeight="1" x14ac:dyDescent="0.3">
      <c r="A446" s="60">
        <v>5</v>
      </c>
      <c r="D446" s="10">
        <v>25</v>
      </c>
      <c r="E446" s="11">
        <v>112500</v>
      </c>
      <c r="F446" s="7">
        <v>44838</v>
      </c>
      <c r="G446" s="4" t="s">
        <v>44</v>
      </c>
      <c r="I446" s="8" t="str">
        <f>IFERROR(VLOOKUP(표1[[#This Row],[상품코드]],표2[],8,0),"")</f>
        <v/>
      </c>
    </row>
    <row r="447" spans="1:9" ht="16.5" customHeight="1" x14ac:dyDescent="0.3">
      <c r="A447" s="60">
        <v>5</v>
      </c>
      <c r="D447" s="10">
        <v>5</v>
      </c>
      <c r="E447" s="11">
        <v>22500</v>
      </c>
      <c r="F447" s="7">
        <v>44838</v>
      </c>
      <c r="G447" s="4" t="s">
        <v>43</v>
      </c>
      <c r="I447" s="8" t="str">
        <f>IFERROR(VLOOKUP(표1[[#This Row],[상품코드]],표2[],8,0),"")</f>
        <v/>
      </c>
    </row>
    <row r="448" spans="1:9" ht="16.5" customHeight="1" x14ac:dyDescent="0.3">
      <c r="A448" s="60">
        <v>9</v>
      </c>
      <c r="D448" s="10">
        <v>1</v>
      </c>
      <c r="E448" s="11">
        <v>5760</v>
      </c>
      <c r="F448" s="7">
        <v>44838</v>
      </c>
      <c r="G448" s="4" t="s">
        <v>45</v>
      </c>
      <c r="H448" s="2">
        <v>3000</v>
      </c>
      <c r="I448" s="8" t="str">
        <f>IFERROR(VLOOKUP(표1[[#This Row],[상품코드]],표2[],8,0),"")</f>
        <v/>
      </c>
    </row>
    <row r="449" spans="1:9" ht="16.5" customHeight="1" x14ac:dyDescent="0.3">
      <c r="A449" s="60">
        <v>20</v>
      </c>
      <c r="D449" s="10">
        <v>12</v>
      </c>
      <c r="E449" s="11">
        <v>38400</v>
      </c>
      <c r="F449" s="7">
        <v>44838</v>
      </c>
      <c r="G449" s="4" t="s">
        <v>44</v>
      </c>
      <c r="I449" s="8" t="str">
        <f>IFERROR(VLOOKUP(표1[[#This Row],[상품코드]],표2[],8,0),"")</f>
        <v/>
      </c>
    </row>
    <row r="450" spans="1:9" ht="16.5" customHeight="1" x14ac:dyDescent="0.3">
      <c r="A450" s="60">
        <v>21</v>
      </c>
      <c r="B450" s="3" t="s">
        <v>11</v>
      </c>
      <c r="D450" s="10">
        <v>5</v>
      </c>
      <c r="E450" s="11">
        <v>11250</v>
      </c>
      <c r="F450" s="7">
        <v>44838</v>
      </c>
      <c r="G450" s="4" t="s">
        <v>43</v>
      </c>
      <c r="I450" s="8" t="str">
        <f>IFERROR(VLOOKUP(표1[[#This Row],[상품코드]],표2[],8,0),"")</f>
        <v/>
      </c>
    </row>
    <row r="451" spans="1:9" ht="16.5" customHeight="1" x14ac:dyDescent="0.3">
      <c r="A451" s="60">
        <v>21</v>
      </c>
      <c r="B451" s="3" t="s">
        <v>42</v>
      </c>
      <c r="D451" s="10">
        <v>5</v>
      </c>
      <c r="E451" s="11">
        <v>11250</v>
      </c>
      <c r="F451" s="7">
        <v>44838</v>
      </c>
      <c r="G451" s="4" t="s">
        <v>43</v>
      </c>
      <c r="I451" s="8" t="str">
        <f>IFERROR(VLOOKUP(표1[[#This Row],[상품코드]],표2[],8,0),"")</f>
        <v/>
      </c>
    </row>
    <row r="452" spans="1:9" ht="16.5" customHeight="1" x14ac:dyDescent="0.3">
      <c r="A452" s="60">
        <v>9</v>
      </c>
      <c r="D452" s="10">
        <v>1</v>
      </c>
      <c r="E452" s="11">
        <v>5760</v>
      </c>
      <c r="F452" s="7">
        <v>44839</v>
      </c>
      <c r="G452" s="4" t="s">
        <v>45</v>
      </c>
      <c r="H452" s="2">
        <v>3000</v>
      </c>
      <c r="I452" s="8" t="str">
        <f>IFERROR(VLOOKUP(표1[[#This Row],[상품코드]],표2[],8,0),"")</f>
        <v/>
      </c>
    </row>
    <row r="453" spans="1:9" ht="16.5" customHeight="1" x14ac:dyDescent="0.3">
      <c r="A453" s="60">
        <v>20</v>
      </c>
      <c r="D453" s="10">
        <v>36</v>
      </c>
      <c r="E453" s="11">
        <v>115200</v>
      </c>
      <c r="F453" s="7">
        <v>44839</v>
      </c>
      <c r="G453" s="4" t="s">
        <v>44</v>
      </c>
      <c r="I453" s="8" t="str">
        <f>IFERROR(VLOOKUP(표1[[#This Row],[상품코드]],표2[],8,0),"")</f>
        <v/>
      </c>
    </row>
    <row r="454" spans="1:9" ht="16.5" customHeight="1" x14ac:dyDescent="0.3">
      <c r="A454" s="60">
        <v>8</v>
      </c>
      <c r="D454" s="10">
        <v>2</v>
      </c>
      <c r="E454" s="11">
        <v>12000</v>
      </c>
      <c r="F454" s="7">
        <v>44840</v>
      </c>
      <c r="G454" s="4" t="s">
        <v>43</v>
      </c>
      <c r="I454" s="8" t="str">
        <f>IFERROR(VLOOKUP(표1[[#This Row],[상품코드]],표2[],8,0),"")</f>
        <v/>
      </c>
    </row>
    <row r="455" spans="1:9" ht="16.5" customHeight="1" x14ac:dyDescent="0.3">
      <c r="A455" s="60">
        <v>19</v>
      </c>
      <c r="D455" s="10">
        <v>10</v>
      </c>
      <c r="E455" s="11">
        <v>12000</v>
      </c>
      <c r="F455" s="7">
        <v>44840</v>
      </c>
      <c r="G455" s="4" t="s">
        <v>43</v>
      </c>
      <c r="I455" s="8" t="str">
        <f>IFERROR(VLOOKUP(표1[[#This Row],[상품코드]],표2[],8,0),"")</f>
        <v/>
      </c>
    </row>
    <row r="456" spans="1:9" ht="16.5" customHeight="1" x14ac:dyDescent="0.3">
      <c r="A456" s="60">
        <v>1</v>
      </c>
      <c r="D456" s="10">
        <v>10</v>
      </c>
      <c r="E456" s="11">
        <v>45000</v>
      </c>
      <c r="F456" s="7">
        <v>44841</v>
      </c>
      <c r="G456" s="4" t="s">
        <v>43</v>
      </c>
      <c r="I456" s="8" t="str">
        <f>IFERROR(VLOOKUP(표1[[#This Row],[상품코드]],표2[],8,0),"")</f>
        <v/>
      </c>
    </row>
    <row r="457" spans="1:9" ht="16.5" customHeight="1" x14ac:dyDescent="0.3">
      <c r="A457" s="60">
        <v>6</v>
      </c>
      <c r="D457" s="10">
        <v>100</v>
      </c>
      <c r="E457" s="11">
        <v>10000</v>
      </c>
      <c r="F457" s="7">
        <v>44841</v>
      </c>
      <c r="G457" s="4" t="s">
        <v>43</v>
      </c>
      <c r="I457" s="8" t="str">
        <f>IFERROR(VLOOKUP(표1[[#This Row],[상품코드]],표2[],8,0),"")</f>
        <v/>
      </c>
    </row>
    <row r="458" spans="1:9" ht="16.5" customHeight="1" x14ac:dyDescent="0.3">
      <c r="A458" s="60">
        <v>14</v>
      </c>
      <c r="B458" s="3" t="s">
        <v>11</v>
      </c>
      <c r="D458" s="10">
        <v>1</v>
      </c>
      <c r="E458" s="11">
        <v>1700</v>
      </c>
      <c r="F458" s="7">
        <v>44844</v>
      </c>
      <c r="G458" s="4" t="s">
        <v>45</v>
      </c>
      <c r="H458" s="2">
        <v>3000</v>
      </c>
      <c r="I458" s="8" t="str">
        <f>IFERROR(VLOOKUP(표1[[#This Row],[상품코드]],표2[],8,0),"")</f>
        <v/>
      </c>
    </row>
    <row r="459" spans="1:9" ht="16.5" customHeight="1" x14ac:dyDescent="0.3">
      <c r="A459" s="60">
        <v>14</v>
      </c>
      <c r="B459" s="3" t="s">
        <v>10</v>
      </c>
      <c r="D459" s="10">
        <v>1</v>
      </c>
      <c r="E459" s="11">
        <v>1700</v>
      </c>
      <c r="F459" s="7">
        <v>44844</v>
      </c>
      <c r="G459" s="4" t="s">
        <v>45</v>
      </c>
      <c r="H459" s="2">
        <v>3000</v>
      </c>
      <c r="I459" s="8" t="str">
        <f>IFERROR(VLOOKUP(표1[[#This Row],[상품코드]],표2[],8,0),"")</f>
        <v/>
      </c>
    </row>
    <row r="460" spans="1:9" ht="16.5" customHeight="1" x14ac:dyDescent="0.3">
      <c r="A460" s="60">
        <v>8</v>
      </c>
      <c r="D460" s="10">
        <v>1</v>
      </c>
      <c r="E460" s="11">
        <v>6000</v>
      </c>
      <c r="F460" s="7">
        <v>44845</v>
      </c>
      <c r="G460" s="4" t="s">
        <v>43</v>
      </c>
      <c r="I460" s="8" t="str">
        <f>IFERROR(VLOOKUP(표1[[#This Row],[상품코드]],표2[],8,0),"")</f>
        <v/>
      </c>
    </row>
    <row r="461" spans="1:9" ht="16.5" customHeight="1" x14ac:dyDescent="0.3">
      <c r="A461" s="60">
        <v>4</v>
      </c>
      <c r="D461" s="10">
        <v>3</v>
      </c>
      <c r="E461" s="11">
        <v>19500</v>
      </c>
      <c r="F461" s="7">
        <v>44848</v>
      </c>
      <c r="G461" s="4" t="s">
        <v>43</v>
      </c>
      <c r="I461" s="8" t="str">
        <f>IFERROR(VLOOKUP(표1[[#This Row],[상품코드]],표2[],8,0),"")</f>
        <v/>
      </c>
    </row>
    <row r="462" spans="1:9" ht="16.5" customHeight="1" x14ac:dyDescent="0.3">
      <c r="A462" s="60">
        <v>6</v>
      </c>
      <c r="D462" s="10">
        <v>33</v>
      </c>
      <c r="E462" s="11">
        <v>3300</v>
      </c>
      <c r="F462" s="7">
        <v>44848</v>
      </c>
      <c r="G462" s="4" t="s">
        <v>43</v>
      </c>
      <c r="I462" s="8" t="str">
        <f>IFERROR(VLOOKUP(표1[[#This Row],[상품코드]],표2[],8,0),"")</f>
        <v/>
      </c>
    </row>
    <row r="463" spans="1:9" ht="16.5" customHeight="1" x14ac:dyDescent="0.3">
      <c r="A463" s="60">
        <v>7</v>
      </c>
      <c r="B463" s="3" t="s">
        <v>10</v>
      </c>
      <c r="D463" s="10">
        <v>2</v>
      </c>
      <c r="E463" s="11">
        <v>22000</v>
      </c>
      <c r="F463" s="7">
        <v>44851</v>
      </c>
      <c r="G463" s="4" t="s">
        <v>43</v>
      </c>
      <c r="I463" s="8" t="str">
        <f>IFERROR(VLOOKUP(표1[[#This Row],[상품코드]],표2[],8,0),"")</f>
        <v/>
      </c>
    </row>
    <row r="464" spans="1:9" ht="16.5" customHeight="1" x14ac:dyDescent="0.3">
      <c r="A464" s="60">
        <v>8</v>
      </c>
      <c r="D464" s="10">
        <v>5</v>
      </c>
      <c r="E464" s="11">
        <v>30000</v>
      </c>
      <c r="F464" s="7">
        <v>44851</v>
      </c>
      <c r="G464" s="4" t="s">
        <v>43</v>
      </c>
      <c r="I464" s="8" t="str">
        <f>IFERROR(VLOOKUP(표1[[#This Row],[상품코드]],표2[],8,0),"")</f>
        <v/>
      </c>
    </row>
    <row r="465" spans="1:9" ht="16.5" customHeight="1" x14ac:dyDescent="0.3">
      <c r="A465" s="60">
        <v>12</v>
      </c>
      <c r="B465" s="3" t="s">
        <v>14</v>
      </c>
      <c r="D465" s="10">
        <v>50</v>
      </c>
      <c r="E465" s="11">
        <v>19000</v>
      </c>
      <c r="F465" s="7">
        <v>44851</v>
      </c>
      <c r="G465" s="4" t="s">
        <v>43</v>
      </c>
      <c r="I465" s="8" t="str">
        <f>IFERROR(VLOOKUP(표1[[#This Row],[상품코드]],표2[],8,0),"")</f>
        <v/>
      </c>
    </row>
    <row r="466" spans="1:9" ht="16.5" customHeight="1" x14ac:dyDescent="0.3">
      <c r="A466" s="60">
        <v>21</v>
      </c>
      <c r="B466" s="3" t="s">
        <v>42</v>
      </c>
      <c r="D466" s="10">
        <v>3</v>
      </c>
      <c r="E466" s="11">
        <v>7120</v>
      </c>
      <c r="F466" s="7">
        <v>44851</v>
      </c>
      <c r="G466" s="4" t="s">
        <v>43</v>
      </c>
      <c r="I466" s="8" t="str">
        <f>IFERROR(VLOOKUP(표1[[#This Row],[상품코드]],표2[],8,0),"")</f>
        <v/>
      </c>
    </row>
    <row r="467" spans="1:9" ht="16.5" customHeight="1" x14ac:dyDescent="0.3">
      <c r="A467" s="60">
        <v>21</v>
      </c>
      <c r="B467" s="3" t="s">
        <v>11</v>
      </c>
      <c r="D467" s="10">
        <v>10</v>
      </c>
      <c r="E467" s="11">
        <v>22500</v>
      </c>
      <c r="F467" s="7">
        <v>44852</v>
      </c>
      <c r="G467" s="4" t="s">
        <v>43</v>
      </c>
      <c r="I467" s="8" t="str">
        <f>IFERROR(VLOOKUP(표1[[#This Row],[상품코드]],표2[],8,0),"")</f>
        <v/>
      </c>
    </row>
    <row r="468" spans="1:9" ht="16.5" customHeight="1" x14ac:dyDescent="0.3">
      <c r="A468" s="60">
        <v>12</v>
      </c>
      <c r="B468" s="3" t="s">
        <v>13</v>
      </c>
      <c r="D468" s="10">
        <v>200</v>
      </c>
      <c r="E468" s="11">
        <v>76000</v>
      </c>
      <c r="F468" s="7">
        <v>44853</v>
      </c>
      <c r="G468" s="4" t="s">
        <v>43</v>
      </c>
      <c r="I468" s="8" t="str">
        <f>IFERROR(VLOOKUP(표1[[#This Row],[상품코드]],표2[],8,0),"")</f>
        <v/>
      </c>
    </row>
    <row r="469" spans="1:9" ht="16.5" customHeight="1" x14ac:dyDescent="0.3">
      <c r="A469" s="60">
        <v>12</v>
      </c>
      <c r="B469" s="3" t="s">
        <v>14</v>
      </c>
      <c r="D469" s="10">
        <v>100</v>
      </c>
      <c r="E469" s="11">
        <v>38000</v>
      </c>
      <c r="F469" s="7">
        <v>44853</v>
      </c>
      <c r="G469" s="4" t="s">
        <v>43</v>
      </c>
      <c r="I469" s="8" t="str">
        <f>IFERROR(VLOOKUP(표1[[#This Row],[상품코드]],표2[],8,0),"")</f>
        <v/>
      </c>
    </row>
    <row r="470" spans="1:9" ht="16.5" customHeight="1" x14ac:dyDescent="0.3">
      <c r="A470" s="60">
        <v>16</v>
      </c>
      <c r="D470" s="10">
        <v>10</v>
      </c>
      <c r="E470" s="11">
        <v>126000</v>
      </c>
      <c r="F470" s="7">
        <v>44853</v>
      </c>
      <c r="G470" s="4" t="s">
        <v>43</v>
      </c>
      <c r="I470" s="8" t="str">
        <f>IFERROR(VLOOKUP(표1[[#This Row],[상품코드]],표2[],8,0),"")</f>
        <v/>
      </c>
    </row>
    <row r="471" spans="1:9" ht="16.5" customHeight="1" x14ac:dyDescent="0.3">
      <c r="A471" s="60">
        <v>10</v>
      </c>
      <c r="D471" s="10">
        <v>5</v>
      </c>
      <c r="E471" s="11">
        <v>30000</v>
      </c>
      <c r="F471" s="7">
        <v>44854</v>
      </c>
      <c r="G471" s="4" t="s">
        <v>43</v>
      </c>
      <c r="I471" s="8" t="str">
        <f>IFERROR(VLOOKUP(표1[[#This Row],[상품코드]],표2[],8,0),"")</f>
        <v/>
      </c>
    </row>
    <row r="472" spans="1:9" ht="16.5" customHeight="1" x14ac:dyDescent="0.3">
      <c r="A472" s="60">
        <v>2</v>
      </c>
      <c r="D472" s="10">
        <v>100</v>
      </c>
      <c r="E472" s="11">
        <v>22000</v>
      </c>
      <c r="F472" s="7">
        <v>44855</v>
      </c>
      <c r="G472" s="4" t="s">
        <v>43</v>
      </c>
      <c r="I472" s="8" t="str">
        <f>IFERROR(VLOOKUP(표1[[#This Row],[상품코드]],표2[],8,0),"")</f>
        <v/>
      </c>
    </row>
    <row r="473" spans="1:9" ht="16.5" customHeight="1" x14ac:dyDescent="0.3">
      <c r="A473" s="60">
        <v>3</v>
      </c>
      <c r="D473" s="10">
        <v>20</v>
      </c>
      <c r="E473" s="11">
        <v>47500</v>
      </c>
      <c r="F473" s="7">
        <v>44855</v>
      </c>
      <c r="G473" s="4" t="s">
        <v>43</v>
      </c>
      <c r="I473" s="8" t="str">
        <f>IFERROR(VLOOKUP(표1[[#This Row],[상품코드]],표2[],8,0),"")</f>
        <v/>
      </c>
    </row>
    <row r="474" spans="1:9" ht="16.5" customHeight="1" x14ac:dyDescent="0.3">
      <c r="A474" s="60">
        <v>8</v>
      </c>
      <c r="D474" s="10">
        <v>10</v>
      </c>
      <c r="E474" s="11">
        <v>57000</v>
      </c>
      <c r="F474" s="7">
        <v>44855</v>
      </c>
      <c r="G474" s="4" t="s">
        <v>43</v>
      </c>
      <c r="I474" s="8" t="str">
        <f>IFERROR(VLOOKUP(표1[[#This Row],[상품코드]],표2[],8,0),"")</f>
        <v/>
      </c>
    </row>
    <row r="475" spans="1:9" ht="16.5" customHeight="1" x14ac:dyDescent="0.3">
      <c r="A475" s="60">
        <v>19</v>
      </c>
      <c r="D475" s="10">
        <v>5</v>
      </c>
      <c r="E475" s="11">
        <v>6000</v>
      </c>
      <c r="F475" s="7">
        <v>44855</v>
      </c>
      <c r="G475" s="4" t="s">
        <v>43</v>
      </c>
      <c r="I475" s="8" t="str">
        <f>IFERROR(VLOOKUP(표1[[#This Row],[상품코드]],표2[],8,0),"")</f>
        <v/>
      </c>
    </row>
    <row r="476" spans="1:9" ht="16.5" customHeight="1" x14ac:dyDescent="0.3">
      <c r="A476" s="60">
        <v>12</v>
      </c>
      <c r="B476" s="3" t="s">
        <v>13</v>
      </c>
      <c r="D476" s="10">
        <v>25</v>
      </c>
      <c r="E476" s="11">
        <v>9500</v>
      </c>
      <c r="F476" s="7">
        <v>44858</v>
      </c>
      <c r="G476" s="4" t="s">
        <v>43</v>
      </c>
      <c r="I476" s="8" t="str">
        <f>IFERROR(VLOOKUP(표1[[#This Row],[상품코드]],표2[],8,0),"")</f>
        <v/>
      </c>
    </row>
    <row r="477" spans="1:9" ht="16.5" customHeight="1" x14ac:dyDescent="0.3">
      <c r="A477" s="60">
        <v>12</v>
      </c>
      <c r="B477" s="3" t="s">
        <v>13</v>
      </c>
      <c r="D477" s="10">
        <v>200</v>
      </c>
      <c r="E477" s="11">
        <v>76000</v>
      </c>
      <c r="F477" s="7">
        <v>44858</v>
      </c>
      <c r="G477" s="4" t="s">
        <v>43</v>
      </c>
      <c r="I477" s="8" t="str">
        <f>IFERROR(VLOOKUP(표1[[#This Row],[상품코드]],표2[],8,0),"")</f>
        <v/>
      </c>
    </row>
    <row r="478" spans="1:9" ht="16.5" customHeight="1" x14ac:dyDescent="0.3">
      <c r="A478" s="60">
        <v>3</v>
      </c>
      <c r="D478" s="10">
        <v>220</v>
      </c>
      <c r="E478" s="11">
        <v>495000</v>
      </c>
      <c r="F478" s="7">
        <v>44859</v>
      </c>
      <c r="G478" s="4" t="s">
        <v>43</v>
      </c>
      <c r="I478" s="8" t="str">
        <f>IFERROR(VLOOKUP(표1[[#This Row],[상품코드]],표2[],8,0),"")</f>
        <v/>
      </c>
    </row>
    <row r="479" spans="1:9" ht="16.5" customHeight="1" x14ac:dyDescent="0.3">
      <c r="A479" s="60">
        <v>3</v>
      </c>
      <c r="D479" s="10">
        <v>220</v>
      </c>
      <c r="E479" s="11">
        <v>475200</v>
      </c>
      <c r="F479" s="7">
        <v>44859</v>
      </c>
      <c r="G479" s="4" t="s">
        <v>43</v>
      </c>
      <c r="I479" s="8" t="str">
        <f>IFERROR(VLOOKUP(표1[[#This Row],[상품코드]],표2[],8,0),"")</f>
        <v/>
      </c>
    </row>
    <row r="480" spans="1:9" ht="16.5" customHeight="1" x14ac:dyDescent="0.3">
      <c r="A480" s="60">
        <v>16</v>
      </c>
      <c r="D480" s="10">
        <v>10</v>
      </c>
      <c r="E480" s="11">
        <v>126000</v>
      </c>
      <c r="F480" s="7">
        <v>44860</v>
      </c>
      <c r="G480" s="4" t="s">
        <v>43</v>
      </c>
      <c r="I480" s="8" t="str">
        <f>IFERROR(VLOOKUP(표1[[#This Row],[상품코드]],표2[],8,0),"")</f>
        <v/>
      </c>
    </row>
    <row r="481" spans="1:9" ht="16.5" customHeight="1" x14ac:dyDescent="0.3">
      <c r="A481" s="60">
        <v>21</v>
      </c>
      <c r="B481" s="3" t="s">
        <v>11</v>
      </c>
      <c r="D481" s="10">
        <v>30</v>
      </c>
      <c r="E481" s="11">
        <v>67500</v>
      </c>
      <c r="F481" s="7">
        <v>44860</v>
      </c>
      <c r="G481" s="4" t="s">
        <v>43</v>
      </c>
      <c r="I481" s="8" t="str">
        <f>IFERROR(VLOOKUP(표1[[#This Row],[상품코드]],표2[],8,0),"")</f>
        <v/>
      </c>
    </row>
    <row r="482" spans="1:9" ht="16.5" customHeight="1" x14ac:dyDescent="0.3">
      <c r="A482" s="60">
        <v>21</v>
      </c>
      <c r="B482" s="3" t="s">
        <v>10</v>
      </c>
      <c r="D482" s="10">
        <v>20</v>
      </c>
      <c r="E482" s="11">
        <v>45000</v>
      </c>
      <c r="F482" s="7">
        <v>44860</v>
      </c>
      <c r="G482" s="4" t="s">
        <v>43</v>
      </c>
      <c r="I482" s="8" t="str">
        <f>IFERROR(VLOOKUP(표1[[#This Row],[상품코드]],표2[],8,0),"")</f>
        <v/>
      </c>
    </row>
    <row r="483" spans="1:9" ht="16.5" customHeight="1" x14ac:dyDescent="0.3">
      <c r="A483" s="60">
        <v>4</v>
      </c>
      <c r="D483" s="10">
        <v>10</v>
      </c>
      <c r="E483" s="11">
        <v>61750</v>
      </c>
      <c r="F483" s="7">
        <v>44861</v>
      </c>
      <c r="G483" s="4" t="s">
        <v>43</v>
      </c>
      <c r="I483" s="8" t="str">
        <f>IFERROR(VLOOKUP(표1[[#This Row],[상품코드]],표2[],8,0),"")</f>
        <v/>
      </c>
    </row>
    <row r="484" spans="1:9" ht="16.5" customHeight="1" x14ac:dyDescent="0.3">
      <c r="A484" s="60">
        <v>7</v>
      </c>
      <c r="B484" s="3" t="s">
        <v>11</v>
      </c>
      <c r="D484" s="10">
        <v>1</v>
      </c>
      <c r="E484" s="11">
        <v>18700</v>
      </c>
      <c r="F484" s="7">
        <v>44861</v>
      </c>
      <c r="G484" s="4" t="s">
        <v>45</v>
      </c>
      <c r="H484" s="2">
        <v>3000</v>
      </c>
      <c r="I484" s="8" t="str">
        <f>IFERROR(VLOOKUP(표1[[#This Row],[상품코드]],표2[],8,0),"")</f>
        <v/>
      </c>
    </row>
    <row r="485" spans="1:9" ht="16.5" customHeight="1" x14ac:dyDescent="0.3">
      <c r="A485" s="60">
        <v>21</v>
      </c>
      <c r="B485" s="3" t="s">
        <v>10</v>
      </c>
      <c r="D485" s="10">
        <v>3</v>
      </c>
      <c r="E485" s="11">
        <v>7120</v>
      </c>
      <c r="F485" s="7">
        <v>44861</v>
      </c>
      <c r="G485" s="4" t="s">
        <v>43</v>
      </c>
      <c r="I485" s="8" t="str">
        <f>IFERROR(VLOOKUP(표1[[#This Row],[상품코드]],표2[],8,0),"")</f>
        <v/>
      </c>
    </row>
    <row r="486" spans="1:9" ht="16.5" customHeight="1" x14ac:dyDescent="0.3">
      <c r="A486" s="60">
        <v>2</v>
      </c>
      <c r="D486" s="10">
        <v>50</v>
      </c>
      <c r="E486" s="11">
        <v>11000</v>
      </c>
      <c r="F486" s="7">
        <v>44865</v>
      </c>
      <c r="G486" s="4" t="s">
        <v>43</v>
      </c>
      <c r="I486" s="8" t="str">
        <f>IFERROR(VLOOKUP(표1[[#This Row],[상품코드]],표2[],8,0),"")</f>
        <v/>
      </c>
    </row>
    <row r="487" spans="1:9" ht="16.5" customHeight="1" x14ac:dyDescent="0.3">
      <c r="A487" s="60">
        <v>7</v>
      </c>
      <c r="B487" s="3" t="s">
        <v>11</v>
      </c>
      <c r="D487" s="10">
        <v>4</v>
      </c>
      <c r="E487" s="11">
        <v>41800</v>
      </c>
      <c r="F487" s="7">
        <v>44865</v>
      </c>
      <c r="G487" s="4" t="s">
        <v>43</v>
      </c>
      <c r="I487" s="8" t="str">
        <f>IFERROR(VLOOKUP(표1[[#This Row],[상품코드]],표2[],8,0),"")</f>
        <v/>
      </c>
    </row>
    <row r="488" spans="1:9" ht="16.5" customHeight="1" x14ac:dyDescent="0.3">
      <c r="A488" s="60">
        <v>7</v>
      </c>
      <c r="B488" s="3" t="s">
        <v>10</v>
      </c>
      <c r="D488" s="10">
        <v>6</v>
      </c>
      <c r="E488" s="11">
        <v>62700</v>
      </c>
      <c r="F488" s="7">
        <v>44865</v>
      </c>
      <c r="G488" s="4" t="s">
        <v>43</v>
      </c>
      <c r="I488" s="8" t="str">
        <f>IFERROR(VLOOKUP(표1[[#This Row],[상품코드]],표2[],8,0),"")</f>
        <v/>
      </c>
    </row>
    <row r="489" spans="1:9" ht="16.5" customHeight="1" x14ac:dyDescent="0.3">
      <c r="A489" s="60">
        <v>14</v>
      </c>
      <c r="B489" s="3" t="s">
        <v>10</v>
      </c>
      <c r="D489" s="10">
        <v>10</v>
      </c>
      <c r="E489" s="11">
        <v>10000</v>
      </c>
      <c r="F489" s="7">
        <v>44865</v>
      </c>
      <c r="G489" s="4" t="s">
        <v>43</v>
      </c>
      <c r="I489" s="8" t="str">
        <f>IFERROR(VLOOKUP(표1[[#This Row],[상품코드]],표2[],8,0),"")</f>
        <v/>
      </c>
    </row>
    <row r="490" spans="1:9" ht="16.5" customHeight="1" x14ac:dyDescent="0.3">
      <c r="A490" s="60">
        <v>4</v>
      </c>
      <c r="D490" s="10">
        <v>5</v>
      </c>
      <c r="E490" s="11">
        <v>32500</v>
      </c>
      <c r="F490" s="7">
        <v>44866</v>
      </c>
      <c r="G490" s="4" t="s">
        <v>43</v>
      </c>
      <c r="I490" s="8" t="str">
        <f>IFERROR(VLOOKUP(표1[[#This Row],[상품코드]],표2[],8,0),"")</f>
        <v/>
      </c>
    </row>
    <row r="491" spans="1:9" ht="16.5" customHeight="1" x14ac:dyDescent="0.3">
      <c r="A491" s="60">
        <v>12</v>
      </c>
      <c r="B491" s="3" t="s">
        <v>13</v>
      </c>
      <c r="D491" s="10">
        <v>25</v>
      </c>
      <c r="E491" s="11">
        <v>9500</v>
      </c>
      <c r="F491" s="7">
        <v>44866</v>
      </c>
      <c r="G491" s="4" t="s">
        <v>43</v>
      </c>
      <c r="I491" s="8" t="str">
        <f>IFERROR(VLOOKUP(표1[[#This Row],[상품코드]],표2[],8,0),"")</f>
        <v/>
      </c>
    </row>
    <row r="492" spans="1:9" ht="16.5" customHeight="1" x14ac:dyDescent="0.3">
      <c r="A492" s="60">
        <v>12</v>
      </c>
      <c r="B492" s="3" t="s">
        <v>13</v>
      </c>
      <c r="D492" s="10">
        <v>25</v>
      </c>
      <c r="E492" s="11">
        <v>9500</v>
      </c>
      <c r="F492" s="7">
        <v>44866</v>
      </c>
      <c r="G492" s="4" t="s">
        <v>43</v>
      </c>
      <c r="I492" s="8" t="str">
        <f>IFERROR(VLOOKUP(표1[[#This Row],[상품코드]],표2[],8,0),"")</f>
        <v/>
      </c>
    </row>
    <row r="493" spans="1:9" ht="16.5" customHeight="1" x14ac:dyDescent="0.3">
      <c r="A493" s="60">
        <v>19</v>
      </c>
      <c r="D493" s="10">
        <v>2</v>
      </c>
      <c r="E493" s="11">
        <v>2400</v>
      </c>
      <c r="F493" s="7">
        <v>44866</v>
      </c>
      <c r="G493" s="4" t="s">
        <v>43</v>
      </c>
      <c r="I493" s="8" t="str">
        <f>IFERROR(VLOOKUP(표1[[#This Row],[상품코드]],표2[],8,0),"")</f>
        <v/>
      </c>
    </row>
    <row r="494" spans="1:9" ht="16.5" customHeight="1" x14ac:dyDescent="0.3">
      <c r="A494" s="60">
        <v>7</v>
      </c>
      <c r="B494" s="3" t="s">
        <v>11</v>
      </c>
      <c r="D494" s="10">
        <v>1</v>
      </c>
      <c r="E494" s="11">
        <v>18700</v>
      </c>
      <c r="F494" s="7">
        <v>44868</v>
      </c>
      <c r="G494" s="4" t="s">
        <v>45</v>
      </c>
      <c r="I494" s="8" t="str">
        <f>IFERROR(VLOOKUP(표1[[#This Row],[상품코드]],표2[],8,0),"")</f>
        <v/>
      </c>
    </row>
    <row r="495" spans="1:9" ht="16.5" customHeight="1" x14ac:dyDescent="0.3">
      <c r="A495" s="60">
        <v>16</v>
      </c>
      <c r="D495" s="10">
        <v>5</v>
      </c>
      <c r="E495" s="11">
        <v>66500</v>
      </c>
      <c r="F495" s="7">
        <v>44869</v>
      </c>
      <c r="G495" s="4" t="s">
        <v>43</v>
      </c>
      <c r="I495" s="8" t="str">
        <f>IFERROR(VLOOKUP(표1[[#This Row],[상품코드]],표2[],8,0),"")</f>
        <v/>
      </c>
    </row>
    <row r="496" spans="1:9" ht="16.5" customHeight="1" x14ac:dyDescent="0.3">
      <c r="A496" s="60">
        <v>4</v>
      </c>
      <c r="D496" s="10">
        <v>4</v>
      </c>
      <c r="E496" s="11">
        <v>26000</v>
      </c>
      <c r="F496" s="7">
        <v>44872</v>
      </c>
      <c r="G496" s="4" t="s">
        <v>43</v>
      </c>
      <c r="I496" s="8" t="str">
        <f>IFERROR(VLOOKUP(표1[[#This Row],[상품코드]],표2[],8,0),"")</f>
        <v/>
      </c>
    </row>
    <row r="497" spans="1:9" ht="16.5" customHeight="1" x14ac:dyDescent="0.3">
      <c r="A497" s="60">
        <v>8</v>
      </c>
      <c r="D497" s="10">
        <v>4</v>
      </c>
      <c r="E497" s="11">
        <v>24000</v>
      </c>
      <c r="F497" s="7">
        <v>44872</v>
      </c>
      <c r="G497" s="4" t="s">
        <v>43</v>
      </c>
      <c r="I497" s="8" t="str">
        <f>IFERROR(VLOOKUP(표1[[#This Row],[상품코드]],표2[],8,0),"")</f>
        <v/>
      </c>
    </row>
    <row r="498" spans="1:9" ht="16.5" customHeight="1" x14ac:dyDescent="0.3">
      <c r="A498" s="60">
        <v>12</v>
      </c>
      <c r="B498" s="3" t="s">
        <v>13</v>
      </c>
      <c r="D498" s="10">
        <v>50</v>
      </c>
      <c r="E498" s="11">
        <v>19000</v>
      </c>
      <c r="F498" s="7">
        <v>44872</v>
      </c>
      <c r="G498" s="4" t="s">
        <v>43</v>
      </c>
      <c r="I498" s="8" t="str">
        <f>IFERROR(VLOOKUP(표1[[#This Row],[상품코드]],표2[],8,0),"")</f>
        <v/>
      </c>
    </row>
    <row r="499" spans="1:9" ht="16.5" customHeight="1" x14ac:dyDescent="0.3">
      <c r="A499" s="60">
        <v>12</v>
      </c>
      <c r="B499" s="3" t="s">
        <v>14</v>
      </c>
      <c r="D499" s="10">
        <v>50</v>
      </c>
      <c r="E499" s="11">
        <v>19000</v>
      </c>
      <c r="F499" s="7">
        <v>44872</v>
      </c>
      <c r="G499" s="4" t="s">
        <v>43</v>
      </c>
      <c r="I499" s="8" t="str">
        <f>IFERROR(VLOOKUP(표1[[#This Row],[상품코드]],표2[],8,0),"")</f>
        <v/>
      </c>
    </row>
    <row r="500" spans="1:9" ht="16.5" customHeight="1" x14ac:dyDescent="0.3">
      <c r="A500" s="60">
        <v>16</v>
      </c>
      <c r="D500" s="10">
        <v>5</v>
      </c>
      <c r="E500" s="11">
        <v>66500</v>
      </c>
      <c r="F500" s="7">
        <v>44872</v>
      </c>
      <c r="G500" s="4" t="s">
        <v>43</v>
      </c>
      <c r="I500" s="8" t="str">
        <f>IFERROR(VLOOKUP(표1[[#This Row],[상품코드]],표2[],8,0),"")</f>
        <v/>
      </c>
    </row>
    <row r="501" spans="1:9" ht="16.5" customHeight="1" x14ac:dyDescent="0.3">
      <c r="A501" s="60">
        <v>2</v>
      </c>
      <c r="D501" s="10">
        <v>50</v>
      </c>
      <c r="E501" s="11">
        <v>11000</v>
      </c>
      <c r="F501" s="7">
        <v>44873</v>
      </c>
      <c r="G501" s="4" t="s">
        <v>43</v>
      </c>
      <c r="I501" s="8" t="str">
        <f>IFERROR(VLOOKUP(표1[[#This Row],[상품코드]],표2[],8,0),"")</f>
        <v/>
      </c>
    </row>
    <row r="502" spans="1:9" ht="16.5" customHeight="1" x14ac:dyDescent="0.3">
      <c r="A502" s="60">
        <v>19</v>
      </c>
      <c r="D502" s="10">
        <v>10</v>
      </c>
      <c r="E502" s="11">
        <v>12000</v>
      </c>
      <c r="F502" s="7">
        <v>44874</v>
      </c>
      <c r="G502" s="4" t="s">
        <v>43</v>
      </c>
      <c r="I502" s="8" t="str">
        <f>IFERROR(VLOOKUP(표1[[#This Row],[상품코드]],표2[],8,0),"")</f>
        <v/>
      </c>
    </row>
    <row r="503" spans="1:9" ht="16.5" customHeight="1" x14ac:dyDescent="0.3">
      <c r="A503" s="60">
        <v>3</v>
      </c>
      <c r="D503" s="10">
        <v>3</v>
      </c>
      <c r="E503" s="11">
        <v>10800</v>
      </c>
      <c r="F503" s="7">
        <v>44875</v>
      </c>
      <c r="G503" s="4" t="s">
        <v>45</v>
      </c>
      <c r="I503" s="8" t="str">
        <f>IFERROR(VLOOKUP(표1[[#This Row],[상품코드]],표2[],8,0),"")</f>
        <v/>
      </c>
    </row>
    <row r="504" spans="1:9" ht="16.5" customHeight="1" x14ac:dyDescent="0.3">
      <c r="A504" s="60">
        <v>3</v>
      </c>
      <c r="D504" s="10">
        <v>20</v>
      </c>
      <c r="E504" s="11">
        <v>47500</v>
      </c>
      <c r="F504" s="7">
        <v>44877</v>
      </c>
      <c r="G504" s="4" t="s">
        <v>43</v>
      </c>
      <c r="I504" s="8" t="str">
        <f>IFERROR(VLOOKUP(표1[[#This Row],[상품코드]],표2[],8,0),"")</f>
        <v/>
      </c>
    </row>
    <row r="505" spans="1:9" ht="16.5" customHeight="1" x14ac:dyDescent="0.3">
      <c r="A505" s="60">
        <v>3</v>
      </c>
      <c r="D505" s="10">
        <v>20</v>
      </c>
      <c r="E505" s="11">
        <v>47500</v>
      </c>
      <c r="F505" s="7">
        <v>44879</v>
      </c>
      <c r="G505" s="4" t="s">
        <v>43</v>
      </c>
      <c r="I505" s="8" t="str">
        <f>IFERROR(VLOOKUP(표1[[#This Row],[상품코드]],표2[],8,0),"")</f>
        <v/>
      </c>
    </row>
    <row r="506" spans="1:9" ht="16.5" customHeight="1" x14ac:dyDescent="0.3">
      <c r="A506" s="60">
        <v>4</v>
      </c>
      <c r="D506" s="10">
        <v>10</v>
      </c>
      <c r="E506" s="11">
        <v>61750</v>
      </c>
      <c r="F506" s="7">
        <v>44879</v>
      </c>
      <c r="G506" s="4" t="s">
        <v>43</v>
      </c>
      <c r="I506" s="8" t="str">
        <f>IFERROR(VLOOKUP(표1[[#This Row],[상품코드]],표2[],8,0),"")</f>
        <v/>
      </c>
    </row>
    <row r="507" spans="1:9" ht="16.5" customHeight="1" x14ac:dyDescent="0.3">
      <c r="A507" s="60">
        <v>4</v>
      </c>
      <c r="D507" s="10">
        <v>5</v>
      </c>
      <c r="E507" s="11">
        <v>32500</v>
      </c>
      <c r="F507" s="7">
        <v>44879</v>
      </c>
      <c r="G507" s="4" t="s">
        <v>43</v>
      </c>
      <c r="I507" s="8" t="str">
        <f>IFERROR(VLOOKUP(표1[[#This Row],[상품코드]],표2[],8,0),"")</f>
        <v/>
      </c>
    </row>
    <row r="508" spans="1:9" ht="16.5" customHeight="1" x14ac:dyDescent="0.3">
      <c r="A508" s="60">
        <v>3</v>
      </c>
      <c r="D508" s="10">
        <v>3</v>
      </c>
      <c r="E508" s="11">
        <v>7500</v>
      </c>
      <c r="F508" s="7">
        <v>44880</v>
      </c>
      <c r="G508" s="4" t="s">
        <v>43</v>
      </c>
      <c r="I508" s="8" t="str">
        <f>IFERROR(VLOOKUP(표1[[#This Row],[상품코드]],표2[],8,0),"")</f>
        <v/>
      </c>
    </row>
    <row r="509" spans="1:9" ht="16.5" customHeight="1" x14ac:dyDescent="0.3">
      <c r="A509" s="60">
        <v>3</v>
      </c>
      <c r="D509" s="10">
        <v>20</v>
      </c>
      <c r="E509" s="11">
        <v>47500</v>
      </c>
      <c r="F509" s="7">
        <v>44881</v>
      </c>
      <c r="G509" s="4" t="s">
        <v>43</v>
      </c>
      <c r="I509" s="8" t="str">
        <f>IFERROR(VLOOKUP(표1[[#This Row],[상품코드]],표2[],8,0),"")</f>
        <v/>
      </c>
    </row>
    <row r="510" spans="1:9" ht="16.5" customHeight="1" x14ac:dyDescent="0.3">
      <c r="A510" s="60">
        <v>21</v>
      </c>
      <c r="B510" s="3" t="s">
        <v>11</v>
      </c>
      <c r="D510" s="10">
        <v>20</v>
      </c>
      <c r="E510" s="11">
        <v>45000</v>
      </c>
      <c r="F510" s="7">
        <v>44881</v>
      </c>
      <c r="G510" s="4" t="s">
        <v>43</v>
      </c>
      <c r="I510" s="8" t="str">
        <f>IFERROR(VLOOKUP(표1[[#This Row],[상품코드]],표2[],8,0),"")</f>
        <v/>
      </c>
    </row>
    <row r="511" spans="1:9" ht="16.5" customHeight="1" x14ac:dyDescent="0.3">
      <c r="A511" s="60">
        <v>21</v>
      </c>
      <c r="B511" s="3" t="s">
        <v>10</v>
      </c>
      <c r="D511" s="10">
        <v>30</v>
      </c>
      <c r="E511" s="11">
        <v>67500</v>
      </c>
      <c r="F511" s="7">
        <v>44881</v>
      </c>
      <c r="G511" s="4" t="s">
        <v>43</v>
      </c>
      <c r="I511" s="8" t="str">
        <f>IFERROR(VLOOKUP(표1[[#This Row],[상품코드]],표2[],8,0),"")</f>
        <v/>
      </c>
    </row>
    <row r="512" spans="1:9" ht="16.5" customHeight="1" x14ac:dyDescent="0.3">
      <c r="A512" s="60">
        <v>1</v>
      </c>
      <c r="D512" s="10">
        <v>74</v>
      </c>
      <c r="E512" s="11">
        <v>299700</v>
      </c>
      <c r="F512" s="7">
        <v>44883</v>
      </c>
      <c r="G512" s="4" t="s">
        <v>43</v>
      </c>
      <c r="I512" s="8" t="str">
        <f>IFERROR(VLOOKUP(표1[[#This Row],[상품코드]],표2[],8,0),"")</f>
        <v/>
      </c>
    </row>
    <row r="513" spans="1:9" ht="16.5" customHeight="1" x14ac:dyDescent="0.3">
      <c r="A513" s="60">
        <v>16</v>
      </c>
      <c r="D513" s="10">
        <v>4</v>
      </c>
      <c r="E513" s="11">
        <v>53200</v>
      </c>
      <c r="F513" s="7">
        <v>44883</v>
      </c>
      <c r="G513" s="4" t="s">
        <v>43</v>
      </c>
      <c r="I513" s="8" t="str">
        <f>IFERROR(VLOOKUP(표1[[#This Row],[상품코드]],표2[],8,0),"")</f>
        <v/>
      </c>
    </row>
    <row r="514" spans="1:9" ht="16.5" customHeight="1" x14ac:dyDescent="0.3">
      <c r="A514" s="60">
        <v>17</v>
      </c>
      <c r="D514" s="10">
        <v>12</v>
      </c>
      <c r="E514" s="11">
        <v>28500</v>
      </c>
      <c r="F514" s="7">
        <v>44883</v>
      </c>
      <c r="G514" s="4" t="s">
        <v>43</v>
      </c>
      <c r="I514" s="8" t="str">
        <f>IFERROR(VLOOKUP(표1[[#This Row],[상품코드]],표2[],8,0),"")</f>
        <v/>
      </c>
    </row>
    <row r="515" spans="1:9" ht="16.5" customHeight="1" x14ac:dyDescent="0.3">
      <c r="A515" s="60">
        <v>3</v>
      </c>
      <c r="D515" s="10">
        <v>5</v>
      </c>
      <c r="E515" s="11">
        <v>12500</v>
      </c>
      <c r="F515" s="7">
        <v>44886</v>
      </c>
      <c r="G515" s="4" t="s">
        <v>43</v>
      </c>
      <c r="I515" s="8" t="str">
        <f>IFERROR(VLOOKUP(표1[[#This Row],[상품코드]],표2[],8,0),"")</f>
        <v/>
      </c>
    </row>
    <row r="516" spans="1:9" ht="16.5" customHeight="1" x14ac:dyDescent="0.3">
      <c r="A516" s="60">
        <v>4</v>
      </c>
      <c r="D516" s="10">
        <v>1</v>
      </c>
      <c r="E516" s="11">
        <v>6500</v>
      </c>
      <c r="F516" s="7">
        <v>44886</v>
      </c>
      <c r="G516" s="4" t="s">
        <v>43</v>
      </c>
      <c r="I516" s="8" t="str">
        <f>IFERROR(VLOOKUP(표1[[#This Row],[상품코드]],표2[],8,0),"")</f>
        <v/>
      </c>
    </row>
    <row r="517" spans="1:9" ht="16.5" customHeight="1" x14ac:dyDescent="0.3">
      <c r="A517" s="60">
        <v>14</v>
      </c>
      <c r="B517" s="3" t="s">
        <v>10</v>
      </c>
      <c r="D517" s="10">
        <v>5</v>
      </c>
      <c r="E517" s="11">
        <v>8500</v>
      </c>
      <c r="F517" s="7">
        <v>44886</v>
      </c>
      <c r="G517" s="4" t="s">
        <v>45</v>
      </c>
      <c r="I517" s="8" t="str">
        <f>IFERROR(VLOOKUP(표1[[#This Row],[상품코드]],표2[],8,0),"")</f>
        <v/>
      </c>
    </row>
    <row r="518" spans="1:9" ht="16.5" customHeight="1" x14ac:dyDescent="0.3">
      <c r="A518" s="60">
        <v>3</v>
      </c>
      <c r="D518" s="10">
        <v>20</v>
      </c>
      <c r="E518" s="11">
        <v>47500</v>
      </c>
      <c r="F518" s="7">
        <v>44888</v>
      </c>
      <c r="G518" s="4" t="s">
        <v>43</v>
      </c>
      <c r="I518" s="8" t="str">
        <f>IFERROR(VLOOKUP(표1[[#This Row],[상품코드]],표2[],8,0),"")</f>
        <v/>
      </c>
    </row>
    <row r="519" spans="1:9" ht="16.5" customHeight="1" x14ac:dyDescent="0.3">
      <c r="A519" s="60">
        <v>3</v>
      </c>
      <c r="D519" s="10">
        <v>5</v>
      </c>
      <c r="E519" s="11">
        <v>12500</v>
      </c>
      <c r="F519" s="7">
        <v>44888</v>
      </c>
      <c r="G519" s="4" t="s">
        <v>43</v>
      </c>
      <c r="I519" s="8" t="str">
        <f>IFERROR(VLOOKUP(표1[[#This Row],[상품코드]],표2[],8,0),"")</f>
        <v/>
      </c>
    </row>
    <row r="520" spans="1:9" ht="16.5" customHeight="1" x14ac:dyDescent="0.3">
      <c r="A520" s="60">
        <v>10</v>
      </c>
      <c r="D520" s="10">
        <v>50</v>
      </c>
      <c r="E520" s="11">
        <v>270000</v>
      </c>
      <c r="F520" s="7">
        <v>44888</v>
      </c>
      <c r="G520" s="4" t="s">
        <v>43</v>
      </c>
      <c r="I520" s="8" t="str">
        <f>IFERROR(VLOOKUP(표1[[#This Row],[상품코드]],표2[],8,0),"")</f>
        <v/>
      </c>
    </row>
    <row r="521" spans="1:9" ht="16.5" customHeight="1" x14ac:dyDescent="0.3">
      <c r="A521" s="60">
        <v>16</v>
      </c>
      <c r="D521" s="10">
        <v>3</v>
      </c>
      <c r="E521" s="11">
        <v>39900</v>
      </c>
      <c r="F521" s="7">
        <v>44888</v>
      </c>
      <c r="G521" s="4" t="s">
        <v>43</v>
      </c>
      <c r="I521" s="8" t="str">
        <f>IFERROR(VLOOKUP(표1[[#This Row],[상품코드]],표2[],8,0),"")</f>
        <v/>
      </c>
    </row>
    <row r="522" spans="1:9" ht="16.5" customHeight="1" x14ac:dyDescent="0.3">
      <c r="A522" s="60">
        <v>1</v>
      </c>
      <c r="D522" s="10">
        <v>10</v>
      </c>
      <c r="E522" s="11">
        <v>45000</v>
      </c>
      <c r="F522" s="7">
        <v>44889</v>
      </c>
      <c r="G522" s="4" t="s">
        <v>43</v>
      </c>
      <c r="I522" s="8" t="str">
        <f>IFERROR(VLOOKUP(표1[[#This Row],[상품코드]],표2[],8,0),"")</f>
        <v/>
      </c>
    </row>
    <row r="523" spans="1:9" ht="16.5" customHeight="1" x14ac:dyDescent="0.3">
      <c r="A523" s="60">
        <v>4</v>
      </c>
      <c r="D523" s="10">
        <v>10</v>
      </c>
      <c r="E523" s="11">
        <v>61750</v>
      </c>
      <c r="F523" s="7">
        <v>44893</v>
      </c>
      <c r="G523" s="4" t="s">
        <v>43</v>
      </c>
      <c r="I523" s="8" t="str">
        <f>IFERROR(VLOOKUP(표1[[#This Row],[상품코드]],표2[],8,0),"")</f>
        <v/>
      </c>
    </row>
    <row r="524" spans="1:9" ht="16.5" customHeight="1" x14ac:dyDescent="0.3">
      <c r="A524" s="60">
        <v>10</v>
      </c>
      <c r="D524" s="10">
        <v>5</v>
      </c>
      <c r="E524" s="11">
        <v>30000</v>
      </c>
      <c r="F524" s="7">
        <v>44893</v>
      </c>
      <c r="G524" s="4" t="s">
        <v>43</v>
      </c>
      <c r="I524" s="8" t="str">
        <f>IFERROR(VLOOKUP(표1[[#This Row],[상품코드]],표2[],8,0),"")</f>
        <v/>
      </c>
    </row>
    <row r="525" spans="1:9" ht="16.5" customHeight="1" x14ac:dyDescent="0.3">
      <c r="A525" s="60">
        <v>12</v>
      </c>
      <c r="B525" s="3" t="s">
        <v>14</v>
      </c>
      <c r="D525" s="10">
        <v>50</v>
      </c>
      <c r="E525" s="11">
        <v>19000</v>
      </c>
      <c r="F525" s="7">
        <v>44893</v>
      </c>
      <c r="G525" s="4" t="s">
        <v>43</v>
      </c>
      <c r="I525" s="8" t="str">
        <f>IFERROR(VLOOKUP(표1[[#This Row],[상품코드]],표2[],8,0),"")</f>
        <v/>
      </c>
    </row>
    <row r="526" spans="1:9" ht="16.5" customHeight="1" x14ac:dyDescent="0.3">
      <c r="A526" s="60">
        <v>12</v>
      </c>
      <c r="B526" s="3" t="s">
        <v>13</v>
      </c>
      <c r="D526" s="10">
        <v>50</v>
      </c>
      <c r="E526" s="11">
        <v>19000</v>
      </c>
      <c r="F526" s="7">
        <v>44893</v>
      </c>
      <c r="G526" s="4" t="s">
        <v>43</v>
      </c>
      <c r="I526" s="8" t="str">
        <f>IFERROR(VLOOKUP(표1[[#This Row],[상품코드]],표2[],8,0),"")</f>
        <v/>
      </c>
    </row>
    <row r="527" spans="1:9" ht="16.5" customHeight="1" x14ac:dyDescent="0.3">
      <c r="A527" s="60">
        <v>14</v>
      </c>
      <c r="B527" s="3" t="s">
        <v>10</v>
      </c>
      <c r="D527" s="10">
        <v>3</v>
      </c>
      <c r="E527" s="11">
        <v>3000</v>
      </c>
      <c r="F527" s="7">
        <v>44893</v>
      </c>
      <c r="G527" s="4" t="s">
        <v>43</v>
      </c>
      <c r="I527" s="8" t="str">
        <f>IFERROR(VLOOKUP(표1[[#This Row],[상품코드]],표2[],8,0),"")</f>
        <v/>
      </c>
    </row>
    <row r="528" spans="1:9" ht="16.5" customHeight="1" x14ac:dyDescent="0.3">
      <c r="A528" s="60">
        <v>14</v>
      </c>
      <c r="B528" s="3" t="s">
        <v>11</v>
      </c>
      <c r="D528" s="10">
        <v>3</v>
      </c>
      <c r="E528" s="11">
        <v>3000</v>
      </c>
      <c r="F528" s="7">
        <v>44893</v>
      </c>
      <c r="G528" s="4" t="s">
        <v>43</v>
      </c>
      <c r="I528" s="8" t="str">
        <f>IFERROR(VLOOKUP(표1[[#This Row],[상품코드]],표2[],8,0),"")</f>
        <v/>
      </c>
    </row>
    <row r="529" spans="1:9" ht="16.5" customHeight="1" x14ac:dyDescent="0.3">
      <c r="A529" s="60">
        <v>17</v>
      </c>
      <c r="D529" s="10">
        <v>12</v>
      </c>
      <c r="E529" s="11">
        <v>28500</v>
      </c>
      <c r="F529" s="7">
        <v>44893</v>
      </c>
      <c r="G529" s="4" t="s">
        <v>43</v>
      </c>
      <c r="I529" s="8" t="str">
        <f>IFERROR(VLOOKUP(표1[[#This Row],[상품코드]],표2[],8,0),"")</f>
        <v/>
      </c>
    </row>
    <row r="530" spans="1:9" ht="16.5" customHeight="1" x14ac:dyDescent="0.3">
      <c r="A530" s="60">
        <v>3</v>
      </c>
      <c r="D530" s="10">
        <v>3</v>
      </c>
      <c r="E530" s="11">
        <v>7500</v>
      </c>
      <c r="F530" s="7">
        <v>44895</v>
      </c>
      <c r="G530" s="4" t="s">
        <v>43</v>
      </c>
      <c r="I530" s="8" t="str">
        <f>IFERROR(VLOOKUP(표1[[#This Row],[상품코드]],표2[],8,0),"")</f>
        <v/>
      </c>
    </row>
    <row r="531" spans="1:9" ht="16.5" customHeight="1" x14ac:dyDescent="0.3">
      <c r="A531" s="60">
        <v>19</v>
      </c>
      <c r="D531" s="10">
        <v>10</v>
      </c>
      <c r="E531" s="11">
        <v>12000</v>
      </c>
      <c r="F531" s="7">
        <v>44900</v>
      </c>
      <c r="G531" s="4" t="s">
        <v>43</v>
      </c>
      <c r="I531" s="8" t="str">
        <f>IFERROR(VLOOKUP(표1[[#This Row],[상품코드]],표2[],8,0),"")</f>
        <v/>
      </c>
    </row>
    <row r="532" spans="1:9" ht="16.5" customHeight="1" x14ac:dyDescent="0.3">
      <c r="A532" s="60">
        <v>22</v>
      </c>
      <c r="D532" s="10">
        <v>5</v>
      </c>
      <c r="E532" s="11">
        <v>10000</v>
      </c>
      <c r="F532" s="7">
        <v>44900</v>
      </c>
      <c r="G532" s="4" t="s">
        <v>43</v>
      </c>
      <c r="I532" s="8" t="str">
        <f>IFERROR(VLOOKUP(표1[[#This Row],[상품코드]],표2[],8,0),"")</f>
        <v/>
      </c>
    </row>
    <row r="533" spans="1:9" ht="16.5" customHeight="1" x14ac:dyDescent="0.3">
      <c r="A533" s="60">
        <v>12</v>
      </c>
      <c r="B533" s="3" t="s">
        <v>14</v>
      </c>
      <c r="D533" s="10">
        <v>50</v>
      </c>
      <c r="E533" s="11">
        <v>19000</v>
      </c>
      <c r="F533" s="7">
        <v>44901</v>
      </c>
      <c r="G533" s="4" t="s">
        <v>43</v>
      </c>
      <c r="I533" s="8" t="str">
        <f>IFERROR(VLOOKUP(표1[[#This Row],[상품코드]],표2[],8,0),"")</f>
        <v/>
      </c>
    </row>
    <row r="534" spans="1:9" ht="16.5" customHeight="1" x14ac:dyDescent="0.3">
      <c r="A534" s="60">
        <v>12</v>
      </c>
      <c r="B534" s="3" t="s">
        <v>13</v>
      </c>
      <c r="D534" s="10">
        <v>50</v>
      </c>
      <c r="E534" s="11">
        <v>19000</v>
      </c>
      <c r="F534" s="7">
        <v>44901</v>
      </c>
      <c r="G534" s="4" t="s">
        <v>43</v>
      </c>
      <c r="I534" s="8" t="str">
        <f>IFERROR(VLOOKUP(표1[[#This Row],[상품코드]],표2[],8,0),"")</f>
        <v/>
      </c>
    </row>
    <row r="535" spans="1:9" ht="16.5" customHeight="1" x14ac:dyDescent="0.3">
      <c r="A535" s="60">
        <v>19</v>
      </c>
      <c r="D535" s="10">
        <v>10</v>
      </c>
      <c r="E535" s="11">
        <v>12000</v>
      </c>
      <c r="F535" s="7">
        <v>44901</v>
      </c>
      <c r="G535" s="4" t="s">
        <v>43</v>
      </c>
      <c r="I535" s="8" t="str">
        <f>IFERROR(VLOOKUP(표1[[#This Row],[상품코드]],표2[],8,0),"")</f>
        <v/>
      </c>
    </row>
    <row r="536" spans="1:9" ht="16.5" customHeight="1" x14ac:dyDescent="0.3">
      <c r="A536" s="60">
        <v>12</v>
      </c>
      <c r="B536" s="3" t="s">
        <v>14</v>
      </c>
      <c r="D536" s="10">
        <v>25</v>
      </c>
      <c r="E536" s="11">
        <v>9500</v>
      </c>
      <c r="F536" s="7">
        <v>44907</v>
      </c>
      <c r="G536" s="4" t="s">
        <v>43</v>
      </c>
      <c r="I536" s="8" t="str">
        <f>IFERROR(VLOOKUP(표1[[#This Row],[상품코드]],표2[],8,0),"")</f>
        <v/>
      </c>
    </row>
    <row r="537" spans="1:9" ht="16.5" customHeight="1" x14ac:dyDescent="0.3">
      <c r="A537" s="60">
        <v>6</v>
      </c>
      <c r="D537" s="10">
        <v>200</v>
      </c>
      <c r="E537" s="11">
        <v>20000</v>
      </c>
      <c r="F537" s="7">
        <v>44910</v>
      </c>
      <c r="G537" s="4" t="s">
        <v>44</v>
      </c>
      <c r="I537" s="8" t="str">
        <f>IFERROR(VLOOKUP(표1[[#This Row],[상품코드]],표2[],8,0),"")</f>
        <v/>
      </c>
    </row>
    <row r="538" spans="1:9" ht="16.5" customHeight="1" x14ac:dyDescent="0.3">
      <c r="A538" s="60">
        <v>7</v>
      </c>
      <c r="B538" s="3" t="s">
        <v>11</v>
      </c>
      <c r="D538" s="10">
        <v>5</v>
      </c>
      <c r="E538" s="11">
        <v>55000</v>
      </c>
      <c r="F538" s="7">
        <v>44910</v>
      </c>
      <c r="G538" s="4" t="s">
        <v>43</v>
      </c>
      <c r="I538" s="8" t="str">
        <f>IFERROR(VLOOKUP(표1[[#This Row],[상품코드]],표2[],8,0),"")</f>
        <v/>
      </c>
    </row>
    <row r="539" spans="1:9" ht="16.5" customHeight="1" x14ac:dyDescent="0.3">
      <c r="A539" s="60">
        <v>12</v>
      </c>
      <c r="B539" s="3" t="s">
        <v>14</v>
      </c>
      <c r="D539" s="10">
        <v>100</v>
      </c>
      <c r="E539" s="11">
        <v>38000</v>
      </c>
      <c r="F539" s="7">
        <v>44916</v>
      </c>
      <c r="G539" s="4" t="s">
        <v>43</v>
      </c>
      <c r="I539" s="8" t="str">
        <f>IFERROR(VLOOKUP(표1[[#This Row],[상품코드]],표2[],8,0),"")</f>
        <v/>
      </c>
    </row>
    <row r="540" spans="1:9" ht="16.5" customHeight="1" x14ac:dyDescent="0.3">
      <c r="A540" s="60">
        <v>12</v>
      </c>
      <c r="B540" s="3" t="s">
        <v>13</v>
      </c>
      <c r="D540" s="10">
        <v>100</v>
      </c>
      <c r="E540" s="11">
        <v>38000</v>
      </c>
      <c r="F540" s="7">
        <v>44916</v>
      </c>
      <c r="G540" s="4" t="s">
        <v>43</v>
      </c>
      <c r="I540" s="8" t="str">
        <f>IFERROR(VLOOKUP(표1[[#This Row],[상품코드]],표2[],8,0),"")</f>
        <v/>
      </c>
    </row>
    <row r="541" spans="1:9" ht="16.5" customHeight="1" x14ac:dyDescent="0.3">
      <c r="A541" s="60">
        <v>3</v>
      </c>
      <c r="D541" s="10">
        <v>20</v>
      </c>
      <c r="E541" s="11">
        <v>50000</v>
      </c>
      <c r="F541" s="7">
        <v>44922</v>
      </c>
      <c r="G541" s="4" t="s">
        <v>43</v>
      </c>
      <c r="I541" s="8" t="str">
        <f>IFERROR(VLOOKUP(표1[[#This Row],[상품코드]],표2[],8,0),"")</f>
        <v/>
      </c>
    </row>
    <row r="542" spans="1:9" ht="16.5" customHeight="1" x14ac:dyDescent="0.3">
      <c r="A542" s="60">
        <v>3</v>
      </c>
      <c r="D542" s="10">
        <v>20</v>
      </c>
      <c r="E542" s="11">
        <v>50000</v>
      </c>
      <c r="F542" s="7">
        <v>44922</v>
      </c>
      <c r="G542" s="4" t="s">
        <v>43</v>
      </c>
      <c r="I542" s="8" t="str">
        <f>IFERROR(VLOOKUP(표1[[#This Row],[상품코드]],표2[],8,0),"")</f>
        <v/>
      </c>
    </row>
    <row r="543" spans="1:9" ht="16.5" customHeight="1" x14ac:dyDescent="0.3">
      <c r="A543" s="60">
        <v>1</v>
      </c>
      <c r="D543" s="10">
        <v>4</v>
      </c>
      <c r="E543" s="11">
        <v>18000</v>
      </c>
      <c r="F543" s="7">
        <v>44924</v>
      </c>
      <c r="G543" s="4" t="s">
        <v>43</v>
      </c>
      <c r="I543" s="8" t="str">
        <f>IFERROR(VLOOKUP(표1[[#This Row],[상품코드]],표2[],8,0),"")</f>
        <v/>
      </c>
    </row>
  </sheetData>
  <dataConsolidate/>
  <phoneticPr fontId="4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845C3-8C22-42A2-9C15-7B9F43426699}">
  <dimension ref="A1:N530"/>
  <sheetViews>
    <sheetView showZeros="0" tabSelected="1" topLeftCell="B1" zoomScaleNormal="100" workbookViewId="0">
      <pane ySplit="2" topLeftCell="A3" activePane="bottomLeft" state="frozen"/>
      <selection pane="bottomLeft" activeCell="E3" sqref="E3"/>
    </sheetView>
  </sheetViews>
  <sheetFormatPr defaultRowHeight="16.5" x14ac:dyDescent="0.3"/>
  <cols>
    <col min="1" max="1" width="8.625" style="35" hidden="1" customWidth="1"/>
    <col min="2" max="2" width="8.625" customWidth="1"/>
    <col min="3" max="3" width="31.125" bestFit="1" customWidth="1"/>
    <col min="4" max="4" width="13.625" customWidth="1"/>
    <col min="5" max="12" width="8.625" customWidth="1"/>
    <col min="13" max="13" width="9.625" customWidth="1"/>
    <col min="14" max="14" width="13.625" style="13" bestFit="1" customWidth="1"/>
  </cols>
  <sheetData>
    <row r="1" spans="1:14" ht="20.100000000000001" customHeight="1" x14ac:dyDescent="0.25">
      <c r="D1" s="34"/>
      <c r="E1" s="51" t="s">
        <v>72</v>
      </c>
      <c r="F1" s="51"/>
      <c r="G1" s="52" t="s">
        <v>73</v>
      </c>
      <c r="H1" s="53"/>
      <c r="I1" s="54" t="s">
        <v>74</v>
      </c>
      <c r="J1" s="55"/>
      <c r="K1" s="56" t="s">
        <v>75</v>
      </c>
      <c r="L1" s="57"/>
      <c r="N1" s="27">
        <f>SUM(표2_5[총판매금액])</f>
        <v>5081070</v>
      </c>
    </row>
    <row r="2" spans="1:14" ht="24.95" customHeight="1" x14ac:dyDescent="0.3">
      <c r="A2" s="19" t="s">
        <v>38</v>
      </c>
      <c r="B2" s="30" t="s">
        <v>0</v>
      </c>
      <c r="C2" s="18" t="s">
        <v>1</v>
      </c>
      <c r="D2" s="18" t="s">
        <v>2</v>
      </c>
      <c r="E2" s="20" t="s">
        <v>16</v>
      </c>
      <c r="F2" s="20" t="s">
        <v>17</v>
      </c>
      <c r="G2" s="21" t="s">
        <v>18</v>
      </c>
      <c r="H2" s="21" t="s">
        <v>19</v>
      </c>
      <c r="I2" s="22" t="s">
        <v>20</v>
      </c>
      <c r="J2" s="22" t="s">
        <v>21</v>
      </c>
      <c r="K2" s="23" t="s">
        <v>22</v>
      </c>
      <c r="L2" s="23" t="s">
        <v>23</v>
      </c>
      <c r="M2" s="3" t="s">
        <v>24</v>
      </c>
      <c r="N2" s="3" t="s">
        <v>25</v>
      </c>
    </row>
    <row r="3" spans="1:14" ht="16.5" customHeight="1" x14ac:dyDescent="0.3">
      <c r="A3" s="36">
        <f>IFERROR(RANK(표2_5[[#This Row],[총판매금액]],표2_5[총판매금액])+COUNTIF(표2_5[총판매금액],표2_5[[#This Row],[총판매금액]])-1,"")</f>
        <v>28</v>
      </c>
      <c r="B3" s="59">
        <v>1</v>
      </c>
      <c r="C3" s="17" t="s">
        <v>46</v>
      </c>
      <c r="D3" s="3"/>
      <c r="E3" s="45">
        <f>SUMIFS(표1[판매수량],표1[상품코드],표2_5[[#This Row],[상품코드]],표1[색상/사이즈],표2_5[[#This Row],[색상/사이즈]])</f>
        <v>0</v>
      </c>
      <c r="F3" s="46" t="str">
        <f>IFERROR(표2_5[[#This Row],[수량]]/표2_5[[#This Row],[총판매수량]],"")</f>
        <v/>
      </c>
      <c r="G3" s="43">
        <f>SUMIFS(표1[판매수량],표1[상품코드],표2_5[[#This Row],[상품코드]],표1[색상/사이즈],표2_5[[#This Row],[색상/사이즈]],표1[판매채널],$G$1)</f>
        <v>0</v>
      </c>
      <c r="H3" s="44" t="str">
        <f>IFERROR(표2_5[[#This Row],[수량2]]/표2_5[[#This Row],[총판매수량]],"")</f>
        <v/>
      </c>
      <c r="I3" s="41">
        <f>SUMIFS(표1[판매수량],표1[상품코드],표2_5[[#This Row],[상품코드]],표1[색상/사이즈],표2_5[[#This Row],[색상/사이즈]],표1[판매채널],$I$1)</f>
        <v>0</v>
      </c>
      <c r="J3" s="42" t="str">
        <f>IFERROR(표2_5[[#This Row],[수량3]]/표2_5[[#This Row],[총판매수량]],"")</f>
        <v/>
      </c>
      <c r="K3" s="39">
        <f>SUMIFS(표1[판매수량],표1[상품코드],표2_5[[#This Row],[상품코드]],표1[색상/사이즈],표2_5[[#This Row],[색상/사이즈]],표1[판매채널],$K$1)</f>
        <v>0</v>
      </c>
      <c r="L3" s="40" t="str">
        <f>IFERROR(표2_5[[#This Row],[수량4]]/표2_5[[#This Row],[총판매수량]],"")</f>
        <v/>
      </c>
      <c r="M3" s="50">
        <f>SUMIFS(표1[판매수량],표1[상품코드],표2_5[[#This Row],[상품코드]],표1[색상/사이즈],표2_5[[#This Row],[색상/사이즈]])</f>
        <v>0</v>
      </c>
      <c r="N3" s="28">
        <f>SUMIFS(표1[판매금액],표1[상품코드],표2_5[[#This Row],[상품코드]],표1[색상/사이즈],표2_5[[#This Row],[색상/사이즈]])</f>
        <v>0</v>
      </c>
    </row>
    <row r="4" spans="1:14" x14ac:dyDescent="0.3">
      <c r="A4" s="36">
        <f>IFERROR(RANK(표2_5[[#This Row],[총판매금액]],표2_5[총판매금액])+COUNTIF(표2_5[총판매금액],표2_5[[#This Row],[총판매금액]])-1,"")</f>
        <v>28</v>
      </c>
      <c r="B4" s="59">
        <v>2</v>
      </c>
      <c r="C4" s="17" t="s">
        <v>47</v>
      </c>
      <c r="D4" s="3"/>
      <c r="E4" s="45">
        <f>SUMIFS(표1[판매수량],표1[상품코드],표2_5[[#This Row],[상품코드]],표1[색상/사이즈],표2_5[[#This Row],[색상/사이즈]])</f>
        <v>0</v>
      </c>
      <c r="F4" s="46" t="str">
        <f>IFERROR(표2_5[[#This Row],[수량]]/표2_5[[#This Row],[총판매수량]],"")</f>
        <v/>
      </c>
      <c r="G4" s="43">
        <f>SUMIFS(표1[판매수량],표1[상품코드],표2_5[[#This Row],[상품코드]],표1[색상/사이즈],표2_5[[#This Row],[색상/사이즈]],표1[판매채널],$G$1)</f>
        <v>0</v>
      </c>
      <c r="H4" s="44" t="str">
        <f>IFERROR(표2_5[[#This Row],[수량2]]/표2_5[[#This Row],[총판매수량]],"")</f>
        <v/>
      </c>
      <c r="I4" s="41">
        <f>SUMIFS(표1[판매수량],표1[상품코드],표2_5[[#This Row],[상품코드]],표1[색상/사이즈],표2_5[[#This Row],[색상/사이즈]],표1[판매채널],$I$1)</f>
        <v>0</v>
      </c>
      <c r="J4" s="42" t="str">
        <f>IFERROR(표2_5[[#This Row],[수량3]]/표2_5[[#This Row],[총판매수량]],"")</f>
        <v/>
      </c>
      <c r="K4" s="39">
        <f>SUMIFS(표1[판매수량],표1[상품코드],표2_5[[#This Row],[상품코드]],표1[색상/사이즈],표2_5[[#This Row],[색상/사이즈]],표1[판매채널],$K$1)</f>
        <v>0</v>
      </c>
      <c r="L4" s="40" t="str">
        <f>IFERROR(표2_5[[#This Row],[수량4]]/표2_5[[#This Row],[총판매수량]],"")</f>
        <v/>
      </c>
      <c r="M4" s="50">
        <f>SUMIFS(표1[판매수량],표1[상품코드],표2_5[[#This Row],[상품코드]],표1[색상/사이즈],표2_5[[#This Row],[색상/사이즈]])</f>
        <v>0</v>
      </c>
      <c r="N4" s="28">
        <f>SUMIFS(표1[판매금액],표1[상품코드],표2_5[[#This Row],[상품코드]],표1[색상/사이즈],표2_5[[#This Row],[색상/사이즈]])</f>
        <v>0</v>
      </c>
    </row>
    <row r="5" spans="1:14" x14ac:dyDescent="0.3">
      <c r="A5" s="36">
        <f>IFERROR(RANK(표2_5[[#This Row],[총판매금액]],표2_5[총판매금액])+COUNTIF(표2_5[총판매금액],표2_5[[#This Row],[총판매금액]])-1,"")</f>
        <v>28</v>
      </c>
      <c r="B5" s="59">
        <v>3</v>
      </c>
      <c r="C5" s="17" t="s">
        <v>48</v>
      </c>
      <c r="D5" s="3"/>
      <c r="E5" s="45">
        <f>SUMIFS(표1[판매수량],표1[상품코드],표2_5[[#This Row],[상품코드]],표1[색상/사이즈],표2_5[[#This Row],[색상/사이즈]])</f>
        <v>0</v>
      </c>
      <c r="F5" s="46" t="str">
        <f>IFERROR(표2_5[[#This Row],[수량]]/표2_5[[#This Row],[총판매수량]],"")</f>
        <v/>
      </c>
      <c r="G5" s="43">
        <f>SUMIFS(표1[판매수량],표1[상품코드],표2_5[[#This Row],[상품코드]],표1[색상/사이즈],표2_5[[#This Row],[색상/사이즈]],표1[판매채널],$G$1)</f>
        <v>0</v>
      </c>
      <c r="H5" s="44" t="str">
        <f>IFERROR(표2_5[[#This Row],[수량2]]/표2_5[[#This Row],[총판매수량]],"")</f>
        <v/>
      </c>
      <c r="I5" s="41">
        <f>SUMIFS(표1[판매수량],표1[상품코드],표2_5[[#This Row],[상품코드]],표1[색상/사이즈],표2_5[[#This Row],[색상/사이즈]],표1[판매채널],$I$1)</f>
        <v>0</v>
      </c>
      <c r="J5" s="42" t="str">
        <f>IFERROR(표2_5[[#This Row],[수량3]]/표2_5[[#This Row],[총판매수량]],"")</f>
        <v/>
      </c>
      <c r="K5" s="39">
        <f>SUMIFS(표1[판매수량],표1[상품코드],표2_5[[#This Row],[상품코드]],표1[색상/사이즈],표2_5[[#This Row],[색상/사이즈]],표1[판매채널],$K$1)</f>
        <v>0</v>
      </c>
      <c r="L5" s="40" t="str">
        <f>IFERROR(표2_5[[#This Row],[수량4]]/표2_5[[#This Row],[총판매수량]],"")</f>
        <v/>
      </c>
      <c r="M5" s="50">
        <f>SUMIFS(표1[판매수량],표1[상품코드],표2_5[[#This Row],[상품코드]],표1[색상/사이즈],표2_5[[#This Row],[색상/사이즈]])</f>
        <v>0</v>
      </c>
      <c r="N5" s="28">
        <f>SUMIFS(표1[판매금액],표1[상품코드],표2_5[[#This Row],[상품코드]],표1[색상/사이즈],표2_5[[#This Row],[색상/사이즈]])</f>
        <v>0</v>
      </c>
    </row>
    <row r="6" spans="1:14" x14ac:dyDescent="0.3">
      <c r="A6" s="36">
        <f>IFERROR(RANK(표2_5[[#This Row],[총판매금액]],표2_5[총판매금액])+COUNTIF(표2_5[총판매금액],표2_5[[#This Row],[총판매금액]])-1,"")</f>
        <v>28</v>
      </c>
      <c r="B6" s="59">
        <v>4</v>
      </c>
      <c r="C6" s="17" t="s">
        <v>49</v>
      </c>
      <c r="D6" s="3"/>
      <c r="E6" s="45">
        <f>SUMIFS(표1[판매수량],표1[상품코드],표2_5[[#This Row],[상품코드]],표1[색상/사이즈],표2_5[[#This Row],[색상/사이즈]])</f>
        <v>0</v>
      </c>
      <c r="F6" s="46" t="str">
        <f>IFERROR(표2_5[[#This Row],[수량]]/표2_5[[#This Row],[총판매수량]],"")</f>
        <v/>
      </c>
      <c r="G6" s="43">
        <f>SUMIFS(표1[판매수량],표1[상품코드],표2_5[[#This Row],[상품코드]],표1[색상/사이즈],표2_5[[#This Row],[색상/사이즈]],표1[판매채널],$G$1)</f>
        <v>0</v>
      </c>
      <c r="H6" s="44" t="str">
        <f>IFERROR(표2_5[[#This Row],[수량2]]/표2_5[[#This Row],[총판매수량]],"")</f>
        <v/>
      </c>
      <c r="I6" s="41">
        <f>SUMIFS(표1[판매수량],표1[상품코드],표2_5[[#This Row],[상품코드]],표1[색상/사이즈],표2_5[[#This Row],[색상/사이즈]],표1[판매채널],$I$1)</f>
        <v>0</v>
      </c>
      <c r="J6" s="42" t="str">
        <f>IFERROR(표2_5[[#This Row],[수량3]]/표2_5[[#This Row],[총판매수량]],"")</f>
        <v/>
      </c>
      <c r="K6" s="39">
        <f>SUMIFS(표1[판매수량],표1[상품코드],표2_5[[#This Row],[상품코드]],표1[색상/사이즈],표2_5[[#This Row],[색상/사이즈]],표1[판매채널],$K$1)</f>
        <v>0</v>
      </c>
      <c r="L6" s="40" t="str">
        <f>IFERROR(표2_5[[#This Row],[수량4]]/표2_5[[#This Row],[총판매수량]],"")</f>
        <v/>
      </c>
      <c r="M6" s="50">
        <f>SUMIFS(표1[판매수량],표1[상품코드],표2_5[[#This Row],[상품코드]],표1[색상/사이즈],표2_5[[#This Row],[색상/사이즈]])</f>
        <v>0</v>
      </c>
      <c r="N6" s="28">
        <f>SUMIFS(표1[판매금액],표1[상품코드],표2_5[[#This Row],[상품코드]],표1[색상/사이즈],표2_5[[#This Row],[색상/사이즈]])</f>
        <v>0</v>
      </c>
    </row>
    <row r="7" spans="1:14" x14ac:dyDescent="0.3">
      <c r="A7" s="36">
        <f>IFERROR(RANK(표2_5[[#This Row],[총판매금액]],표2_5[총판매금액])+COUNTIF(표2_5[총판매금액],표2_5[[#This Row],[총판매금액]])-1,"")</f>
        <v>28</v>
      </c>
      <c r="B7" s="59">
        <v>5</v>
      </c>
      <c r="C7" s="17" t="s">
        <v>50</v>
      </c>
      <c r="D7" s="3"/>
      <c r="E7" s="45">
        <f>SUMIFS(표1[판매수량],표1[상품코드],표2_5[[#This Row],[상품코드]],표1[색상/사이즈],표2_5[[#This Row],[색상/사이즈]])</f>
        <v>0</v>
      </c>
      <c r="F7" s="46" t="str">
        <f>IFERROR(표2_5[[#This Row],[수량]]/표2_5[[#This Row],[총판매수량]],"")</f>
        <v/>
      </c>
      <c r="G7" s="43">
        <f>SUMIFS(표1[판매수량],표1[상품코드],표2_5[[#This Row],[상품코드]],표1[색상/사이즈],표2_5[[#This Row],[색상/사이즈]],표1[판매채널],$G$1)</f>
        <v>0</v>
      </c>
      <c r="H7" s="44" t="str">
        <f>IFERROR(표2_5[[#This Row],[수량2]]/표2_5[[#This Row],[총판매수량]],"")</f>
        <v/>
      </c>
      <c r="I7" s="41">
        <f>SUMIFS(표1[판매수량],표1[상품코드],표2_5[[#This Row],[상품코드]],표1[색상/사이즈],표2_5[[#This Row],[색상/사이즈]],표1[판매채널],$I$1)</f>
        <v>0</v>
      </c>
      <c r="J7" s="42" t="str">
        <f>IFERROR(표2_5[[#This Row],[수량3]]/표2_5[[#This Row],[총판매수량]],"")</f>
        <v/>
      </c>
      <c r="K7" s="39">
        <f>SUMIFS(표1[판매수량],표1[상품코드],표2_5[[#This Row],[상품코드]],표1[색상/사이즈],표2_5[[#This Row],[색상/사이즈]],표1[판매채널],$K$1)</f>
        <v>0</v>
      </c>
      <c r="L7" s="40" t="str">
        <f>IFERROR(표2_5[[#This Row],[수량4]]/표2_5[[#This Row],[총판매수량]],"")</f>
        <v/>
      </c>
      <c r="M7" s="50">
        <f>SUMIFS(표1[판매수량],표1[상품코드],표2_5[[#This Row],[상품코드]],표1[색상/사이즈],표2_5[[#This Row],[색상/사이즈]])</f>
        <v>0</v>
      </c>
      <c r="N7" s="28">
        <f>SUMIFS(표1[판매금액],표1[상품코드],표2_5[[#This Row],[상품코드]],표1[색상/사이즈],표2_5[[#This Row],[색상/사이즈]])</f>
        <v>0</v>
      </c>
    </row>
    <row r="8" spans="1:14" x14ac:dyDescent="0.3">
      <c r="A8" s="36">
        <f>IFERROR(RANK(표2_5[[#This Row],[총판매금액]],표2_5[총판매금액])+COUNTIF(표2_5[총판매금액],표2_5[[#This Row],[총판매금액]])-1,"")</f>
        <v>28</v>
      </c>
      <c r="B8" s="59">
        <v>6</v>
      </c>
      <c r="C8" s="17" t="s">
        <v>51</v>
      </c>
      <c r="D8" s="3"/>
      <c r="E8" s="45">
        <f>SUMIFS(표1[판매수량],표1[상품코드],표2_5[[#This Row],[상품코드]],표1[색상/사이즈],표2_5[[#This Row],[색상/사이즈]])</f>
        <v>0</v>
      </c>
      <c r="F8" s="46" t="str">
        <f>IFERROR(표2_5[[#This Row],[수량]]/표2_5[[#This Row],[총판매수량]],"")</f>
        <v/>
      </c>
      <c r="G8" s="43">
        <f>SUMIFS(표1[판매수량],표1[상품코드],표2_5[[#This Row],[상품코드]],표1[색상/사이즈],표2_5[[#This Row],[색상/사이즈]],표1[판매채널],$G$1)</f>
        <v>0</v>
      </c>
      <c r="H8" s="44" t="str">
        <f>IFERROR(표2_5[[#This Row],[수량2]]/표2_5[[#This Row],[총판매수량]],"")</f>
        <v/>
      </c>
      <c r="I8" s="41">
        <f>SUMIFS(표1[판매수량],표1[상품코드],표2_5[[#This Row],[상품코드]],표1[색상/사이즈],표2_5[[#This Row],[색상/사이즈]],표1[판매채널],$I$1)</f>
        <v>0</v>
      </c>
      <c r="J8" s="42" t="str">
        <f>IFERROR(표2_5[[#This Row],[수량3]]/표2_5[[#This Row],[총판매수량]],"")</f>
        <v/>
      </c>
      <c r="K8" s="39">
        <f>SUMIFS(표1[판매수량],표1[상품코드],표2_5[[#This Row],[상품코드]],표1[색상/사이즈],표2_5[[#This Row],[색상/사이즈]],표1[판매채널],$K$1)</f>
        <v>0</v>
      </c>
      <c r="L8" s="40" t="str">
        <f>IFERROR(표2_5[[#This Row],[수량4]]/표2_5[[#This Row],[총판매수량]],"")</f>
        <v/>
      </c>
      <c r="M8" s="50">
        <f>SUMIFS(표1[판매수량],표1[상품코드],표2_5[[#This Row],[상품코드]],표1[색상/사이즈],표2_5[[#This Row],[색상/사이즈]])</f>
        <v>0</v>
      </c>
      <c r="N8" s="28">
        <f>SUMIFS(표1[판매금액],표1[상품코드],표2_5[[#This Row],[상품코드]],표1[색상/사이즈],표2_5[[#This Row],[색상/사이즈]])</f>
        <v>0</v>
      </c>
    </row>
    <row r="9" spans="1:14" x14ac:dyDescent="0.3">
      <c r="A9" s="36">
        <f>IFERROR(RANK(표2_5[[#This Row],[총판매금액]],표2_5[총판매금액])+COUNTIF(표2_5[총판매금액],표2_5[[#This Row],[총판매금액]])-1,"")</f>
        <v>1</v>
      </c>
      <c r="B9" s="59">
        <v>7</v>
      </c>
      <c r="C9" s="17" t="s">
        <v>52</v>
      </c>
      <c r="D9" s="3" t="s">
        <v>10</v>
      </c>
      <c r="E9" s="45">
        <f>SUMIFS(표1[판매수량],표1[상품코드],표2_5[[#This Row],[상품코드]],표1[색상/사이즈],표2_5[[#This Row],[색상/사이즈]])</f>
        <v>113</v>
      </c>
      <c r="F9" s="46">
        <f>IFERROR(표2_5[[#This Row],[수량]]/표2_5[[#This Row],[총판매수량]],"")</f>
        <v>1</v>
      </c>
      <c r="G9" s="43">
        <f>SUMIFS(표1[판매수량],표1[상품코드],표2_5[[#This Row],[상품코드]],표1[색상/사이즈],표2_5[[#This Row],[색상/사이즈]],표1[판매채널],$G$1)</f>
        <v>0</v>
      </c>
      <c r="H9" s="44">
        <f>IFERROR(표2_5[[#This Row],[수량2]]/표2_5[[#This Row],[총판매수량]],"")</f>
        <v>0</v>
      </c>
      <c r="I9" s="41">
        <f>SUMIFS(표1[판매수량],표1[상품코드],표2_5[[#This Row],[상품코드]],표1[색상/사이즈],표2_5[[#This Row],[색상/사이즈]],표1[판매채널],$I$1)</f>
        <v>109</v>
      </c>
      <c r="J9" s="42">
        <f>IFERROR(표2_5[[#This Row],[수량3]]/표2_5[[#This Row],[총판매수량]],"")</f>
        <v>0.96460176991150437</v>
      </c>
      <c r="K9" s="39">
        <f>SUMIFS(표1[판매수량],표1[상품코드],표2_5[[#This Row],[상품코드]],표1[색상/사이즈],표2_5[[#This Row],[색상/사이즈]],표1[판매채널],$K$1)</f>
        <v>0</v>
      </c>
      <c r="L9" s="40">
        <f>IFERROR(표2_5[[#This Row],[수량4]]/표2_5[[#This Row],[총판매수량]],"")</f>
        <v>0</v>
      </c>
      <c r="M9" s="50">
        <f>SUMIFS(표1[판매수량],표1[상품코드],표2_5[[#This Row],[상품코드]],표1[색상/사이즈],표2_5[[#This Row],[색상/사이즈]])</f>
        <v>113</v>
      </c>
      <c r="N9" s="28">
        <f>SUMIFS(표1[판매금액],표1[상품코드],표2_5[[#This Row],[상품코드]],표1[색상/사이즈],표2_5[[#This Row],[색상/사이즈]])</f>
        <v>1187050</v>
      </c>
    </row>
    <row r="10" spans="1:14" x14ac:dyDescent="0.3">
      <c r="A10" s="36">
        <f>IFERROR(RANK(표2_5[[#This Row],[총판매금액]],표2_5[총판매금액])+COUNTIF(표2_5[총판매금액],표2_5[[#This Row],[총판매금액]])-1,"")</f>
        <v>2</v>
      </c>
      <c r="B10" s="59">
        <v>7</v>
      </c>
      <c r="C10" s="17" t="s">
        <v>52</v>
      </c>
      <c r="D10" s="3" t="s">
        <v>11</v>
      </c>
      <c r="E10" s="45">
        <f>SUMIFS(표1[판매수량],표1[상품코드],표2_5[[#This Row],[상품코드]],표1[색상/사이즈],표2_5[[#This Row],[색상/사이즈]])</f>
        <v>97</v>
      </c>
      <c r="F10" s="46">
        <f>IFERROR(표2_5[[#This Row],[수량]]/표2_5[[#This Row],[총판매수량]],"")</f>
        <v>1</v>
      </c>
      <c r="G10" s="43">
        <f>SUMIFS(표1[판매수량],표1[상품코드],표2_5[[#This Row],[상품코드]],표1[색상/사이즈],표2_5[[#This Row],[색상/사이즈]],표1[판매채널],$G$1)</f>
        <v>0</v>
      </c>
      <c r="H10" s="44">
        <f>IFERROR(표2_5[[#This Row],[수량2]]/표2_5[[#This Row],[총판매수량]],"")</f>
        <v>0</v>
      </c>
      <c r="I10" s="41">
        <f>SUMIFS(표1[판매수량],표1[상품코드],표2_5[[#This Row],[상품코드]],표1[색상/사이즈],표2_5[[#This Row],[색상/사이즈]],표1[판매채널],$I$1)</f>
        <v>89</v>
      </c>
      <c r="J10" s="42">
        <f>IFERROR(표2_5[[#This Row],[수량3]]/표2_5[[#This Row],[총판매수량]],"")</f>
        <v>0.91752577319587625</v>
      </c>
      <c r="K10" s="39">
        <f>SUMIFS(표1[판매수량],표1[상품코드],표2_5[[#This Row],[상품코드]],표1[색상/사이즈],표2_5[[#This Row],[색상/사이즈]],표1[판매채널],$K$1)</f>
        <v>0</v>
      </c>
      <c r="L10" s="40">
        <f>IFERROR(표2_5[[#This Row],[수량4]]/표2_5[[#This Row],[총판매수량]],"")</f>
        <v>0</v>
      </c>
      <c r="M10" s="50">
        <f>SUMIFS(표1[판매수량],표1[상품코드],표2_5[[#This Row],[상품코드]],표1[색상/사이즈],표2_5[[#This Row],[색상/사이즈]])</f>
        <v>97</v>
      </c>
      <c r="N10" s="28">
        <f>SUMIFS(표1[판매금액],표1[상품코드],표2_5[[#This Row],[상품코드]],표1[색상/사이즈],표2_5[[#This Row],[색상/사이즈]])</f>
        <v>1045600</v>
      </c>
    </row>
    <row r="11" spans="1:14" x14ac:dyDescent="0.3">
      <c r="A11" s="36">
        <f>IFERROR(RANK(표2_5[[#This Row],[총판매금액]],표2_5[총판매금액])+COUNTIF(표2_5[총판매금액],표2_5[[#This Row],[총판매금액]])-1,"")</f>
        <v>28</v>
      </c>
      <c r="B11" s="59">
        <v>8</v>
      </c>
      <c r="C11" s="17" t="s">
        <v>54</v>
      </c>
      <c r="D11" s="3"/>
      <c r="E11" s="45">
        <f>SUMIFS(표1[판매수량],표1[상품코드],표2_5[[#This Row],[상품코드]],표1[색상/사이즈],표2_5[[#This Row],[색상/사이즈]])</f>
        <v>0</v>
      </c>
      <c r="F11" s="46" t="str">
        <f>IFERROR(표2_5[[#This Row],[수량]]/표2_5[[#This Row],[총판매수량]],"")</f>
        <v/>
      </c>
      <c r="G11" s="43">
        <f>SUMIFS(표1[판매수량],표1[상품코드],표2_5[[#This Row],[상품코드]],표1[색상/사이즈],표2_5[[#This Row],[색상/사이즈]],표1[판매채널],$G$1)</f>
        <v>0</v>
      </c>
      <c r="H11" s="44" t="str">
        <f>IFERROR(표2_5[[#This Row],[수량2]]/표2_5[[#This Row],[총판매수량]],"")</f>
        <v/>
      </c>
      <c r="I11" s="41">
        <f>SUMIFS(표1[판매수량],표1[상품코드],표2_5[[#This Row],[상품코드]],표1[색상/사이즈],표2_5[[#This Row],[색상/사이즈]],표1[판매채널],$I$1)</f>
        <v>0</v>
      </c>
      <c r="J11" s="42" t="str">
        <f>IFERROR(표2_5[[#This Row],[수량3]]/표2_5[[#This Row],[총판매수량]],"")</f>
        <v/>
      </c>
      <c r="K11" s="39">
        <f>SUMIFS(표1[판매수량],표1[상품코드],표2_5[[#This Row],[상품코드]],표1[색상/사이즈],표2_5[[#This Row],[색상/사이즈]],표1[판매채널],$K$1)</f>
        <v>0</v>
      </c>
      <c r="L11" s="40" t="str">
        <f>IFERROR(표2_5[[#This Row],[수량4]]/표2_5[[#This Row],[총판매수량]],"")</f>
        <v/>
      </c>
      <c r="M11" s="50">
        <f>SUMIFS(표1[판매수량],표1[상품코드],표2_5[[#This Row],[상품코드]],표1[색상/사이즈],표2_5[[#This Row],[색상/사이즈]])</f>
        <v>0</v>
      </c>
      <c r="N11" s="28">
        <f>SUMIFS(표1[판매금액],표1[상품코드],표2_5[[#This Row],[상품코드]],표1[색상/사이즈],표2_5[[#This Row],[색상/사이즈]])</f>
        <v>0</v>
      </c>
    </row>
    <row r="12" spans="1:14" x14ac:dyDescent="0.3">
      <c r="A12" s="36">
        <f>IFERROR(RANK(표2_5[[#This Row],[총판매금액]],표2_5[총판매금액])+COUNTIF(표2_5[총판매금액],표2_5[[#This Row],[총판매금액]])-1,"")</f>
        <v>28</v>
      </c>
      <c r="B12" s="59">
        <v>9</v>
      </c>
      <c r="C12" s="17" t="s">
        <v>55</v>
      </c>
      <c r="D12" s="3"/>
      <c r="E12" s="45">
        <f>SUMIFS(표1[판매수량],표1[상품코드],표2_5[[#This Row],[상품코드]],표1[색상/사이즈],표2_5[[#This Row],[색상/사이즈]])</f>
        <v>0</v>
      </c>
      <c r="F12" s="46" t="str">
        <f>IFERROR(표2_5[[#This Row],[수량]]/표2_5[[#This Row],[총판매수량]],"")</f>
        <v/>
      </c>
      <c r="G12" s="43">
        <f>SUMIFS(표1[판매수량],표1[상품코드],표2_5[[#This Row],[상품코드]],표1[색상/사이즈],표2_5[[#This Row],[색상/사이즈]],표1[판매채널],$G$1)</f>
        <v>0</v>
      </c>
      <c r="H12" s="44" t="str">
        <f>IFERROR(표2_5[[#This Row],[수량2]]/표2_5[[#This Row],[총판매수량]],"")</f>
        <v/>
      </c>
      <c r="I12" s="41">
        <f>SUMIFS(표1[판매수량],표1[상품코드],표2_5[[#This Row],[상품코드]],표1[색상/사이즈],표2_5[[#This Row],[색상/사이즈]],표1[판매채널],$I$1)</f>
        <v>0</v>
      </c>
      <c r="J12" s="42" t="str">
        <f>IFERROR(표2_5[[#This Row],[수량3]]/표2_5[[#This Row],[총판매수량]],"")</f>
        <v/>
      </c>
      <c r="K12" s="39">
        <f>SUMIFS(표1[판매수량],표1[상품코드],표2_5[[#This Row],[상품코드]],표1[색상/사이즈],표2_5[[#This Row],[색상/사이즈]],표1[판매채널],$K$1)</f>
        <v>0</v>
      </c>
      <c r="L12" s="40" t="str">
        <f>IFERROR(표2_5[[#This Row],[수량4]]/표2_5[[#This Row],[총판매수량]],"")</f>
        <v/>
      </c>
      <c r="M12" s="50">
        <f>SUMIFS(표1[판매수량],표1[상품코드],표2_5[[#This Row],[상품코드]],표1[색상/사이즈],표2_5[[#This Row],[색상/사이즈]])</f>
        <v>0</v>
      </c>
      <c r="N12" s="28">
        <f>SUMIFS(표1[판매금액],표1[상품코드],표2_5[[#This Row],[상품코드]],표1[색상/사이즈],표2_5[[#This Row],[색상/사이즈]])</f>
        <v>0</v>
      </c>
    </row>
    <row r="13" spans="1:14" x14ac:dyDescent="0.3">
      <c r="A13" s="36">
        <f>IFERROR(RANK(표2_5[[#This Row],[총판매금액]],표2_5[총판매금액])+COUNTIF(표2_5[총판매금액],표2_5[[#This Row],[총판매금액]])-1,"")</f>
        <v>28</v>
      </c>
      <c r="B13" s="59">
        <v>10</v>
      </c>
      <c r="C13" s="17" t="s">
        <v>56</v>
      </c>
      <c r="D13" s="3"/>
      <c r="E13" s="45">
        <f>SUMIFS(표1[판매수량],표1[상품코드],표2_5[[#This Row],[상품코드]],표1[색상/사이즈],표2_5[[#This Row],[색상/사이즈]])</f>
        <v>0</v>
      </c>
      <c r="F13" s="46" t="str">
        <f>IFERROR(표2_5[[#This Row],[수량]]/표2_5[[#This Row],[총판매수량]],"")</f>
        <v/>
      </c>
      <c r="G13" s="43">
        <f>SUMIFS(표1[판매수량],표1[상품코드],표2_5[[#This Row],[상품코드]],표1[색상/사이즈],표2_5[[#This Row],[색상/사이즈]],표1[판매채널],$G$1)</f>
        <v>0</v>
      </c>
      <c r="H13" s="44" t="str">
        <f>IFERROR(표2_5[[#This Row],[수량2]]/표2_5[[#This Row],[총판매수량]],"")</f>
        <v/>
      </c>
      <c r="I13" s="41">
        <f>SUMIFS(표1[판매수량],표1[상품코드],표2_5[[#This Row],[상품코드]],표1[색상/사이즈],표2_5[[#This Row],[색상/사이즈]],표1[판매채널],$I$1)</f>
        <v>0</v>
      </c>
      <c r="J13" s="42" t="str">
        <f>IFERROR(표2_5[[#This Row],[수량3]]/표2_5[[#This Row],[총판매수량]],"")</f>
        <v/>
      </c>
      <c r="K13" s="39">
        <f>SUMIFS(표1[판매수량],표1[상품코드],표2_5[[#This Row],[상품코드]],표1[색상/사이즈],표2_5[[#This Row],[색상/사이즈]],표1[판매채널],$K$1)</f>
        <v>0</v>
      </c>
      <c r="L13" s="40" t="str">
        <f>IFERROR(표2_5[[#This Row],[수량4]]/표2_5[[#This Row],[총판매수량]],"")</f>
        <v/>
      </c>
      <c r="M13" s="50">
        <f>SUMIFS(표1[판매수량],표1[상품코드],표2_5[[#This Row],[상품코드]],표1[색상/사이즈],표2_5[[#This Row],[색상/사이즈]])</f>
        <v>0</v>
      </c>
      <c r="N13" s="28">
        <f>SUMIFS(표1[판매금액],표1[상품코드],표2_5[[#This Row],[상품코드]],표1[색상/사이즈],표2_5[[#This Row],[색상/사이즈]])</f>
        <v>0</v>
      </c>
    </row>
    <row r="14" spans="1:14" x14ac:dyDescent="0.3">
      <c r="A14" s="36">
        <f>IFERROR(RANK(표2_5[[#This Row],[총판매금액]],표2_5[총판매금액])+COUNTIF(표2_5[총판매금액],표2_5[[#This Row],[총판매금액]])-1,"")</f>
        <v>28</v>
      </c>
      <c r="B14" s="59">
        <v>11</v>
      </c>
      <c r="C14" s="17" t="s">
        <v>57</v>
      </c>
      <c r="D14" s="3"/>
      <c r="E14" s="45">
        <f>SUMIFS(표1[판매수량],표1[상품코드],표2_5[[#This Row],[상품코드]],표1[색상/사이즈],표2_5[[#This Row],[색상/사이즈]])</f>
        <v>0</v>
      </c>
      <c r="F14" s="46" t="str">
        <f>IFERROR(표2_5[[#This Row],[수량]]/표2_5[[#This Row],[총판매수량]],"")</f>
        <v/>
      </c>
      <c r="G14" s="43">
        <f>SUMIFS(표1[판매수량],표1[상품코드],표2_5[[#This Row],[상품코드]],표1[색상/사이즈],표2_5[[#This Row],[색상/사이즈]],표1[판매채널],$G$1)</f>
        <v>0</v>
      </c>
      <c r="H14" s="44" t="str">
        <f>IFERROR(표2_5[[#This Row],[수량2]]/표2_5[[#This Row],[총판매수량]],"")</f>
        <v/>
      </c>
      <c r="I14" s="41">
        <f>SUMIFS(표1[판매수량],표1[상품코드],표2_5[[#This Row],[상품코드]],표1[색상/사이즈],표2_5[[#This Row],[색상/사이즈]],표1[판매채널],$I$1)</f>
        <v>0</v>
      </c>
      <c r="J14" s="42" t="str">
        <f>IFERROR(표2_5[[#This Row],[수량3]]/표2_5[[#This Row],[총판매수량]],"")</f>
        <v/>
      </c>
      <c r="K14" s="39">
        <f>SUMIFS(표1[판매수량],표1[상품코드],표2_5[[#This Row],[상품코드]],표1[색상/사이즈],표2_5[[#This Row],[색상/사이즈]],표1[판매채널],$K$1)</f>
        <v>0</v>
      </c>
      <c r="L14" s="40" t="str">
        <f>IFERROR(표2_5[[#This Row],[수량4]]/표2_5[[#This Row],[총판매수량]],"")</f>
        <v/>
      </c>
      <c r="M14" s="50">
        <f>SUMIFS(표1[판매수량],표1[상품코드],표2_5[[#This Row],[상품코드]],표1[색상/사이즈],표2_5[[#This Row],[색상/사이즈]])</f>
        <v>0</v>
      </c>
      <c r="N14" s="28">
        <f>SUMIFS(표1[판매금액],표1[상품코드],표2_5[[#This Row],[상품코드]],표1[색상/사이즈],표2_5[[#This Row],[색상/사이즈]])</f>
        <v>0</v>
      </c>
    </row>
    <row r="15" spans="1:14" x14ac:dyDescent="0.3">
      <c r="A15" s="36">
        <f>IFERROR(RANK(표2_5[[#This Row],[총판매금액]],표2_5[총판매금액])+COUNTIF(표2_5[총판매금액],표2_5[[#This Row],[총판매금액]])-1,"")</f>
        <v>4</v>
      </c>
      <c r="B15" s="59">
        <v>12</v>
      </c>
      <c r="C15" s="17" t="s">
        <v>58</v>
      </c>
      <c r="D15" s="3" t="s">
        <v>14</v>
      </c>
      <c r="E15" s="45">
        <f>SUMIFS(표1[판매수량],표1[상품코드],표2_5[[#This Row],[상품코드]],표1[색상/사이즈],표2_5[[#This Row],[색상/사이즈]])</f>
        <v>1900</v>
      </c>
      <c r="F15" s="46">
        <f>IFERROR(표2_5[[#This Row],[수량]]/표2_5[[#This Row],[총판매수량]],"")</f>
        <v>1</v>
      </c>
      <c r="G15" s="43">
        <f>SUMIFS(표1[판매수량],표1[상품코드],표2_5[[#This Row],[상품코드]],표1[색상/사이즈],표2_5[[#This Row],[색상/사이즈]],표1[판매채널],$G$1)</f>
        <v>0</v>
      </c>
      <c r="H15" s="44">
        <f>IFERROR(표2_5[[#This Row],[수량2]]/표2_5[[#This Row],[총판매수량]],"")</f>
        <v>0</v>
      </c>
      <c r="I15" s="41">
        <f>SUMIFS(표1[판매수량],표1[상품코드],표2_5[[#This Row],[상품코드]],표1[색상/사이즈],표2_5[[#This Row],[색상/사이즈]],표1[판매채널],$I$1)</f>
        <v>1900</v>
      </c>
      <c r="J15" s="42">
        <f>IFERROR(표2_5[[#This Row],[수량3]]/표2_5[[#This Row],[총판매수량]],"")</f>
        <v>1</v>
      </c>
      <c r="K15" s="39">
        <f>SUMIFS(표1[판매수량],표1[상품코드],표2_5[[#This Row],[상품코드]],표1[색상/사이즈],표2_5[[#This Row],[색상/사이즈]],표1[판매채널],$K$1)</f>
        <v>0</v>
      </c>
      <c r="L15" s="40">
        <f>IFERROR(표2_5[[#This Row],[수량4]]/표2_5[[#This Row],[총판매수량]],"")</f>
        <v>0</v>
      </c>
      <c r="M15" s="50">
        <f>SUMIFS(표1[판매수량],표1[상품코드],표2_5[[#This Row],[상품코드]],표1[색상/사이즈],표2_5[[#This Row],[색상/사이즈]])</f>
        <v>1900</v>
      </c>
      <c r="N15" s="28">
        <f>SUMIFS(표1[판매금액],표1[상품코드],표2_5[[#This Row],[상품코드]],표1[색상/사이즈],표2_5[[#This Row],[색상/사이즈]])</f>
        <v>684000</v>
      </c>
    </row>
    <row r="16" spans="1:14" x14ac:dyDescent="0.3">
      <c r="A16" s="36">
        <f>IFERROR(RANK(표2_5[[#This Row],[총판매금액]],표2_5[총판매금액])+COUNTIF(표2_5[총판매금액],표2_5[[#This Row],[총판매금액]])-1,"")</f>
        <v>9</v>
      </c>
      <c r="B16" s="59">
        <v>12</v>
      </c>
      <c r="C16" s="17" t="s">
        <v>58</v>
      </c>
      <c r="D16" s="3" t="s">
        <v>15</v>
      </c>
      <c r="E16" s="45">
        <f>SUMIFS(표1[판매수량],표1[상품코드],표2_5[[#This Row],[상품코드]],표1[색상/사이즈],표2_5[[#This Row],[색상/사이즈]])</f>
        <v>225</v>
      </c>
      <c r="F16" s="46">
        <f>IFERROR(표2_5[[#This Row],[수량]]/표2_5[[#This Row],[총판매수량]],"")</f>
        <v>1</v>
      </c>
      <c r="G16" s="43">
        <f>SUMIFS(표1[판매수량],표1[상품코드],표2_5[[#This Row],[상품코드]],표1[색상/사이즈],표2_5[[#This Row],[색상/사이즈]],표1[판매채널],$G$1)</f>
        <v>0</v>
      </c>
      <c r="H16" s="44">
        <f>IFERROR(표2_5[[#This Row],[수량2]]/표2_5[[#This Row],[총판매수량]],"")</f>
        <v>0</v>
      </c>
      <c r="I16" s="41">
        <f>SUMIFS(표1[판매수량],표1[상품코드],표2_5[[#This Row],[상품코드]],표1[색상/사이즈],표2_5[[#This Row],[색상/사이즈]],표1[판매채널],$I$1)</f>
        <v>225</v>
      </c>
      <c r="J16" s="42">
        <f>IFERROR(표2_5[[#This Row],[수량3]]/표2_5[[#This Row],[총판매수량]],"")</f>
        <v>1</v>
      </c>
      <c r="K16" s="39">
        <f>SUMIFS(표1[판매수량],표1[상품코드],표2_5[[#This Row],[상품코드]],표1[색상/사이즈],표2_5[[#This Row],[색상/사이즈]],표1[판매채널],$K$1)</f>
        <v>0</v>
      </c>
      <c r="L16" s="40">
        <f>IFERROR(표2_5[[#This Row],[수량4]]/표2_5[[#This Row],[총판매수량]],"")</f>
        <v>0</v>
      </c>
      <c r="M16" s="50">
        <f>SUMIFS(표1[판매수량],표1[상품코드],표2_5[[#This Row],[상품코드]],표1[색상/사이즈],표2_5[[#This Row],[색상/사이즈]])</f>
        <v>225</v>
      </c>
      <c r="N16" s="28">
        <f>SUMIFS(표1[판매금액],표1[상품코드],표2_5[[#This Row],[상품코드]],표1[색상/사이즈],표2_5[[#This Row],[색상/사이즈]])</f>
        <v>85500</v>
      </c>
    </row>
    <row r="17" spans="1:14" x14ac:dyDescent="0.3">
      <c r="A17" s="36">
        <f>IFERROR(RANK(표2_5[[#This Row],[총판매금액]],표2_5[총판매금액])+COUNTIF(표2_5[총판매금액],표2_5[[#This Row],[총판매금액]])-1,"")</f>
        <v>3</v>
      </c>
      <c r="B17" s="59">
        <v>12</v>
      </c>
      <c r="C17" s="17" t="s">
        <v>58</v>
      </c>
      <c r="D17" s="3" t="s">
        <v>13</v>
      </c>
      <c r="E17" s="45">
        <f>SUMIFS(표1[판매수량],표1[상품코드],표2_5[[#This Row],[상품코드]],표1[색상/사이즈],표2_5[[#This Row],[색상/사이즈]])</f>
        <v>2100</v>
      </c>
      <c r="F17" s="46">
        <f>IFERROR(표2_5[[#This Row],[수량]]/표2_5[[#This Row],[총판매수량]],"")</f>
        <v>1</v>
      </c>
      <c r="G17" s="43">
        <f>SUMIFS(표1[판매수량],표1[상품코드],표2_5[[#This Row],[상품코드]],표1[색상/사이즈],표2_5[[#This Row],[색상/사이즈]],표1[판매채널],$G$1)</f>
        <v>200</v>
      </c>
      <c r="H17" s="44">
        <f>IFERROR(표2_5[[#This Row],[수량2]]/표2_5[[#This Row],[총판매수량]],"")</f>
        <v>9.5238095238095233E-2</v>
      </c>
      <c r="I17" s="41">
        <f>SUMIFS(표1[판매수량],표1[상품코드],표2_5[[#This Row],[상품코드]],표1[색상/사이즈],표2_5[[#This Row],[색상/사이즈]],표1[판매채널],$I$1)</f>
        <v>1900</v>
      </c>
      <c r="J17" s="42">
        <f>IFERROR(표2_5[[#This Row],[수량3]]/표2_5[[#This Row],[총판매수량]],"")</f>
        <v>0.90476190476190477</v>
      </c>
      <c r="K17" s="39">
        <f>SUMIFS(표1[판매수량],표1[상품코드],표2_5[[#This Row],[상품코드]],표1[색상/사이즈],표2_5[[#This Row],[색상/사이즈]],표1[판매채널],$K$1)</f>
        <v>0</v>
      </c>
      <c r="L17" s="40">
        <f>IFERROR(표2_5[[#This Row],[수량4]]/표2_5[[#This Row],[총판매수량]],"")</f>
        <v>0</v>
      </c>
      <c r="M17" s="50">
        <f>SUMIFS(표1[판매수량],표1[상품코드],표2_5[[#This Row],[상품코드]],표1[색상/사이즈],표2_5[[#This Row],[색상/사이즈]])</f>
        <v>2100</v>
      </c>
      <c r="N17" s="28">
        <f>SUMIFS(표1[판매금액],표1[상품코드],표2_5[[#This Row],[상품코드]],표1[색상/사이즈],표2_5[[#This Row],[색상/사이즈]])</f>
        <v>798000</v>
      </c>
    </row>
    <row r="18" spans="1:14" x14ac:dyDescent="0.3">
      <c r="A18" s="36">
        <f>IFERROR(RANK(표2_5[[#This Row],[총판매금액]],표2_5[총판매금액])+COUNTIF(표2_5[총판매금액],표2_5[[#This Row],[총판매금액]])-1,"")</f>
        <v>28</v>
      </c>
      <c r="B18" s="59">
        <v>13</v>
      </c>
      <c r="C18" s="17" t="s">
        <v>61</v>
      </c>
      <c r="D18" s="3"/>
      <c r="E18" s="45">
        <f>SUMIFS(표1[판매수량],표1[상품코드],표2_5[[#This Row],[상품코드]],표1[색상/사이즈],표2_5[[#This Row],[색상/사이즈]])</f>
        <v>0</v>
      </c>
      <c r="F18" s="46" t="str">
        <f>IFERROR(표2_5[[#This Row],[수량]]/표2_5[[#This Row],[총판매수량]],"")</f>
        <v/>
      </c>
      <c r="G18" s="43">
        <f>SUMIFS(표1[판매수량],표1[상품코드],표2_5[[#This Row],[상품코드]],표1[색상/사이즈],표2_5[[#This Row],[색상/사이즈]],표1[판매채널],$G$1)</f>
        <v>0</v>
      </c>
      <c r="H18" s="44" t="str">
        <f>IFERROR(표2_5[[#This Row],[수량2]]/표2_5[[#This Row],[총판매수량]],"")</f>
        <v/>
      </c>
      <c r="I18" s="41">
        <f>SUMIFS(표1[판매수량],표1[상품코드],표2_5[[#This Row],[상품코드]],표1[색상/사이즈],표2_5[[#This Row],[색상/사이즈]],표1[판매채널],$I$1)</f>
        <v>0</v>
      </c>
      <c r="J18" s="42" t="str">
        <f>IFERROR(표2_5[[#This Row],[수량3]]/표2_5[[#This Row],[총판매수량]],"")</f>
        <v/>
      </c>
      <c r="K18" s="39">
        <f>SUMIFS(표1[판매수량],표1[상품코드],표2_5[[#This Row],[상품코드]],표1[색상/사이즈],표2_5[[#This Row],[색상/사이즈]],표1[판매채널],$K$1)</f>
        <v>0</v>
      </c>
      <c r="L18" s="40" t="str">
        <f>IFERROR(표2_5[[#This Row],[수량4]]/표2_5[[#This Row],[총판매수량]],"")</f>
        <v/>
      </c>
      <c r="M18" s="50">
        <f>SUMIFS(표1[판매수량],표1[상품코드],표2_5[[#This Row],[상품코드]],표1[색상/사이즈],표2_5[[#This Row],[색상/사이즈]])</f>
        <v>0</v>
      </c>
      <c r="N18" s="28">
        <f>SUMIFS(표1[판매금액],표1[상품코드],표2_5[[#This Row],[상품코드]],표1[색상/사이즈],표2_5[[#This Row],[색상/사이즈]])</f>
        <v>0</v>
      </c>
    </row>
    <row r="19" spans="1:14" x14ac:dyDescent="0.3">
      <c r="A19" s="36">
        <f>IFERROR(RANK(표2_5[[#This Row],[총판매금액]],표2_5[총판매금액])+COUNTIF(표2_5[총판매금액],표2_5[[#This Row],[총판매금액]])-1,"")</f>
        <v>7</v>
      </c>
      <c r="B19" s="59">
        <v>14</v>
      </c>
      <c r="C19" s="17" t="s">
        <v>62</v>
      </c>
      <c r="D19" s="3" t="s">
        <v>10</v>
      </c>
      <c r="E19" s="45">
        <f>SUMIFS(표1[판매수량],표1[상품코드],표2_5[[#This Row],[상품코드]],표1[색상/사이즈],표2_5[[#This Row],[색상/사이즈]])</f>
        <v>283</v>
      </c>
      <c r="F19" s="46">
        <f>IFERROR(표2_5[[#This Row],[수량]]/표2_5[[#This Row],[총판매수량]],"")</f>
        <v>1</v>
      </c>
      <c r="G19" s="43">
        <f>SUMIFS(표1[판매수량],표1[상품코드],표2_5[[#This Row],[상품코드]],표1[색상/사이즈],표2_5[[#This Row],[색상/사이즈]],표1[판매채널],$G$1)</f>
        <v>40</v>
      </c>
      <c r="H19" s="44">
        <f>IFERROR(표2_5[[#This Row],[수량2]]/표2_5[[#This Row],[총판매수량]],"")</f>
        <v>0.14134275618374559</v>
      </c>
      <c r="I19" s="41">
        <f>SUMIFS(표1[판매수량],표1[상품코드],표2_5[[#This Row],[상품코드]],표1[색상/사이즈],표2_5[[#This Row],[색상/사이즈]],표1[판매채널],$I$1)</f>
        <v>233</v>
      </c>
      <c r="J19" s="42">
        <f>IFERROR(표2_5[[#This Row],[수량3]]/표2_5[[#This Row],[총판매수량]],"")</f>
        <v>0.82332155477031799</v>
      </c>
      <c r="K19" s="39">
        <f>SUMIFS(표1[판매수량],표1[상품코드],표2_5[[#This Row],[상품코드]],표1[색상/사이즈],표2_5[[#This Row],[색상/사이즈]],표1[판매채널],$K$1)</f>
        <v>0</v>
      </c>
      <c r="L19" s="40">
        <f>IFERROR(표2_5[[#This Row],[수량4]]/표2_5[[#This Row],[총판매수량]],"")</f>
        <v>0</v>
      </c>
      <c r="M19" s="50">
        <f>SUMIFS(표1[판매수량],표1[상품코드],표2_5[[#This Row],[상품코드]],표1[색상/사이즈],표2_5[[#This Row],[색상/사이즈]])</f>
        <v>283</v>
      </c>
      <c r="N19" s="28">
        <f>SUMIFS(표1[판매금액],표1[상품코드],표2_5[[#This Row],[상품코드]],표1[색상/사이즈],표2_5[[#This Row],[색상/사이즈]])</f>
        <v>282500</v>
      </c>
    </row>
    <row r="20" spans="1:14" x14ac:dyDescent="0.3">
      <c r="A20" s="36">
        <f>IFERROR(RANK(표2_5[[#This Row],[총판매금액]],표2_5[총판매금액])+COUNTIF(표2_5[총판매금액],표2_5[[#This Row],[총판매금액]])-1,"")</f>
        <v>8</v>
      </c>
      <c r="B20" s="59">
        <v>14</v>
      </c>
      <c r="C20" s="17" t="s">
        <v>62</v>
      </c>
      <c r="D20" s="3" t="s">
        <v>11</v>
      </c>
      <c r="E20" s="45">
        <f>SUMIFS(표1[판매수량],표1[상품코드],표2_5[[#This Row],[상품코드]],표1[색상/사이즈],표2_5[[#This Row],[색상/사이즈]])</f>
        <v>184</v>
      </c>
      <c r="F20" s="46">
        <f>IFERROR(표2_5[[#This Row],[수량]]/표2_5[[#This Row],[총판매수량]],"")</f>
        <v>1</v>
      </c>
      <c r="G20" s="43">
        <f>SUMIFS(표1[판매수량],표1[상품코드],표2_5[[#This Row],[상품코드]],표1[색상/사이즈],표2_5[[#This Row],[색상/사이즈]],표1[판매채널],$G$1)</f>
        <v>40</v>
      </c>
      <c r="H20" s="44">
        <f>IFERROR(표2_5[[#This Row],[수량2]]/표2_5[[#This Row],[총판매수량]],"")</f>
        <v>0.21739130434782608</v>
      </c>
      <c r="I20" s="41">
        <f>SUMIFS(표1[판매수량],표1[상품코드],표2_5[[#This Row],[상품코드]],표1[색상/사이즈],표2_5[[#This Row],[색상/사이즈]],표1[판매채널],$I$1)</f>
        <v>143</v>
      </c>
      <c r="J20" s="42">
        <f>IFERROR(표2_5[[#This Row],[수량3]]/표2_5[[#This Row],[총판매수량]],"")</f>
        <v>0.77717391304347827</v>
      </c>
      <c r="K20" s="39">
        <f>SUMIFS(표1[판매수량],표1[상품코드],표2_5[[#This Row],[상품코드]],표1[색상/사이즈],표2_5[[#This Row],[색상/사이즈]],표1[판매채널],$K$1)</f>
        <v>0</v>
      </c>
      <c r="L20" s="40">
        <f>IFERROR(표2_5[[#This Row],[수량4]]/표2_5[[#This Row],[총판매수량]],"")</f>
        <v>0</v>
      </c>
      <c r="M20" s="50">
        <f>SUMIFS(표1[판매수량],표1[상품코드],표2_5[[#This Row],[상품코드]],표1[색상/사이즈],표2_5[[#This Row],[색상/사이즈]])</f>
        <v>184</v>
      </c>
      <c r="N20" s="28">
        <f>SUMIFS(표1[판매금액],표1[상품코드],표2_5[[#This Row],[상품코드]],표1[색상/사이즈],표2_5[[#This Row],[색상/사이즈]])</f>
        <v>179700</v>
      </c>
    </row>
    <row r="21" spans="1:14" x14ac:dyDescent="0.3">
      <c r="A21" s="36">
        <f>IFERROR(RANK(표2_5[[#This Row],[총판매금액]],표2_5[총판매금액])+COUNTIF(표2_5[총판매금액],표2_5[[#This Row],[총판매금액]])-1,"")</f>
        <v>28</v>
      </c>
      <c r="B21" s="59">
        <v>15</v>
      </c>
      <c r="C21" s="17" t="s">
        <v>64</v>
      </c>
      <c r="D21" s="3"/>
      <c r="E21" s="45">
        <f>SUMIFS(표1[판매수량],표1[상품코드],표2_5[[#This Row],[상품코드]],표1[색상/사이즈],표2_5[[#This Row],[색상/사이즈]])</f>
        <v>0</v>
      </c>
      <c r="F21" s="46" t="str">
        <f>IFERROR(표2_5[[#This Row],[수량]]/표2_5[[#This Row],[총판매수량]],"")</f>
        <v/>
      </c>
      <c r="G21" s="43">
        <f>SUMIFS(표1[판매수량],표1[상품코드],표2_5[[#This Row],[상품코드]],표1[색상/사이즈],표2_5[[#This Row],[색상/사이즈]],표1[판매채널],$G$1)</f>
        <v>0</v>
      </c>
      <c r="H21" s="44" t="str">
        <f>IFERROR(표2_5[[#This Row],[수량2]]/표2_5[[#This Row],[총판매수량]],"")</f>
        <v/>
      </c>
      <c r="I21" s="41">
        <f>SUMIFS(표1[판매수량],표1[상품코드],표2_5[[#This Row],[상품코드]],표1[색상/사이즈],표2_5[[#This Row],[색상/사이즈]],표1[판매채널],$I$1)</f>
        <v>0</v>
      </c>
      <c r="J21" s="42" t="str">
        <f>IFERROR(표2_5[[#This Row],[수량3]]/표2_5[[#This Row],[총판매수량]],"")</f>
        <v/>
      </c>
      <c r="K21" s="39">
        <f>SUMIFS(표1[판매수량],표1[상품코드],표2_5[[#This Row],[상품코드]],표1[색상/사이즈],표2_5[[#This Row],[색상/사이즈]],표1[판매채널],$K$1)</f>
        <v>0</v>
      </c>
      <c r="L21" s="40" t="str">
        <f>IFERROR(표2_5[[#This Row],[수량4]]/표2_5[[#This Row],[총판매수량]],"")</f>
        <v/>
      </c>
      <c r="M21" s="50">
        <f>SUMIFS(표1[판매수량],표1[상품코드],표2_5[[#This Row],[상품코드]],표1[색상/사이즈],표2_5[[#This Row],[색상/사이즈]])</f>
        <v>0</v>
      </c>
      <c r="N21" s="28">
        <f>SUMIFS(표1[판매금액],표1[상품코드],표2_5[[#This Row],[상품코드]],표1[색상/사이즈],표2_5[[#This Row],[색상/사이즈]])</f>
        <v>0</v>
      </c>
    </row>
    <row r="22" spans="1:14" x14ac:dyDescent="0.3">
      <c r="A22" s="36">
        <f>IFERROR(RANK(표2_5[[#This Row],[총판매금액]],표2_5[총판매금액])+COUNTIF(표2_5[총판매금액],표2_5[[#This Row],[총판매금액]])-1,"")</f>
        <v>28</v>
      </c>
      <c r="B22" s="59">
        <v>16</v>
      </c>
      <c r="C22" s="17" t="s">
        <v>65</v>
      </c>
      <c r="D22" s="3"/>
      <c r="E22" s="45">
        <f>SUMIFS(표1[판매수량],표1[상품코드],표2_5[[#This Row],[상품코드]],표1[색상/사이즈],표2_5[[#This Row],[색상/사이즈]])</f>
        <v>0</v>
      </c>
      <c r="F22" s="46" t="str">
        <f>IFERROR(표2_5[[#This Row],[수량]]/표2_5[[#This Row],[총판매수량]],"")</f>
        <v/>
      </c>
      <c r="G22" s="43">
        <f>SUMIFS(표1[판매수량],표1[상품코드],표2_5[[#This Row],[상품코드]],표1[색상/사이즈],표2_5[[#This Row],[색상/사이즈]],표1[판매채널],$G$1)</f>
        <v>0</v>
      </c>
      <c r="H22" s="44" t="str">
        <f>IFERROR(표2_5[[#This Row],[수량2]]/표2_5[[#This Row],[총판매수량]],"")</f>
        <v/>
      </c>
      <c r="I22" s="41">
        <f>SUMIFS(표1[판매수량],표1[상품코드],표2_5[[#This Row],[상품코드]],표1[색상/사이즈],표2_5[[#This Row],[색상/사이즈]],표1[판매채널],$I$1)</f>
        <v>0</v>
      </c>
      <c r="J22" s="42" t="str">
        <f>IFERROR(표2_5[[#This Row],[수량3]]/표2_5[[#This Row],[총판매수량]],"")</f>
        <v/>
      </c>
      <c r="K22" s="39">
        <f>SUMIFS(표1[판매수량],표1[상품코드],표2_5[[#This Row],[상품코드]],표1[색상/사이즈],표2_5[[#This Row],[색상/사이즈]],표1[판매채널],$K$1)</f>
        <v>0</v>
      </c>
      <c r="L22" s="40" t="str">
        <f>IFERROR(표2_5[[#This Row],[수량4]]/표2_5[[#This Row],[총판매수량]],"")</f>
        <v/>
      </c>
      <c r="M22" s="50">
        <f>SUMIFS(표1[판매수량],표1[상품코드],표2_5[[#This Row],[상품코드]],표1[색상/사이즈],표2_5[[#This Row],[색상/사이즈]])</f>
        <v>0</v>
      </c>
      <c r="N22" s="28">
        <f>SUMIFS(표1[판매금액],표1[상품코드],표2_5[[#This Row],[상품코드]],표1[색상/사이즈],표2_5[[#This Row],[색상/사이즈]])</f>
        <v>0</v>
      </c>
    </row>
    <row r="23" spans="1:14" x14ac:dyDescent="0.3">
      <c r="A23" s="36">
        <f>IFERROR(RANK(표2_5[[#This Row],[총판매금액]],표2_5[총판매금액])+COUNTIF(표2_5[총판매금액],표2_5[[#This Row],[총판매금액]])-1,"")</f>
        <v>28</v>
      </c>
      <c r="B23" s="59">
        <v>17</v>
      </c>
      <c r="C23" s="17" t="s">
        <v>66</v>
      </c>
      <c r="D23" s="3"/>
      <c r="E23" s="45">
        <f>SUMIFS(표1[판매수량],표1[상품코드],표2_5[[#This Row],[상품코드]],표1[색상/사이즈],표2_5[[#This Row],[색상/사이즈]])</f>
        <v>0</v>
      </c>
      <c r="F23" s="46" t="str">
        <f>IFERROR(표2_5[[#This Row],[수량]]/표2_5[[#This Row],[총판매수량]],"")</f>
        <v/>
      </c>
      <c r="G23" s="43">
        <f>SUMIFS(표1[판매수량],표1[상품코드],표2_5[[#This Row],[상품코드]],표1[색상/사이즈],표2_5[[#This Row],[색상/사이즈]],표1[판매채널],$G$1)</f>
        <v>0</v>
      </c>
      <c r="H23" s="44" t="str">
        <f>IFERROR(표2_5[[#This Row],[수량2]]/표2_5[[#This Row],[총판매수량]],"")</f>
        <v/>
      </c>
      <c r="I23" s="41">
        <f>SUMIFS(표1[판매수량],표1[상품코드],표2_5[[#This Row],[상품코드]],표1[색상/사이즈],표2_5[[#This Row],[색상/사이즈]],표1[판매채널],$I$1)</f>
        <v>0</v>
      </c>
      <c r="J23" s="42" t="str">
        <f>IFERROR(표2_5[[#This Row],[수량3]]/표2_5[[#This Row],[총판매수량]],"")</f>
        <v/>
      </c>
      <c r="K23" s="39">
        <f>SUMIFS(표1[판매수량],표1[상품코드],표2_5[[#This Row],[상품코드]],표1[색상/사이즈],표2_5[[#This Row],[색상/사이즈]],표1[판매채널],$K$1)</f>
        <v>0</v>
      </c>
      <c r="L23" s="40" t="str">
        <f>IFERROR(표2_5[[#This Row],[수량4]]/표2_5[[#This Row],[총판매수량]],"")</f>
        <v/>
      </c>
      <c r="M23" s="50">
        <f>SUMIFS(표1[판매수량],표1[상품코드],표2_5[[#This Row],[상품코드]],표1[색상/사이즈],표2_5[[#This Row],[색상/사이즈]])</f>
        <v>0</v>
      </c>
      <c r="N23" s="28">
        <f>SUMIFS(표1[판매금액],표1[상품코드],표2_5[[#This Row],[상품코드]],표1[색상/사이즈],표2_5[[#This Row],[색상/사이즈]])</f>
        <v>0</v>
      </c>
    </row>
    <row r="24" spans="1:14" x14ac:dyDescent="0.3">
      <c r="A24" s="36">
        <f>IFERROR(RANK(표2_5[[#This Row],[총판매금액]],표2_5[총판매금액])+COUNTIF(표2_5[총판매금액],표2_5[[#This Row],[총판매금액]])-1,"")</f>
        <v>28</v>
      </c>
      <c r="B24" s="59">
        <v>18</v>
      </c>
      <c r="C24" s="17" t="s">
        <v>67</v>
      </c>
      <c r="D24" s="3"/>
      <c r="E24" s="45">
        <f>SUMIFS(표1[판매수량],표1[상품코드],표2_5[[#This Row],[상품코드]],표1[색상/사이즈],표2_5[[#This Row],[색상/사이즈]])</f>
        <v>0</v>
      </c>
      <c r="F24" s="46" t="str">
        <f>IFERROR(표2_5[[#This Row],[수량]]/표2_5[[#This Row],[총판매수량]],"")</f>
        <v/>
      </c>
      <c r="G24" s="43">
        <f>SUMIFS(표1[판매수량],표1[상품코드],표2_5[[#This Row],[상품코드]],표1[색상/사이즈],표2_5[[#This Row],[색상/사이즈]],표1[판매채널],$G$1)</f>
        <v>0</v>
      </c>
      <c r="H24" s="44" t="str">
        <f>IFERROR(표2_5[[#This Row],[수량2]]/표2_5[[#This Row],[총판매수량]],"")</f>
        <v/>
      </c>
      <c r="I24" s="41">
        <f>SUMIFS(표1[판매수량],표1[상품코드],표2_5[[#This Row],[상품코드]],표1[색상/사이즈],표2_5[[#This Row],[색상/사이즈]],표1[판매채널],$I$1)</f>
        <v>0</v>
      </c>
      <c r="J24" s="42" t="str">
        <f>IFERROR(표2_5[[#This Row],[수량3]]/표2_5[[#This Row],[총판매수량]],"")</f>
        <v/>
      </c>
      <c r="K24" s="39">
        <f>SUMIFS(표1[판매수량],표1[상품코드],표2_5[[#This Row],[상품코드]],표1[색상/사이즈],표2_5[[#This Row],[색상/사이즈]],표1[판매채널],$K$1)</f>
        <v>0</v>
      </c>
      <c r="L24" s="40" t="str">
        <f>IFERROR(표2_5[[#This Row],[수량4]]/표2_5[[#This Row],[총판매수량]],"")</f>
        <v/>
      </c>
      <c r="M24" s="50">
        <f>SUMIFS(표1[판매수량],표1[상품코드],표2_5[[#This Row],[상품코드]],표1[색상/사이즈],표2_5[[#This Row],[색상/사이즈]])</f>
        <v>0</v>
      </c>
      <c r="N24" s="28">
        <f>SUMIFS(표1[판매금액],표1[상품코드],표2_5[[#This Row],[상품코드]],표1[색상/사이즈],표2_5[[#This Row],[색상/사이즈]])</f>
        <v>0</v>
      </c>
    </row>
    <row r="25" spans="1:14" x14ac:dyDescent="0.3">
      <c r="A25" s="36">
        <f>IFERROR(RANK(표2_5[[#This Row],[총판매금액]],표2_5[총판매금액])+COUNTIF(표2_5[총판매금액],표2_5[[#This Row],[총판매금액]])-1,"")</f>
        <v>28</v>
      </c>
      <c r="B25" s="59">
        <v>19</v>
      </c>
      <c r="C25" s="17" t="s">
        <v>68</v>
      </c>
      <c r="D25" s="3"/>
      <c r="E25" s="45">
        <f>SUMIFS(표1[판매수량],표1[상품코드],표2_5[[#This Row],[상품코드]],표1[색상/사이즈],표2_5[[#This Row],[색상/사이즈]])</f>
        <v>0</v>
      </c>
      <c r="F25" s="46" t="str">
        <f>IFERROR(표2_5[[#This Row],[수량]]/표2_5[[#This Row],[총판매수량]],"")</f>
        <v/>
      </c>
      <c r="G25" s="43">
        <f>SUMIFS(표1[판매수량],표1[상품코드],표2_5[[#This Row],[상품코드]],표1[색상/사이즈],표2_5[[#This Row],[색상/사이즈]],표1[판매채널],$G$1)</f>
        <v>0</v>
      </c>
      <c r="H25" s="44" t="str">
        <f>IFERROR(표2_5[[#This Row],[수량2]]/표2_5[[#This Row],[총판매수량]],"")</f>
        <v/>
      </c>
      <c r="I25" s="41">
        <f>SUMIFS(표1[판매수량],표1[상품코드],표2_5[[#This Row],[상품코드]],표1[색상/사이즈],표2_5[[#This Row],[색상/사이즈]],표1[판매채널],$I$1)</f>
        <v>0</v>
      </c>
      <c r="J25" s="42" t="str">
        <f>IFERROR(표2_5[[#This Row],[수량3]]/표2_5[[#This Row],[총판매수량]],"")</f>
        <v/>
      </c>
      <c r="K25" s="39">
        <f>SUMIFS(표1[판매수량],표1[상품코드],표2_5[[#This Row],[상품코드]],표1[색상/사이즈],표2_5[[#This Row],[색상/사이즈]],표1[판매채널],$K$1)</f>
        <v>0</v>
      </c>
      <c r="L25" s="40" t="str">
        <f>IFERROR(표2_5[[#This Row],[수량4]]/표2_5[[#This Row],[총판매수량]],"")</f>
        <v/>
      </c>
      <c r="M25" s="50">
        <f>SUMIFS(표1[판매수량],표1[상품코드],표2_5[[#This Row],[상품코드]],표1[색상/사이즈],표2_5[[#This Row],[색상/사이즈]])</f>
        <v>0</v>
      </c>
      <c r="N25" s="28">
        <f>SUMIFS(표1[판매금액],표1[상품코드],표2_5[[#This Row],[상품코드]],표1[색상/사이즈],표2_5[[#This Row],[색상/사이즈]])</f>
        <v>0</v>
      </c>
    </row>
    <row r="26" spans="1:14" x14ac:dyDescent="0.3">
      <c r="A26" s="36">
        <f>IFERROR(RANK(표2_5[[#This Row],[총판매금액]],표2_5[총판매금액])+COUNTIF(표2_5[총판매금액],표2_5[[#This Row],[총판매금액]])-1,"")</f>
        <v>28</v>
      </c>
      <c r="B26" s="59">
        <v>20</v>
      </c>
      <c r="C26" s="17" t="s">
        <v>69</v>
      </c>
      <c r="D26" s="3"/>
      <c r="E26" s="45">
        <f>SUMIFS(표1[판매수량],표1[상품코드],표2_5[[#This Row],[상품코드]],표1[색상/사이즈],표2_5[[#This Row],[색상/사이즈]])</f>
        <v>0</v>
      </c>
      <c r="F26" s="46" t="str">
        <f>IFERROR(표2_5[[#This Row],[수량]]/표2_5[[#This Row],[총판매수량]],"")</f>
        <v/>
      </c>
      <c r="G26" s="43">
        <f>SUMIFS(표1[판매수량],표1[상품코드],표2_5[[#This Row],[상품코드]],표1[색상/사이즈],표2_5[[#This Row],[색상/사이즈]],표1[판매채널],$G$1)</f>
        <v>0</v>
      </c>
      <c r="H26" s="44" t="str">
        <f>IFERROR(표2_5[[#This Row],[수량2]]/표2_5[[#This Row],[총판매수량]],"")</f>
        <v/>
      </c>
      <c r="I26" s="41">
        <f>SUMIFS(표1[판매수량],표1[상품코드],표2_5[[#This Row],[상품코드]],표1[색상/사이즈],표2_5[[#This Row],[색상/사이즈]],표1[판매채널],$I$1)</f>
        <v>0</v>
      </c>
      <c r="J26" s="42" t="str">
        <f>IFERROR(표2_5[[#This Row],[수량3]]/표2_5[[#This Row],[총판매수량]],"")</f>
        <v/>
      </c>
      <c r="K26" s="39">
        <f>SUMIFS(표1[판매수량],표1[상품코드],표2_5[[#This Row],[상품코드]],표1[색상/사이즈],표2_5[[#This Row],[색상/사이즈]],표1[판매채널],$K$1)</f>
        <v>0</v>
      </c>
      <c r="L26" s="40" t="str">
        <f>IFERROR(표2_5[[#This Row],[수량4]]/표2_5[[#This Row],[총판매수량]],"")</f>
        <v/>
      </c>
      <c r="M26" s="50">
        <f>SUMIFS(표1[판매수량],표1[상품코드],표2_5[[#This Row],[상품코드]],표1[색상/사이즈],표2_5[[#This Row],[색상/사이즈]])</f>
        <v>0</v>
      </c>
      <c r="N26" s="28">
        <f>SUMIFS(표1[판매금액],표1[상품코드],표2_5[[#This Row],[상품코드]],표1[색상/사이즈],표2_5[[#This Row],[색상/사이즈]])</f>
        <v>0</v>
      </c>
    </row>
    <row r="27" spans="1:14" x14ac:dyDescent="0.3">
      <c r="A27" s="36">
        <f>IFERROR(RANK(표2_5[[#This Row],[총판매금액]],표2_5[총판매금액])+COUNTIF(표2_5[총판매금액],표2_5[[#This Row],[총판매금액]])-1,"")</f>
        <v>6</v>
      </c>
      <c r="B27" s="59">
        <v>21</v>
      </c>
      <c r="C27" s="17" t="s">
        <v>70</v>
      </c>
      <c r="D27" s="3" t="s">
        <v>10</v>
      </c>
      <c r="E27" s="45">
        <f>SUMIFS(표1[판매수량],표1[상품코드],표2_5[[#This Row],[상품코드]],표1[색상/사이즈],표2_5[[#This Row],[색상/사이즈]])</f>
        <v>154</v>
      </c>
      <c r="F27" s="46">
        <f>IFERROR(표2_5[[#This Row],[수량]]/표2_5[[#This Row],[총판매수량]],"")</f>
        <v>1</v>
      </c>
      <c r="G27" s="43">
        <f>SUMIFS(표1[판매수량],표1[상품코드],표2_5[[#This Row],[상품코드]],표1[색상/사이즈],표2_5[[#This Row],[색상/사이즈]],표1[판매채널],$G$1)</f>
        <v>5</v>
      </c>
      <c r="H27" s="44">
        <f>IFERROR(표2_5[[#This Row],[수량2]]/표2_5[[#This Row],[총판매수량]],"")</f>
        <v>3.2467532467532464E-2</v>
      </c>
      <c r="I27" s="41">
        <f>SUMIFS(표1[판매수량],표1[상품코드],표2_5[[#This Row],[상품코드]],표1[색상/사이즈],표2_5[[#This Row],[색상/사이즈]],표1[판매채널],$I$1)</f>
        <v>149</v>
      </c>
      <c r="J27" s="42">
        <f>IFERROR(표2_5[[#This Row],[수량3]]/표2_5[[#This Row],[총판매수량]],"")</f>
        <v>0.96753246753246758</v>
      </c>
      <c r="K27" s="39">
        <f>SUMIFS(표1[판매수량],표1[상품코드],표2_5[[#This Row],[상품코드]],표1[색상/사이즈],표2_5[[#This Row],[색상/사이즈]],표1[판매채널],$K$1)</f>
        <v>0</v>
      </c>
      <c r="L27" s="40">
        <f>IFERROR(표2_5[[#This Row],[수량4]]/표2_5[[#This Row],[총판매수량]],"")</f>
        <v>0</v>
      </c>
      <c r="M27" s="50">
        <f>SUMIFS(표1[판매수량],표1[상품코드],표2_5[[#This Row],[상품코드]],표1[색상/사이즈],표2_5[[#This Row],[색상/사이즈]])</f>
        <v>154</v>
      </c>
      <c r="N27" s="28">
        <f>SUMIFS(표1[판매금액],표1[상품코드],표2_5[[#This Row],[상품코드]],표1[색상/사이즈],표2_5[[#This Row],[색상/사이즈]])</f>
        <v>349490</v>
      </c>
    </row>
    <row r="28" spans="1:14" x14ac:dyDescent="0.3">
      <c r="A28" s="36">
        <f>IFERROR(RANK(표2_5[[#This Row],[총판매금액]],표2_5[총판매금액])+COUNTIF(표2_5[총판매금액],표2_5[[#This Row],[총판매금액]])-1,"")</f>
        <v>5</v>
      </c>
      <c r="B28" s="59">
        <v>21</v>
      </c>
      <c r="C28" s="17" t="s">
        <v>70</v>
      </c>
      <c r="D28" s="3" t="s">
        <v>11</v>
      </c>
      <c r="E28" s="45">
        <f>SUMIFS(표1[판매수량],표1[상품코드],표2_5[[#This Row],[상품코드]],표1[색상/사이즈],표2_5[[#This Row],[색상/사이즈]])</f>
        <v>176</v>
      </c>
      <c r="F28" s="46">
        <f>IFERROR(표2_5[[#This Row],[수량]]/표2_5[[#This Row],[총판매수량]],"")</f>
        <v>1</v>
      </c>
      <c r="G28" s="43">
        <f>SUMIFS(표1[판매수량],표1[상품코드],표2_5[[#This Row],[상품코드]],표1[색상/사이즈],표2_5[[#This Row],[색상/사이즈]],표1[판매채널],$G$1)</f>
        <v>5</v>
      </c>
      <c r="H28" s="44">
        <f>IFERROR(표2_5[[#This Row],[수량2]]/표2_5[[#This Row],[총판매수량]],"")</f>
        <v>2.8409090909090908E-2</v>
      </c>
      <c r="I28" s="41">
        <f>SUMIFS(표1[판매수량],표1[상품코드],표2_5[[#This Row],[상품코드]],표1[색상/사이즈],표2_5[[#This Row],[색상/사이즈]],표1[판매채널],$I$1)</f>
        <v>171</v>
      </c>
      <c r="J28" s="42">
        <f>IFERROR(표2_5[[#This Row],[수량3]]/표2_5[[#This Row],[총판매수량]],"")</f>
        <v>0.97159090909090906</v>
      </c>
      <c r="K28" s="39">
        <f>SUMIFS(표1[판매수량],표1[상품코드],표2_5[[#This Row],[상품코드]],표1[색상/사이즈],표2_5[[#This Row],[색상/사이즈]],표1[판매채널],$K$1)</f>
        <v>0</v>
      </c>
      <c r="L28" s="40">
        <f>IFERROR(표2_5[[#This Row],[수량4]]/표2_5[[#This Row],[총판매수량]],"")</f>
        <v>0</v>
      </c>
      <c r="M28" s="50">
        <f>SUMIFS(표1[판매수량],표1[상품코드],표2_5[[#This Row],[상품코드]],표1[색상/사이즈],표2_5[[#This Row],[색상/사이즈]])</f>
        <v>176</v>
      </c>
      <c r="N28" s="28">
        <f>SUMIFS(표1[판매금액],표1[상품코드],표2_5[[#This Row],[상품코드]],표1[색상/사이즈],표2_5[[#This Row],[색상/사이즈]])</f>
        <v>398740</v>
      </c>
    </row>
    <row r="29" spans="1:14" x14ac:dyDescent="0.3">
      <c r="A29" s="36">
        <f>IFERROR(RANK(표2_5[[#This Row],[총판매금액]],표2_5[총판매금액])+COUNTIF(표2_5[총판매금액],표2_5[[#This Row],[총판매금액]])-1,"")</f>
        <v>10</v>
      </c>
      <c r="B29" s="59">
        <v>21</v>
      </c>
      <c r="C29" s="17" t="s">
        <v>70</v>
      </c>
      <c r="D29" s="3" t="s">
        <v>42</v>
      </c>
      <c r="E29" s="45">
        <f>SUMIFS(표1[판매수량],표1[상품코드],표2_5[[#This Row],[상품코드]],표1[색상/사이즈],표2_5[[#This Row],[색상/사이즈]])</f>
        <v>31</v>
      </c>
      <c r="F29" s="46">
        <f>IFERROR(표2_5[[#This Row],[수량]]/표2_5[[#This Row],[총판매수량]],"")</f>
        <v>1</v>
      </c>
      <c r="G29" s="43">
        <f>SUMIFS(표1[판매수량],표1[상품코드],표2_5[[#This Row],[상품코드]],표1[색상/사이즈],표2_5[[#This Row],[색상/사이즈]],표1[판매채널],$G$1)</f>
        <v>0</v>
      </c>
      <c r="H29" s="44">
        <f>IFERROR(표2_5[[#This Row],[수량2]]/표2_5[[#This Row],[총판매수량]],"")</f>
        <v>0</v>
      </c>
      <c r="I29" s="41">
        <f>SUMIFS(표1[판매수량],표1[상품코드],표2_5[[#This Row],[상품코드]],표1[색상/사이즈],표2_5[[#This Row],[색상/사이즈]],표1[판매채널],$I$1)</f>
        <v>31</v>
      </c>
      <c r="J29" s="42">
        <f>IFERROR(표2_5[[#This Row],[수량3]]/표2_5[[#This Row],[총판매수량]],"")</f>
        <v>1</v>
      </c>
      <c r="K29" s="39">
        <f>SUMIFS(표1[판매수량],표1[상품코드],표2_5[[#This Row],[상품코드]],표1[색상/사이즈],표2_5[[#This Row],[색상/사이즈]],표1[판매채널],$K$1)</f>
        <v>0</v>
      </c>
      <c r="L29" s="40">
        <f>IFERROR(표2_5[[#This Row],[수량4]]/표2_5[[#This Row],[총판매수량]],"")</f>
        <v>0</v>
      </c>
      <c r="M29" s="50">
        <f>SUMIFS(표1[판매수량],표1[상품코드],표2_5[[#This Row],[상품코드]],표1[색상/사이즈],표2_5[[#This Row],[색상/사이즈]])</f>
        <v>31</v>
      </c>
      <c r="N29" s="28">
        <f>SUMIFS(표1[판매금액],표1[상품코드],표2_5[[#This Row],[상품코드]],표1[색상/사이즈],표2_5[[#This Row],[색상/사이즈]])</f>
        <v>70490</v>
      </c>
    </row>
    <row r="30" spans="1:14" x14ac:dyDescent="0.3">
      <c r="A30" s="36">
        <f>IFERROR(RANK(표2_5[[#This Row],[총판매금액]],표2_5[총판매금액])+COUNTIF(표2_5[총판매금액],표2_5[[#This Row],[총판매금액]])-1,"")</f>
        <v>28</v>
      </c>
      <c r="B30" s="59">
        <v>22</v>
      </c>
      <c r="C30" s="17" t="s">
        <v>71</v>
      </c>
      <c r="D30" s="3"/>
      <c r="E30" s="45">
        <f>SUMIFS(표1[판매수량],표1[상품코드],표2_5[[#This Row],[상품코드]],표1[색상/사이즈],표2_5[[#This Row],[색상/사이즈]])</f>
        <v>0</v>
      </c>
      <c r="F30" s="46" t="str">
        <f>IFERROR(표2_5[[#This Row],[수량]]/표2_5[[#This Row],[총판매수량]],"")</f>
        <v/>
      </c>
      <c r="G30" s="43">
        <f>SUMIFS(표1[판매수량],표1[상품코드],표2_5[[#This Row],[상품코드]],표1[색상/사이즈],표2_5[[#This Row],[색상/사이즈]],표1[판매채널],$G$1)</f>
        <v>0</v>
      </c>
      <c r="H30" s="44" t="str">
        <f>IFERROR(표2_5[[#This Row],[수량2]]/표2_5[[#This Row],[총판매수량]],"")</f>
        <v/>
      </c>
      <c r="I30" s="41">
        <f>SUMIFS(표1[판매수량],표1[상품코드],표2_5[[#This Row],[상품코드]],표1[색상/사이즈],표2_5[[#This Row],[색상/사이즈]],표1[판매채널],$I$1)</f>
        <v>0</v>
      </c>
      <c r="J30" s="42" t="str">
        <f>IFERROR(표2_5[[#This Row],[수량3]]/표2_5[[#This Row],[총판매수량]],"")</f>
        <v/>
      </c>
      <c r="K30" s="39">
        <f>SUMIFS(표1[판매수량],표1[상품코드],표2_5[[#This Row],[상품코드]],표1[색상/사이즈],표2_5[[#This Row],[색상/사이즈]],표1[판매채널],$K$1)</f>
        <v>0</v>
      </c>
      <c r="L30" s="40" t="str">
        <f>IFERROR(표2_5[[#This Row],[수량4]]/표2_5[[#This Row],[총판매수량]],"")</f>
        <v/>
      </c>
      <c r="M30" s="50">
        <f>SUMIFS(표1[판매수량],표1[상품코드],표2_5[[#This Row],[상품코드]],표1[색상/사이즈],표2_5[[#This Row],[색상/사이즈]])</f>
        <v>0</v>
      </c>
      <c r="N30" s="28">
        <f>SUMIFS(표1[판매금액],표1[상품코드],표2_5[[#This Row],[상품코드]],표1[색상/사이즈],표2_5[[#This Row],[색상/사이즈]])</f>
        <v>0</v>
      </c>
    </row>
    <row r="31" spans="1:14" x14ac:dyDescent="0.3">
      <c r="A31" s="37"/>
      <c r="N31"/>
    </row>
    <row r="32" spans="1:14" x14ac:dyDescent="0.3">
      <c r="A32" s="37"/>
      <c r="N32"/>
    </row>
    <row r="33" spans="1:14" x14ac:dyDescent="0.3">
      <c r="A33" s="37"/>
      <c r="N33"/>
    </row>
    <row r="34" spans="1:14" x14ac:dyDescent="0.3">
      <c r="A34" s="37"/>
      <c r="N34"/>
    </row>
    <row r="35" spans="1:14" x14ac:dyDescent="0.3">
      <c r="A35" s="37"/>
      <c r="N35"/>
    </row>
    <row r="36" spans="1:14" x14ac:dyDescent="0.3">
      <c r="A36" s="37"/>
      <c r="N36"/>
    </row>
    <row r="37" spans="1:14" x14ac:dyDescent="0.3">
      <c r="A37" s="37"/>
      <c r="N37"/>
    </row>
    <row r="38" spans="1:14" x14ac:dyDescent="0.3">
      <c r="A38" s="37"/>
      <c r="N38"/>
    </row>
    <row r="39" spans="1:14" x14ac:dyDescent="0.3">
      <c r="A39" s="37"/>
      <c r="N39"/>
    </row>
    <row r="40" spans="1:14" x14ac:dyDescent="0.3">
      <c r="A40" s="37"/>
      <c r="N40"/>
    </row>
    <row r="41" spans="1:14" x14ac:dyDescent="0.3">
      <c r="A41" s="37"/>
      <c r="N41"/>
    </row>
    <row r="42" spans="1:14" x14ac:dyDescent="0.3">
      <c r="A42" s="37"/>
      <c r="N42"/>
    </row>
    <row r="43" spans="1:14" x14ac:dyDescent="0.3">
      <c r="A43" s="37"/>
      <c r="N43"/>
    </row>
    <row r="44" spans="1:14" x14ac:dyDescent="0.3">
      <c r="A44" s="37"/>
      <c r="N44"/>
    </row>
    <row r="45" spans="1:14" x14ac:dyDescent="0.3">
      <c r="A45" s="37"/>
      <c r="N45"/>
    </row>
    <row r="46" spans="1:14" x14ac:dyDescent="0.3">
      <c r="A46" s="37"/>
      <c r="N46"/>
    </row>
    <row r="47" spans="1:14" x14ac:dyDescent="0.3">
      <c r="A47" s="37"/>
      <c r="N47"/>
    </row>
    <row r="48" spans="1:14" x14ac:dyDescent="0.3">
      <c r="A48" s="37"/>
      <c r="N48"/>
    </row>
    <row r="49" spans="1:14" x14ac:dyDescent="0.3">
      <c r="A49" s="37"/>
      <c r="N49"/>
    </row>
    <row r="50" spans="1:14" x14ac:dyDescent="0.3">
      <c r="A50" s="37"/>
      <c r="N50"/>
    </row>
    <row r="51" spans="1:14" x14ac:dyDescent="0.3">
      <c r="A51" s="37"/>
      <c r="N51"/>
    </row>
    <row r="52" spans="1:14" x14ac:dyDescent="0.3">
      <c r="A52" s="37"/>
      <c r="N52"/>
    </row>
    <row r="53" spans="1:14" x14ac:dyDescent="0.3">
      <c r="A53" s="37"/>
      <c r="N53"/>
    </row>
    <row r="54" spans="1:14" x14ac:dyDescent="0.3">
      <c r="A54" s="37"/>
      <c r="N54"/>
    </row>
    <row r="55" spans="1:14" x14ac:dyDescent="0.3">
      <c r="A55" s="37"/>
      <c r="N55"/>
    </row>
    <row r="56" spans="1:14" x14ac:dyDescent="0.3">
      <c r="A56" s="37"/>
      <c r="N56"/>
    </row>
    <row r="57" spans="1:14" x14ac:dyDescent="0.3">
      <c r="A57" s="37"/>
      <c r="N57"/>
    </row>
    <row r="58" spans="1:14" x14ac:dyDescent="0.3">
      <c r="A58" s="37"/>
      <c r="N58"/>
    </row>
    <row r="59" spans="1:14" x14ac:dyDescent="0.3">
      <c r="A59" s="37"/>
      <c r="N59"/>
    </row>
    <row r="60" spans="1:14" x14ac:dyDescent="0.3">
      <c r="A60" s="37"/>
      <c r="N60"/>
    </row>
    <row r="61" spans="1:14" x14ac:dyDescent="0.3">
      <c r="A61" s="37"/>
      <c r="N61"/>
    </row>
    <row r="62" spans="1:14" x14ac:dyDescent="0.3">
      <c r="A62" s="37"/>
      <c r="N62"/>
    </row>
    <row r="63" spans="1:14" x14ac:dyDescent="0.3">
      <c r="A63" s="37"/>
      <c r="N63"/>
    </row>
    <row r="64" spans="1:14" x14ac:dyDescent="0.3">
      <c r="A64" s="37"/>
      <c r="N64"/>
    </row>
    <row r="65" spans="1:14" x14ac:dyDescent="0.3">
      <c r="A65" s="37"/>
      <c r="N65"/>
    </row>
    <row r="66" spans="1:14" x14ac:dyDescent="0.3">
      <c r="A66" s="37"/>
      <c r="N66"/>
    </row>
    <row r="67" spans="1:14" x14ac:dyDescent="0.3">
      <c r="A67" s="37"/>
      <c r="N67"/>
    </row>
    <row r="68" spans="1:14" x14ac:dyDescent="0.3">
      <c r="A68" s="37"/>
      <c r="N68"/>
    </row>
    <row r="69" spans="1:14" x14ac:dyDescent="0.3">
      <c r="A69" s="37"/>
      <c r="N69"/>
    </row>
    <row r="70" spans="1:14" x14ac:dyDescent="0.3">
      <c r="A70" s="37"/>
      <c r="N70"/>
    </row>
    <row r="71" spans="1:14" x14ac:dyDescent="0.3">
      <c r="A71" s="37"/>
      <c r="N71"/>
    </row>
    <row r="72" spans="1:14" x14ac:dyDescent="0.3">
      <c r="A72" s="37"/>
      <c r="N72"/>
    </row>
    <row r="73" spans="1:14" x14ac:dyDescent="0.3">
      <c r="A73" s="37"/>
      <c r="N73"/>
    </row>
    <row r="74" spans="1:14" x14ac:dyDescent="0.3">
      <c r="A74" s="37"/>
      <c r="N74"/>
    </row>
    <row r="75" spans="1:14" x14ac:dyDescent="0.3">
      <c r="A75" s="37"/>
      <c r="N75"/>
    </row>
    <row r="76" spans="1:14" x14ac:dyDescent="0.3">
      <c r="A76" s="37"/>
      <c r="N76"/>
    </row>
    <row r="77" spans="1:14" x14ac:dyDescent="0.3">
      <c r="A77" s="37"/>
      <c r="N77"/>
    </row>
    <row r="78" spans="1:14" x14ac:dyDescent="0.3">
      <c r="A78" s="37"/>
      <c r="N78"/>
    </row>
    <row r="79" spans="1:14" x14ac:dyDescent="0.3">
      <c r="A79" s="37"/>
      <c r="N79"/>
    </row>
    <row r="80" spans="1:14" x14ac:dyDescent="0.3">
      <c r="A80" s="37"/>
      <c r="N80"/>
    </row>
    <row r="81" spans="1:14" x14ac:dyDescent="0.3">
      <c r="A81" s="37"/>
      <c r="N81"/>
    </row>
    <row r="82" spans="1:14" x14ac:dyDescent="0.3">
      <c r="A82" s="37"/>
      <c r="N82"/>
    </row>
    <row r="83" spans="1:14" x14ac:dyDescent="0.3">
      <c r="A83" s="37"/>
      <c r="N83"/>
    </row>
    <row r="84" spans="1:14" x14ac:dyDescent="0.3">
      <c r="A84" s="37"/>
      <c r="N84"/>
    </row>
    <row r="85" spans="1:14" x14ac:dyDescent="0.3">
      <c r="A85" s="37"/>
      <c r="N85"/>
    </row>
    <row r="86" spans="1:14" x14ac:dyDescent="0.3">
      <c r="A86" s="37"/>
      <c r="N86"/>
    </row>
    <row r="87" spans="1:14" x14ac:dyDescent="0.3">
      <c r="A87" s="37"/>
      <c r="N87"/>
    </row>
    <row r="88" spans="1:14" x14ac:dyDescent="0.3">
      <c r="A88" s="37"/>
      <c r="N88"/>
    </row>
    <row r="89" spans="1:14" x14ac:dyDescent="0.3">
      <c r="A89" s="37"/>
      <c r="N89"/>
    </row>
    <row r="90" spans="1:14" x14ac:dyDescent="0.3">
      <c r="A90" s="37"/>
      <c r="N90"/>
    </row>
    <row r="91" spans="1:14" x14ac:dyDescent="0.3">
      <c r="A91" s="37"/>
      <c r="N91"/>
    </row>
    <row r="92" spans="1:14" x14ac:dyDescent="0.3">
      <c r="A92" s="37"/>
      <c r="N92"/>
    </row>
    <row r="93" spans="1:14" x14ac:dyDescent="0.3">
      <c r="A93" s="37"/>
      <c r="N93"/>
    </row>
    <row r="94" spans="1:14" x14ac:dyDescent="0.3">
      <c r="A94" s="37"/>
      <c r="N94"/>
    </row>
    <row r="95" spans="1:14" x14ac:dyDescent="0.3">
      <c r="A95" s="37"/>
      <c r="N95"/>
    </row>
    <row r="96" spans="1:14" x14ac:dyDescent="0.3">
      <c r="A96" s="37"/>
      <c r="N96"/>
    </row>
    <row r="97" spans="1:14" x14ac:dyDescent="0.3">
      <c r="A97" s="37"/>
      <c r="N97"/>
    </row>
    <row r="98" spans="1:14" x14ac:dyDescent="0.3">
      <c r="A98" s="37"/>
      <c r="N98"/>
    </row>
    <row r="99" spans="1:14" x14ac:dyDescent="0.3">
      <c r="A99" s="37"/>
      <c r="N99"/>
    </row>
    <row r="100" spans="1:14" x14ac:dyDescent="0.3">
      <c r="A100" s="37"/>
      <c r="N100"/>
    </row>
    <row r="101" spans="1:14" x14ac:dyDescent="0.3">
      <c r="A101" s="37"/>
      <c r="N101"/>
    </row>
    <row r="102" spans="1:14" x14ac:dyDescent="0.3">
      <c r="A102" s="37"/>
      <c r="N102"/>
    </row>
    <row r="103" spans="1:14" x14ac:dyDescent="0.3">
      <c r="A103" s="37"/>
      <c r="N103"/>
    </row>
    <row r="104" spans="1:14" x14ac:dyDescent="0.3">
      <c r="A104" s="37"/>
      <c r="N104"/>
    </row>
    <row r="105" spans="1:14" x14ac:dyDescent="0.3">
      <c r="A105" s="37"/>
      <c r="N105"/>
    </row>
    <row r="106" spans="1:14" x14ac:dyDescent="0.3">
      <c r="A106" s="37"/>
      <c r="N106"/>
    </row>
    <row r="107" spans="1:14" x14ac:dyDescent="0.3">
      <c r="A107" s="37"/>
      <c r="N107"/>
    </row>
    <row r="108" spans="1:14" x14ac:dyDescent="0.3">
      <c r="A108" s="37"/>
      <c r="N108"/>
    </row>
    <row r="109" spans="1:14" x14ac:dyDescent="0.3">
      <c r="A109" s="37"/>
      <c r="N109"/>
    </row>
    <row r="110" spans="1:14" x14ac:dyDescent="0.3">
      <c r="A110" s="37"/>
      <c r="N110"/>
    </row>
    <row r="111" spans="1:14" x14ac:dyDescent="0.3">
      <c r="A111" s="37"/>
      <c r="N111"/>
    </row>
    <row r="112" spans="1:14" x14ac:dyDescent="0.3">
      <c r="A112" s="37"/>
      <c r="N112"/>
    </row>
    <row r="113" spans="1:14" x14ac:dyDescent="0.3">
      <c r="A113" s="37"/>
      <c r="N113"/>
    </row>
    <row r="114" spans="1:14" x14ac:dyDescent="0.3">
      <c r="A114" s="37"/>
      <c r="N114"/>
    </row>
    <row r="115" spans="1:14" x14ac:dyDescent="0.3">
      <c r="A115" s="37"/>
      <c r="N115"/>
    </row>
    <row r="116" spans="1:14" x14ac:dyDescent="0.3">
      <c r="A116" s="37"/>
      <c r="N116"/>
    </row>
    <row r="117" spans="1:14" x14ac:dyDescent="0.3">
      <c r="A117" s="37"/>
      <c r="N117"/>
    </row>
    <row r="118" spans="1:14" x14ac:dyDescent="0.3">
      <c r="A118" s="37"/>
      <c r="N118"/>
    </row>
    <row r="119" spans="1:14" x14ac:dyDescent="0.3">
      <c r="A119" s="37"/>
      <c r="N119"/>
    </row>
    <row r="120" spans="1:14" x14ac:dyDescent="0.3">
      <c r="A120" s="37"/>
      <c r="N120"/>
    </row>
    <row r="121" spans="1:14" x14ac:dyDescent="0.3">
      <c r="A121" s="37"/>
      <c r="N121"/>
    </row>
    <row r="122" spans="1:14" x14ac:dyDescent="0.3">
      <c r="A122" s="37"/>
      <c r="N122"/>
    </row>
    <row r="123" spans="1:14" x14ac:dyDescent="0.3">
      <c r="A123" s="37"/>
      <c r="N123"/>
    </row>
    <row r="124" spans="1:14" x14ac:dyDescent="0.3">
      <c r="A124" s="37"/>
      <c r="N124"/>
    </row>
    <row r="125" spans="1:14" x14ac:dyDescent="0.3">
      <c r="A125" s="37"/>
      <c r="N125"/>
    </row>
    <row r="126" spans="1:14" x14ac:dyDescent="0.3">
      <c r="A126" s="37"/>
      <c r="N126"/>
    </row>
    <row r="127" spans="1:14" x14ac:dyDescent="0.3">
      <c r="A127" s="37"/>
      <c r="N127"/>
    </row>
    <row r="128" spans="1:14" x14ac:dyDescent="0.3">
      <c r="A128" s="37"/>
      <c r="N128"/>
    </row>
    <row r="129" spans="1:14" x14ac:dyDescent="0.3">
      <c r="A129" s="37"/>
      <c r="N129"/>
    </row>
    <row r="130" spans="1:14" x14ac:dyDescent="0.3">
      <c r="A130" s="37"/>
      <c r="N130"/>
    </row>
    <row r="131" spans="1:14" x14ac:dyDescent="0.3">
      <c r="A131" s="37"/>
      <c r="N131"/>
    </row>
    <row r="132" spans="1:14" x14ac:dyDescent="0.3">
      <c r="A132" s="37"/>
      <c r="N132"/>
    </row>
    <row r="133" spans="1:14" x14ac:dyDescent="0.3">
      <c r="A133" s="37"/>
      <c r="N133"/>
    </row>
    <row r="134" spans="1:14" x14ac:dyDescent="0.3">
      <c r="A134" s="37"/>
      <c r="N134"/>
    </row>
    <row r="135" spans="1:14" x14ac:dyDescent="0.3">
      <c r="A135" s="37"/>
      <c r="N135"/>
    </row>
    <row r="136" spans="1:14" x14ac:dyDescent="0.3">
      <c r="A136" s="37"/>
      <c r="N136"/>
    </row>
    <row r="137" spans="1:14" x14ac:dyDescent="0.3">
      <c r="A137" s="37"/>
      <c r="N137"/>
    </row>
    <row r="138" spans="1:14" x14ac:dyDescent="0.3">
      <c r="A138" s="37"/>
      <c r="N138"/>
    </row>
    <row r="139" spans="1:14" x14ac:dyDescent="0.3">
      <c r="A139" s="37"/>
      <c r="N139"/>
    </row>
    <row r="140" spans="1:14" x14ac:dyDescent="0.3">
      <c r="A140" s="37"/>
      <c r="N140"/>
    </row>
    <row r="141" spans="1:14" x14ac:dyDescent="0.3">
      <c r="A141" s="37"/>
      <c r="N141"/>
    </row>
    <row r="142" spans="1:14" x14ac:dyDescent="0.3">
      <c r="A142" s="37"/>
      <c r="N142"/>
    </row>
    <row r="143" spans="1:14" x14ac:dyDescent="0.3">
      <c r="A143" s="37"/>
      <c r="N143"/>
    </row>
    <row r="144" spans="1:14" x14ac:dyDescent="0.3">
      <c r="A144" s="37"/>
      <c r="N144"/>
    </row>
    <row r="145" spans="1:14" x14ac:dyDescent="0.3">
      <c r="A145" s="37"/>
      <c r="N145"/>
    </row>
    <row r="146" spans="1:14" x14ac:dyDescent="0.3">
      <c r="A146" s="37"/>
      <c r="N146"/>
    </row>
    <row r="147" spans="1:14" x14ac:dyDescent="0.3">
      <c r="A147" s="37"/>
      <c r="N147"/>
    </row>
    <row r="148" spans="1:14" x14ac:dyDescent="0.3">
      <c r="A148" s="37"/>
      <c r="N148"/>
    </row>
    <row r="149" spans="1:14" x14ac:dyDescent="0.3">
      <c r="A149" s="37"/>
      <c r="N149"/>
    </row>
    <row r="150" spans="1:14" x14ac:dyDescent="0.3">
      <c r="A150" s="37"/>
      <c r="N150"/>
    </row>
    <row r="151" spans="1:14" x14ac:dyDescent="0.3">
      <c r="A151" s="37"/>
      <c r="N151"/>
    </row>
    <row r="152" spans="1:14" x14ac:dyDescent="0.3">
      <c r="A152" s="37"/>
      <c r="N152"/>
    </row>
    <row r="153" spans="1:14" x14ac:dyDescent="0.3">
      <c r="A153" s="37"/>
      <c r="N153"/>
    </row>
    <row r="154" spans="1:14" x14ac:dyDescent="0.3">
      <c r="A154" s="37"/>
      <c r="N154"/>
    </row>
    <row r="155" spans="1:14" x14ac:dyDescent="0.3">
      <c r="A155" s="37"/>
      <c r="N155"/>
    </row>
    <row r="156" spans="1:14" x14ac:dyDescent="0.3">
      <c r="A156" s="37"/>
      <c r="N156"/>
    </row>
    <row r="157" spans="1:14" x14ac:dyDescent="0.3">
      <c r="A157" s="37"/>
      <c r="N157"/>
    </row>
    <row r="158" spans="1:14" x14ac:dyDescent="0.3">
      <c r="A158" s="37"/>
      <c r="N158"/>
    </row>
    <row r="159" spans="1:14" x14ac:dyDescent="0.3">
      <c r="A159" s="37"/>
      <c r="N159"/>
    </row>
    <row r="160" spans="1:14" x14ac:dyDescent="0.3">
      <c r="A160" s="37"/>
      <c r="N160"/>
    </row>
    <row r="161" spans="1:14" x14ac:dyDescent="0.3">
      <c r="A161" s="37"/>
      <c r="N161"/>
    </row>
    <row r="162" spans="1:14" x14ac:dyDescent="0.3">
      <c r="A162" s="37"/>
      <c r="N162"/>
    </row>
    <row r="163" spans="1:14" x14ac:dyDescent="0.3">
      <c r="A163" s="37"/>
      <c r="N163"/>
    </row>
    <row r="164" spans="1:14" x14ac:dyDescent="0.3">
      <c r="A164" s="37"/>
      <c r="N164"/>
    </row>
    <row r="165" spans="1:14" x14ac:dyDescent="0.3">
      <c r="A165" s="37"/>
      <c r="N165"/>
    </row>
    <row r="166" spans="1:14" x14ac:dyDescent="0.3">
      <c r="A166" s="37"/>
      <c r="N166"/>
    </row>
    <row r="167" spans="1:14" x14ac:dyDescent="0.3">
      <c r="A167" s="37"/>
      <c r="N167"/>
    </row>
    <row r="168" spans="1:14" x14ac:dyDescent="0.3">
      <c r="A168" s="37"/>
      <c r="N168"/>
    </row>
    <row r="169" spans="1:14" x14ac:dyDescent="0.3">
      <c r="A169" s="37"/>
      <c r="N169"/>
    </row>
    <row r="170" spans="1:14" x14ac:dyDescent="0.3">
      <c r="A170" s="37"/>
      <c r="N170"/>
    </row>
    <row r="171" spans="1:14" x14ac:dyDescent="0.3">
      <c r="A171" s="37"/>
      <c r="N171"/>
    </row>
    <row r="172" spans="1:14" x14ac:dyDescent="0.3">
      <c r="A172" s="37"/>
      <c r="N172"/>
    </row>
    <row r="173" spans="1:14" x14ac:dyDescent="0.3">
      <c r="A173" s="37"/>
      <c r="N173"/>
    </row>
    <row r="174" spans="1:14" x14ac:dyDescent="0.3">
      <c r="A174" s="37"/>
      <c r="N174"/>
    </row>
    <row r="175" spans="1:14" x14ac:dyDescent="0.3">
      <c r="A175" s="37"/>
      <c r="N175"/>
    </row>
    <row r="176" spans="1:14" x14ac:dyDescent="0.3">
      <c r="A176" s="37"/>
      <c r="N176"/>
    </row>
    <row r="177" spans="1:14" x14ac:dyDescent="0.3">
      <c r="A177" s="37"/>
      <c r="N177"/>
    </row>
    <row r="178" spans="1:14" x14ac:dyDescent="0.3">
      <c r="A178" s="37"/>
      <c r="N178"/>
    </row>
    <row r="179" spans="1:14" x14ac:dyDescent="0.3">
      <c r="A179" s="37"/>
      <c r="N179"/>
    </row>
    <row r="180" spans="1:14" x14ac:dyDescent="0.3">
      <c r="A180" s="37"/>
      <c r="N180"/>
    </row>
    <row r="181" spans="1:14" x14ac:dyDescent="0.3">
      <c r="A181" s="37"/>
      <c r="N181"/>
    </row>
    <row r="182" spans="1:14" x14ac:dyDescent="0.3">
      <c r="A182" s="37"/>
      <c r="N182"/>
    </row>
    <row r="183" spans="1:14" x14ac:dyDescent="0.3">
      <c r="A183" s="37"/>
      <c r="N183"/>
    </row>
    <row r="184" spans="1:14" x14ac:dyDescent="0.3">
      <c r="A184" s="37"/>
      <c r="N184"/>
    </row>
    <row r="185" spans="1:14" x14ac:dyDescent="0.3">
      <c r="A185" s="37"/>
      <c r="N185"/>
    </row>
    <row r="186" spans="1:14" x14ac:dyDescent="0.3">
      <c r="A186" s="37"/>
      <c r="N186"/>
    </row>
    <row r="187" spans="1:14" x14ac:dyDescent="0.3">
      <c r="A187" s="37"/>
      <c r="N187"/>
    </row>
    <row r="188" spans="1:14" x14ac:dyDescent="0.3">
      <c r="A188" s="37"/>
      <c r="N188"/>
    </row>
    <row r="189" spans="1:14" x14ac:dyDescent="0.3">
      <c r="A189" s="37"/>
      <c r="N189"/>
    </row>
    <row r="190" spans="1:14" x14ac:dyDescent="0.3">
      <c r="A190" s="37"/>
      <c r="N190"/>
    </row>
    <row r="191" spans="1:14" x14ac:dyDescent="0.3">
      <c r="A191" s="37"/>
      <c r="N191"/>
    </row>
    <row r="192" spans="1:14" x14ac:dyDescent="0.3">
      <c r="A192" s="37"/>
      <c r="N192"/>
    </row>
    <row r="193" spans="1:14" x14ac:dyDescent="0.3">
      <c r="A193" s="37"/>
      <c r="N193"/>
    </row>
    <row r="194" spans="1:14" x14ac:dyDescent="0.3">
      <c r="A194" s="37"/>
      <c r="N194"/>
    </row>
    <row r="195" spans="1:14" x14ac:dyDescent="0.3">
      <c r="A195" s="37"/>
      <c r="N195"/>
    </row>
    <row r="196" spans="1:14" x14ac:dyDescent="0.3">
      <c r="A196" s="37"/>
      <c r="N196"/>
    </row>
    <row r="197" spans="1:14" x14ac:dyDescent="0.3">
      <c r="A197" s="37"/>
      <c r="N197"/>
    </row>
    <row r="198" spans="1:14" x14ac:dyDescent="0.3">
      <c r="A198" s="37"/>
      <c r="N198"/>
    </row>
    <row r="199" spans="1:14" x14ac:dyDescent="0.3">
      <c r="A199" s="37"/>
      <c r="N199"/>
    </row>
    <row r="200" spans="1:14" x14ac:dyDescent="0.3">
      <c r="A200" s="37"/>
      <c r="N200"/>
    </row>
    <row r="201" spans="1:14" x14ac:dyDescent="0.3">
      <c r="A201" s="37"/>
      <c r="N201"/>
    </row>
    <row r="202" spans="1:14" x14ac:dyDescent="0.3">
      <c r="A202" s="37"/>
      <c r="N202"/>
    </row>
    <row r="203" spans="1:14" x14ac:dyDescent="0.3">
      <c r="A203" s="37"/>
      <c r="N203"/>
    </row>
    <row r="204" spans="1:14" x14ac:dyDescent="0.3">
      <c r="A204" s="37"/>
      <c r="N204"/>
    </row>
    <row r="205" spans="1:14" x14ac:dyDescent="0.3">
      <c r="A205" s="37"/>
      <c r="N205"/>
    </row>
    <row r="206" spans="1:14" x14ac:dyDescent="0.3">
      <c r="A206" s="37"/>
      <c r="N206"/>
    </row>
    <row r="207" spans="1:14" x14ac:dyDescent="0.3">
      <c r="A207" s="37"/>
      <c r="N207"/>
    </row>
    <row r="208" spans="1:14" x14ac:dyDescent="0.3">
      <c r="A208" s="37"/>
      <c r="N208"/>
    </row>
    <row r="209" spans="1:14" x14ac:dyDescent="0.3">
      <c r="A209" s="37"/>
      <c r="N209"/>
    </row>
    <row r="210" spans="1:14" x14ac:dyDescent="0.3">
      <c r="A210" s="37"/>
      <c r="N210"/>
    </row>
    <row r="211" spans="1:14" x14ac:dyDescent="0.3">
      <c r="A211" s="37"/>
      <c r="N211"/>
    </row>
    <row r="212" spans="1:14" x14ac:dyDescent="0.3">
      <c r="A212" s="37"/>
      <c r="N212"/>
    </row>
    <row r="213" spans="1:14" x14ac:dyDescent="0.3">
      <c r="A213" s="37"/>
      <c r="N213"/>
    </row>
    <row r="214" spans="1:14" x14ac:dyDescent="0.3">
      <c r="A214" s="37"/>
      <c r="N214"/>
    </row>
    <row r="215" spans="1:14" x14ac:dyDescent="0.3">
      <c r="A215" s="37"/>
      <c r="N215"/>
    </row>
    <row r="216" spans="1:14" x14ac:dyDescent="0.3">
      <c r="A216" s="37"/>
      <c r="N216"/>
    </row>
    <row r="217" spans="1:14" x14ac:dyDescent="0.3">
      <c r="A217" s="37"/>
      <c r="N217"/>
    </row>
    <row r="218" spans="1:14" x14ac:dyDescent="0.3">
      <c r="A218" s="37"/>
      <c r="N218"/>
    </row>
    <row r="219" spans="1:14" x14ac:dyDescent="0.3">
      <c r="A219" s="37"/>
      <c r="N219"/>
    </row>
    <row r="220" spans="1:14" x14ac:dyDescent="0.3">
      <c r="A220" s="37"/>
      <c r="N220"/>
    </row>
    <row r="221" spans="1:14" x14ac:dyDescent="0.3">
      <c r="A221" s="37"/>
      <c r="N221"/>
    </row>
    <row r="222" spans="1:14" x14ac:dyDescent="0.3">
      <c r="A222" s="37"/>
      <c r="N222"/>
    </row>
    <row r="223" spans="1:14" x14ac:dyDescent="0.3">
      <c r="A223" s="37"/>
      <c r="N223"/>
    </row>
    <row r="224" spans="1:14" x14ac:dyDescent="0.3">
      <c r="A224" s="37"/>
      <c r="N224"/>
    </row>
    <row r="225" spans="1:14" x14ac:dyDescent="0.3">
      <c r="A225" s="37"/>
      <c r="N225"/>
    </row>
    <row r="226" spans="1:14" x14ac:dyDescent="0.3">
      <c r="A226" s="37"/>
      <c r="N226"/>
    </row>
    <row r="227" spans="1:14" x14ac:dyDescent="0.3">
      <c r="A227" s="37"/>
      <c r="N227"/>
    </row>
    <row r="228" spans="1:14" x14ac:dyDescent="0.3">
      <c r="A228" s="37"/>
      <c r="N228"/>
    </row>
    <row r="229" spans="1:14" x14ac:dyDescent="0.3">
      <c r="A229" s="37"/>
      <c r="N229"/>
    </row>
    <row r="230" spans="1:14" x14ac:dyDescent="0.3">
      <c r="A230" s="37"/>
      <c r="N230"/>
    </row>
    <row r="231" spans="1:14" x14ac:dyDescent="0.3">
      <c r="A231" s="37"/>
      <c r="N231"/>
    </row>
    <row r="232" spans="1:14" x14ac:dyDescent="0.3">
      <c r="A232" s="37"/>
      <c r="N232"/>
    </row>
    <row r="233" spans="1:14" x14ac:dyDescent="0.3">
      <c r="A233" s="37"/>
      <c r="N233"/>
    </row>
    <row r="234" spans="1:14" x14ac:dyDescent="0.3">
      <c r="A234" s="37"/>
      <c r="N234"/>
    </row>
    <row r="235" spans="1:14" x14ac:dyDescent="0.3">
      <c r="A235" s="37"/>
      <c r="N235"/>
    </row>
    <row r="236" spans="1:14" x14ac:dyDescent="0.3">
      <c r="A236" s="37"/>
      <c r="N236"/>
    </row>
    <row r="237" spans="1:14" x14ac:dyDescent="0.3">
      <c r="A237" s="37"/>
      <c r="N237"/>
    </row>
    <row r="238" spans="1:14" x14ac:dyDescent="0.3">
      <c r="A238" s="37"/>
      <c r="N238"/>
    </row>
    <row r="239" spans="1:14" x14ac:dyDescent="0.3">
      <c r="A239" s="37"/>
      <c r="N239"/>
    </row>
    <row r="240" spans="1:14" x14ac:dyDescent="0.3">
      <c r="A240" s="37"/>
      <c r="N240"/>
    </row>
    <row r="241" spans="1:14" x14ac:dyDescent="0.3">
      <c r="A241" s="37"/>
      <c r="N241"/>
    </row>
    <row r="242" spans="1:14" x14ac:dyDescent="0.3">
      <c r="A242" s="37"/>
      <c r="N242"/>
    </row>
    <row r="243" spans="1:14" x14ac:dyDescent="0.3">
      <c r="A243" s="37"/>
      <c r="N243"/>
    </row>
    <row r="244" spans="1:14" x14ac:dyDescent="0.3">
      <c r="A244" s="37"/>
      <c r="N244"/>
    </row>
    <row r="245" spans="1:14" x14ac:dyDescent="0.3">
      <c r="A245" s="37"/>
      <c r="N245"/>
    </row>
    <row r="246" spans="1:14" x14ac:dyDescent="0.3">
      <c r="A246" s="37"/>
      <c r="N246"/>
    </row>
    <row r="247" spans="1:14" x14ac:dyDescent="0.3">
      <c r="A247" s="37"/>
      <c r="N247"/>
    </row>
    <row r="248" spans="1:14" x14ac:dyDescent="0.3">
      <c r="A248" s="37"/>
      <c r="N248"/>
    </row>
    <row r="249" spans="1:14" x14ac:dyDescent="0.3">
      <c r="A249" s="37"/>
      <c r="N249"/>
    </row>
    <row r="250" spans="1:14" x14ac:dyDescent="0.3">
      <c r="A250" s="37"/>
      <c r="N250"/>
    </row>
    <row r="251" spans="1:14" x14ac:dyDescent="0.3">
      <c r="A251" s="37"/>
      <c r="N251"/>
    </row>
    <row r="252" spans="1:14" x14ac:dyDescent="0.3">
      <c r="A252" s="37"/>
      <c r="N252"/>
    </row>
    <row r="253" spans="1:14" x14ac:dyDescent="0.3">
      <c r="A253" s="37"/>
      <c r="N253"/>
    </row>
    <row r="254" spans="1:14" x14ac:dyDescent="0.3">
      <c r="A254" s="37"/>
      <c r="N254"/>
    </row>
    <row r="255" spans="1:14" x14ac:dyDescent="0.3">
      <c r="A255" s="37"/>
      <c r="N255"/>
    </row>
    <row r="256" spans="1:14" x14ac:dyDescent="0.3">
      <c r="A256" s="37"/>
      <c r="N256"/>
    </row>
    <row r="257" spans="1:14" x14ac:dyDescent="0.3">
      <c r="A257" s="37"/>
      <c r="N257"/>
    </row>
    <row r="258" spans="1:14" x14ac:dyDescent="0.3">
      <c r="A258" s="37"/>
      <c r="N258"/>
    </row>
    <row r="259" spans="1:14" x14ac:dyDescent="0.3">
      <c r="A259" s="37"/>
      <c r="N259"/>
    </row>
    <row r="260" spans="1:14" x14ac:dyDescent="0.3">
      <c r="A260" s="37"/>
      <c r="N260"/>
    </row>
    <row r="261" spans="1:14" x14ac:dyDescent="0.3">
      <c r="A261" s="37"/>
      <c r="N261"/>
    </row>
    <row r="262" spans="1:14" x14ac:dyDescent="0.3">
      <c r="A262" s="37"/>
      <c r="N262"/>
    </row>
    <row r="263" spans="1:14" x14ac:dyDescent="0.3">
      <c r="A263" s="37"/>
      <c r="N263"/>
    </row>
    <row r="264" spans="1:14" x14ac:dyDescent="0.3">
      <c r="A264" s="37"/>
      <c r="N264"/>
    </row>
    <row r="265" spans="1:14" x14ac:dyDescent="0.3">
      <c r="A265" s="37"/>
      <c r="N265"/>
    </row>
    <row r="266" spans="1:14" x14ac:dyDescent="0.3">
      <c r="A266" s="37"/>
      <c r="N266"/>
    </row>
    <row r="267" spans="1:14" x14ac:dyDescent="0.3">
      <c r="A267" s="37"/>
      <c r="N267"/>
    </row>
    <row r="268" spans="1:14" x14ac:dyDescent="0.3">
      <c r="A268" s="37"/>
      <c r="N268"/>
    </row>
    <row r="269" spans="1:14" x14ac:dyDescent="0.3">
      <c r="A269" s="37"/>
      <c r="N269"/>
    </row>
    <row r="270" spans="1:14" x14ac:dyDescent="0.3">
      <c r="A270" s="37"/>
      <c r="N270"/>
    </row>
    <row r="271" spans="1:14" x14ac:dyDescent="0.3">
      <c r="A271" s="37"/>
      <c r="N271"/>
    </row>
    <row r="272" spans="1:14" x14ac:dyDescent="0.3">
      <c r="A272" s="37"/>
      <c r="N272"/>
    </row>
    <row r="273" spans="1:14" x14ac:dyDescent="0.3">
      <c r="A273" s="37"/>
      <c r="N273"/>
    </row>
    <row r="274" spans="1:14" x14ac:dyDescent="0.3">
      <c r="A274" s="37"/>
      <c r="N274"/>
    </row>
    <row r="275" spans="1:14" x14ac:dyDescent="0.3">
      <c r="A275" s="37"/>
      <c r="N275"/>
    </row>
    <row r="276" spans="1:14" x14ac:dyDescent="0.3">
      <c r="A276" s="37"/>
      <c r="N276"/>
    </row>
    <row r="277" spans="1:14" x14ac:dyDescent="0.3">
      <c r="A277" s="37"/>
      <c r="N277"/>
    </row>
    <row r="278" spans="1:14" x14ac:dyDescent="0.3">
      <c r="A278" s="37"/>
      <c r="N278"/>
    </row>
    <row r="279" spans="1:14" x14ac:dyDescent="0.3">
      <c r="A279" s="37"/>
      <c r="N279"/>
    </row>
    <row r="280" spans="1:14" x14ac:dyDescent="0.3">
      <c r="A280" s="37"/>
      <c r="N280"/>
    </row>
    <row r="281" spans="1:14" x14ac:dyDescent="0.3">
      <c r="A281" s="37"/>
      <c r="N281"/>
    </row>
    <row r="282" spans="1:14" x14ac:dyDescent="0.3">
      <c r="A282" s="37"/>
      <c r="N282"/>
    </row>
    <row r="283" spans="1:14" x14ac:dyDescent="0.3">
      <c r="A283" s="37"/>
      <c r="N283"/>
    </row>
    <row r="284" spans="1:14" x14ac:dyDescent="0.3">
      <c r="A284" s="37"/>
      <c r="N284"/>
    </row>
    <row r="285" spans="1:14" x14ac:dyDescent="0.3">
      <c r="A285" s="37"/>
      <c r="N285"/>
    </row>
    <row r="286" spans="1:14" x14ac:dyDescent="0.3">
      <c r="A286" s="37"/>
      <c r="N286"/>
    </row>
    <row r="287" spans="1:14" x14ac:dyDescent="0.3">
      <c r="A287" s="37"/>
      <c r="N287"/>
    </row>
    <row r="288" spans="1:14" x14ac:dyDescent="0.3">
      <c r="A288" s="37"/>
      <c r="N288"/>
    </row>
    <row r="289" spans="1:14" x14ac:dyDescent="0.3">
      <c r="A289" s="37"/>
      <c r="N289"/>
    </row>
    <row r="290" spans="1:14" x14ac:dyDescent="0.3">
      <c r="A290" s="37"/>
      <c r="N290"/>
    </row>
    <row r="291" spans="1:14" x14ac:dyDescent="0.3">
      <c r="A291" s="37"/>
      <c r="N291"/>
    </row>
    <row r="292" spans="1:14" x14ac:dyDescent="0.3">
      <c r="A292" s="37"/>
      <c r="N292"/>
    </row>
    <row r="293" spans="1:14" x14ac:dyDescent="0.3">
      <c r="A293" s="37"/>
      <c r="N293"/>
    </row>
    <row r="294" spans="1:14" x14ac:dyDescent="0.3">
      <c r="A294" s="37"/>
      <c r="N294"/>
    </row>
    <row r="295" spans="1:14" x14ac:dyDescent="0.3">
      <c r="A295" s="37"/>
      <c r="N295"/>
    </row>
    <row r="296" spans="1:14" x14ac:dyDescent="0.3">
      <c r="A296" s="37"/>
      <c r="N296"/>
    </row>
    <row r="297" spans="1:14" x14ac:dyDescent="0.3">
      <c r="A297" s="37"/>
      <c r="N297"/>
    </row>
    <row r="298" spans="1:14" x14ac:dyDescent="0.3">
      <c r="A298" s="37"/>
      <c r="N298"/>
    </row>
    <row r="299" spans="1:14" x14ac:dyDescent="0.3">
      <c r="A299" s="37"/>
      <c r="N299"/>
    </row>
    <row r="300" spans="1:14" x14ac:dyDescent="0.3">
      <c r="A300" s="37"/>
      <c r="N300"/>
    </row>
    <row r="301" spans="1:14" x14ac:dyDescent="0.3">
      <c r="A301" s="37"/>
      <c r="N301"/>
    </row>
    <row r="302" spans="1:14" x14ac:dyDescent="0.3">
      <c r="A302" s="37"/>
      <c r="N302"/>
    </row>
    <row r="303" spans="1:14" x14ac:dyDescent="0.3">
      <c r="A303" s="37"/>
      <c r="N303"/>
    </row>
    <row r="304" spans="1:14" x14ac:dyDescent="0.3">
      <c r="A304" s="37"/>
      <c r="N304"/>
    </row>
    <row r="305" spans="1:14" x14ac:dyDescent="0.3">
      <c r="A305" s="37"/>
      <c r="N305"/>
    </row>
    <row r="306" spans="1:14" x14ac:dyDescent="0.3">
      <c r="A306" s="37"/>
      <c r="N306"/>
    </row>
    <row r="307" spans="1:14" x14ac:dyDescent="0.3">
      <c r="A307" s="37"/>
      <c r="N307"/>
    </row>
    <row r="308" spans="1:14" x14ac:dyDescent="0.3">
      <c r="A308" s="37"/>
      <c r="N308"/>
    </row>
    <row r="309" spans="1:14" x14ac:dyDescent="0.3">
      <c r="A309" s="37"/>
      <c r="N309"/>
    </row>
    <row r="310" spans="1:14" x14ac:dyDescent="0.3">
      <c r="A310" s="37"/>
      <c r="N310"/>
    </row>
    <row r="311" spans="1:14" x14ac:dyDescent="0.3">
      <c r="A311" s="37"/>
      <c r="N311"/>
    </row>
    <row r="312" spans="1:14" x14ac:dyDescent="0.3">
      <c r="A312" s="37"/>
      <c r="N312"/>
    </row>
    <row r="313" spans="1:14" x14ac:dyDescent="0.3">
      <c r="A313" s="37"/>
      <c r="N313"/>
    </row>
    <row r="314" spans="1:14" x14ac:dyDescent="0.3">
      <c r="A314" s="37"/>
      <c r="N314"/>
    </row>
    <row r="315" spans="1:14" x14ac:dyDescent="0.3">
      <c r="A315" s="37"/>
      <c r="N315"/>
    </row>
    <row r="316" spans="1:14" x14ac:dyDescent="0.3">
      <c r="A316" s="37"/>
      <c r="N316"/>
    </row>
    <row r="317" spans="1:14" x14ac:dyDescent="0.3">
      <c r="A317" s="37"/>
      <c r="N317"/>
    </row>
    <row r="318" spans="1:14" x14ac:dyDescent="0.3">
      <c r="A318" s="37"/>
      <c r="N318"/>
    </row>
    <row r="319" spans="1:14" x14ac:dyDescent="0.3">
      <c r="A319" s="37"/>
      <c r="N319"/>
    </row>
    <row r="320" spans="1:14" x14ac:dyDescent="0.3">
      <c r="A320" s="37"/>
      <c r="N320"/>
    </row>
    <row r="321" spans="1:14" x14ac:dyDescent="0.3">
      <c r="A321" s="37"/>
      <c r="N321"/>
    </row>
    <row r="322" spans="1:14" x14ac:dyDescent="0.3">
      <c r="A322" s="37"/>
      <c r="N322"/>
    </row>
    <row r="323" spans="1:14" x14ac:dyDescent="0.3">
      <c r="A323" s="37"/>
      <c r="N323"/>
    </row>
    <row r="324" spans="1:14" x14ac:dyDescent="0.3">
      <c r="A324" s="37"/>
      <c r="N324"/>
    </row>
    <row r="325" spans="1:14" x14ac:dyDescent="0.3">
      <c r="A325" s="37"/>
      <c r="N325"/>
    </row>
    <row r="326" spans="1:14" x14ac:dyDescent="0.3">
      <c r="A326" s="37"/>
      <c r="N326"/>
    </row>
    <row r="327" spans="1:14" x14ac:dyDescent="0.3">
      <c r="A327" s="37"/>
      <c r="N327"/>
    </row>
    <row r="328" spans="1:14" x14ac:dyDescent="0.3">
      <c r="A328" s="37"/>
      <c r="N328"/>
    </row>
    <row r="329" spans="1:14" x14ac:dyDescent="0.3">
      <c r="A329" s="37"/>
      <c r="N329"/>
    </row>
    <row r="330" spans="1:14" x14ac:dyDescent="0.3">
      <c r="A330" s="37"/>
      <c r="N330"/>
    </row>
    <row r="331" spans="1:14" x14ac:dyDescent="0.3">
      <c r="A331" s="37"/>
      <c r="N331"/>
    </row>
    <row r="332" spans="1:14" x14ac:dyDescent="0.3">
      <c r="A332" s="37"/>
      <c r="N332"/>
    </row>
    <row r="333" spans="1:14" x14ac:dyDescent="0.3">
      <c r="A333" s="37"/>
      <c r="N333"/>
    </row>
    <row r="334" spans="1:14" x14ac:dyDescent="0.3">
      <c r="A334" s="37"/>
      <c r="N334"/>
    </row>
    <row r="335" spans="1:14" x14ac:dyDescent="0.3">
      <c r="A335" s="37"/>
      <c r="N335"/>
    </row>
    <row r="336" spans="1:14" x14ac:dyDescent="0.3">
      <c r="A336" s="37"/>
      <c r="N336"/>
    </row>
    <row r="337" spans="1:14" x14ac:dyDescent="0.3">
      <c r="A337" s="37"/>
      <c r="N337"/>
    </row>
    <row r="338" spans="1:14" x14ac:dyDescent="0.3">
      <c r="A338" s="37"/>
      <c r="N338"/>
    </row>
    <row r="339" spans="1:14" x14ac:dyDescent="0.3">
      <c r="A339" s="37"/>
      <c r="N339"/>
    </row>
    <row r="340" spans="1:14" x14ac:dyDescent="0.3">
      <c r="A340" s="37"/>
      <c r="N340"/>
    </row>
    <row r="341" spans="1:14" x14ac:dyDescent="0.3">
      <c r="A341" s="37"/>
      <c r="N341"/>
    </row>
    <row r="342" spans="1:14" x14ac:dyDescent="0.3">
      <c r="A342" s="37"/>
      <c r="N342"/>
    </row>
    <row r="343" spans="1:14" x14ac:dyDescent="0.3">
      <c r="A343" s="37"/>
      <c r="N343"/>
    </row>
    <row r="344" spans="1:14" x14ac:dyDescent="0.3">
      <c r="A344" s="37"/>
      <c r="N344"/>
    </row>
    <row r="345" spans="1:14" x14ac:dyDescent="0.3">
      <c r="A345" s="37"/>
      <c r="N345"/>
    </row>
    <row r="346" spans="1:14" x14ac:dyDescent="0.3">
      <c r="A346" s="37"/>
      <c r="N346"/>
    </row>
    <row r="347" spans="1:14" x14ac:dyDescent="0.3">
      <c r="A347" s="37"/>
      <c r="N347"/>
    </row>
    <row r="348" spans="1:14" x14ac:dyDescent="0.3">
      <c r="A348" s="37"/>
      <c r="N348"/>
    </row>
    <row r="349" spans="1:14" x14ac:dyDescent="0.3">
      <c r="A349" s="37"/>
      <c r="N349"/>
    </row>
    <row r="350" spans="1:14" x14ac:dyDescent="0.3">
      <c r="A350" s="37"/>
      <c r="N350"/>
    </row>
    <row r="351" spans="1:14" x14ac:dyDescent="0.3">
      <c r="A351" s="37"/>
      <c r="N351"/>
    </row>
    <row r="352" spans="1:14" x14ac:dyDescent="0.3">
      <c r="A352" s="37"/>
      <c r="N352"/>
    </row>
    <row r="353" spans="1:14" x14ac:dyDescent="0.3">
      <c r="A353" s="37"/>
      <c r="N353"/>
    </row>
    <row r="354" spans="1:14" x14ac:dyDescent="0.3">
      <c r="A354" s="37"/>
      <c r="N354"/>
    </row>
    <row r="355" spans="1:14" x14ac:dyDescent="0.3">
      <c r="A355" s="37"/>
      <c r="N355"/>
    </row>
    <row r="356" spans="1:14" x14ac:dyDescent="0.3">
      <c r="A356" s="37"/>
      <c r="N356"/>
    </row>
    <row r="357" spans="1:14" x14ac:dyDescent="0.3">
      <c r="A357" s="37"/>
      <c r="N357"/>
    </row>
    <row r="358" spans="1:14" x14ac:dyDescent="0.3">
      <c r="A358" s="37"/>
      <c r="N358"/>
    </row>
    <row r="359" spans="1:14" x14ac:dyDescent="0.3">
      <c r="A359" s="37"/>
      <c r="N359"/>
    </row>
    <row r="360" spans="1:14" x14ac:dyDescent="0.3">
      <c r="A360" s="37"/>
      <c r="N360"/>
    </row>
    <row r="361" spans="1:14" x14ac:dyDescent="0.3">
      <c r="A361" s="37"/>
      <c r="N361"/>
    </row>
    <row r="362" spans="1:14" x14ac:dyDescent="0.3">
      <c r="A362" s="37"/>
      <c r="N362"/>
    </row>
    <row r="363" spans="1:14" x14ac:dyDescent="0.3">
      <c r="A363" s="37"/>
      <c r="N363"/>
    </row>
    <row r="364" spans="1:14" x14ac:dyDescent="0.3">
      <c r="A364" s="37"/>
      <c r="N364"/>
    </row>
    <row r="365" spans="1:14" x14ac:dyDescent="0.3">
      <c r="A365" s="37"/>
      <c r="N365"/>
    </row>
    <row r="366" spans="1:14" x14ac:dyDescent="0.3">
      <c r="A366" s="37"/>
      <c r="N366"/>
    </row>
    <row r="367" spans="1:14" x14ac:dyDescent="0.3">
      <c r="A367" s="37"/>
      <c r="N367"/>
    </row>
    <row r="368" spans="1:14" x14ac:dyDescent="0.3">
      <c r="A368" s="37"/>
      <c r="N368"/>
    </row>
    <row r="369" spans="1:14" x14ac:dyDescent="0.3">
      <c r="A369" s="37"/>
      <c r="N369"/>
    </row>
    <row r="370" spans="1:14" x14ac:dyDescent="0.3">
      <c r="A370" s="37"/>
      <c r="N370"/>
    </row>
    <row r="371" spans="1:14" x14ac:dyDescent="0.3">
      <c r="A371" s="37"/>
      <c r="N371"/>
    </row>
    <row r="372" spans="1:14" x14ac:dyDescent="0.3">
      <c r="A372" s="37"/>
      <c r="N372"/>
    </row>
    <row r="373" spans="1:14" x14ac:dyDescent="0.3">
      <c r="A373" s="37"/>
      <c r="N373"/>
    </row>
    <row r="374" spans="1:14" x14ac:dyDescent="0.3">
      <c r="A374" s="37"/>
      <c r="N374"/>
    </row>
    <row r="375" spans="1:14" x14ac:dyDescent="0.3">
      <c r="A375" s="37"/>
      <c r="N375"/>
    </row>
    <row r="376" spans="1:14" x14ac:dyDescent="0.3">
      <c r="A376" s="37"/>
      <c r="N376"/>
    </row>
    <row r="377" spans="1:14" x14ac:dyDescent="0.3">
      <c r="A377" s="37"/>
      <c r="N377"/>
    </row>
    <row r="378" spans="1:14" x14ac:dyDescent="0.3">
      <c r="A378" s="37"/>
      <c r="N378"/>
    </row>
    <row r="379" spans="1:14" x14ac:dyDescent="0.3">
      <c r="A379" s="37"/>
      <c r="N379"/>
    </row>
    <row r="380" spans="1:14" x14ac:dyDescent="0.3">
      <c r="A380" s="37"/>
      <c r="N380"/>
    </row>
    <row r="381" spans="1:14" x14ac:dyDescent="0.3">
      <c r="A381" s="37"/>
      <c r="N381"/>
    </row>
    <row r="382" spans="1:14" x14ac:dyDescent="0.3">
      <c r="A382" s="37"/>
      <c r="N382"/>
    </row>
    <row r="383" spans="1:14" x14ac:dyDescent="0.3">
      <c r="A383" s="37"/>
      <c r="N383"/>
    </row>
    <row r="384" spans="1:14" x14ac:dyDescent="0.3">
      <c r="A384" s="37"/>
      <c r="N384"/>
    </row>
    <row r="385" spans="1:14" x14ac:dyDescent="0.3">
      <c r="A385" s="37"/>
      <c r="N385"/>
    </row>
    <row r="386" spans="1:14" x14ac:dyDescent="0.3">
      <c r="A386" s="37"/>
      <c r="N386"/>
    </row>
    <row r="387" spans="1:14" x14ac:dyDescent="0.3">
      <c r="A387" s="37"/>
      <c r="N387"/>
    </row>
    <row r="388" spans="1:14" x14ac:dyDescent="0.3">
      <c r="A388" s="37"/>
      <c r="N388"/>
    </row>
    <row r="389" spans="1:14" x14ac:dyDescent="0.3">
      <c r="A389" s="37"/>
      <c r="N389"/>
    </row>
    <row r="390" spans="1:14" x14ac:dyDescent="0.3">
      <c r="A390" s="37"/>
      <c r="N390"/>
    </row>
    <row r="391" spans="1:14" x14ac:dyDescent="0.3">
      <c r="A391" s="37"/>
      <c r="N391"/>
    </row>
    <row r="392" spans="1:14" x14ac:dyDescent="0.3">
      <c r="A392" s="37"/>
      <c r="N392"/>
    </row>
    <row r="393" spans="1:14" x14ac:dyDescent="0.3">
      <c r="A393" s="37"/>
      <c r="N393"/>
    </row>
    <row r="394" spans="1:14" x14ac:dyDescent="0.3">
      <c r="A394" s="37"/>
      <c r="N394"/>
    </row>
    <row r="395" spans="1:14" x14ac:dyDescent="0.3">
      <c r="A395" s="37"/>
      <c r="N395"/>
    </row>
    <row r="396" spans="1:14" x14ac:dyDescent="0.3">
      <c r="A396" s="37"/>
      <c r="N396"/>
    </row>
    <row r="397" spans="1:14" x14ac:dyDescent="0.3">
      <c r="A397" s="37"/>
      <c r="N397"/>
    </row>
    <row r="398" spans="1:14" x14ac:dyDescent="0.3">
      <c r="A398" s="37"/>
      <c r="N398"/>
    </row>
    <row r="399" spans="1:14" x14ac:dyDescent="0.3">
      <c r="A399" s="37"/>
      <c r="N399"/>
    </row>
    <row r="400" spans="1:14" x14ac:dyDescent="0.3">
      <c r="A400" s="37"/>
      <c r="N400"/>
    </row>
    <row r="401" spans="1:14" x14ac:dyDescent="0.3">
      <c r="A401" s="37"/>
      <c r="N401"/>
    </row>
    <row r="402" spans="1:14" x14ac:dyDescent="0.3">
      <c r="A402" s="37"/>
      <c r="N402"/>
    </row>
    <row r="403" spans="1:14" x14ac:dyDescent="0.3">
      <c r="A403" s="37"/>
      <c r="N403"/>
    </row>
    <row r="404" spans="1:14" x14ac:dyDescent="0.3">
      <c r="A404" s="37"/>
      <c r="N404"/>
    </row>
    <row r="405" spans="1:14" x14ac:dyDescent="0.3">
      <c r="A405" s="37"/>
      <c r="N405"/>
    </row>
    <row r="406" spans="1:14" x14ac:dyDescent="0.3">
      <c r="A406" s="37"/>
      <c r="N406"/>
    </row>
    <row r="407" spans="1:14" x14ac:dyDescent="0.3">
      <c r="A407" s="37"/>
      <c r="N407"/>
    </row>
    <row r="408" spans="1:14" x14ac:dyDescent="0.3">
      <c r="A408" s="37"/>
      <c r="N408"/>
    </row>
    <row r="409" spans="1:14" x14ac:dyDescent="0.3">
      <c r="A409" s="37"/>
      <c r="N409"/>
    </row>
    <row r="410" spans="1:14" x14ac:dyDescent="0.3">
      <c r="A410" s="37"/>
      <c r="N410"/>
    </row>
    <row r="411" spans="1:14" x14ac:dyDescent="0.3">
      <c r="A411" s="37"/>
      <c r="N411"/>
    </row>
    <row r="412" spans="1:14" x14ac:dyDescent="0.3">
      <c r="A412" s="37"/>
      <c r="N412"/>
    </row>
    <row r="413" spans="1:14" x14ac:dyDescent="0.3">
      <c r="A413" s="37"/>
      <c r="N413"/>
    </row>
    <row r="414" spans="1:14" x14ac:dyDescent="0.3">
      <c r="A414" s="37"/>
      <c r="N414"/>
    </row>
    <row r="415" spans="1:14" x14ac:dyDescent="0.3">
      <c r="A415" s="37"/>
      <c r="N415"/>
    </row>
    <row r="416" spans="1:14" x14ac:dyDescent="0.3">
      <c r="A416" s="37"/>
      <c r="N416"/>
    </row>
    <row r="417" spans="1:14" x14ac:dyDescent="0.3">
      <c r="A417" s="37"/>
      <c r="N417"/>
    </row>
    <row r="418" spans="1:14" x14ac:dyDescent="0.3">
      <c r="A418" s="37"/>
      <c r="N418"/>
    </row>
    <row r="419" spans="1:14" x14ac:dyDescent="0.3">
      <c r="A419" s="37"/>
      <c r="N419"/>
    </row>
    <row r="420" spans="1:14" x14ac:dyDescent="0.3">
      <c r="A420" s="37"/>
      <c r="N420"/>
    </row>
    <row r="421" spans="1:14" x14ac:dyDescent="0.3">
      <c r="A421" s="37"/>
      <c r="N421"/>
    </row>
    <row r="422" spans="1:14" x14ac:dyDescent="0.3">
      <c r="A422" s="37"/>
      <c r="N422"/>
    </row>
    <row r="423" spans="1:14" x14ac:dyDescent="0.3">
      <c r="A423" s="37"/>
      <c r="N423"/>
    </row>
    <row r="424" spans="1:14" x14ac:dyDescent="0.3">
      <c r="A424" s="37"/>
      <c r="N424"/>
    </row>
    <row r="425" spans="1:14" x14ac:dyDescent="0.3">
      <c r="A425" s="37"/>
      <c r="N425"/>
    </row>
    <row r="426" spans="1:14" x14ac:dyDescent="0.3">
      <c r="A426" s="37"/>
      <c r="N426"/>
    </row>
    <row r="427" spans="1:14" x14ac:dyDescent="0.3">
      <c r="A427" s="37"/>
      <c r="N427"/>
    </row>
    <row r="428" spans="1:14" x14ac:dyDescent="0.3">
      <c r="A428" s="37"/>
      <c r="N428"/>
    </row>
    <row r="429" spans="1:14" x14ac:dyDescent="0.3">
      <c r="A429" s="37"/>
      <c r="N429"/>
    </row>
    <row r="430" spans="1:14" x14ac:dyDescent="0.3">
      <c r="A430" s="37"/>
      <c r="N430"/>
    </row>
    <row r="431" spans="1:14" x14ac:dyDescent="0.3">
      <c r="A431" s="37"/>
      <c r="N431"/>
    </row>
    <row r="432" spans="1:14" x14ac:dyDescent="0.3">
      <c r="A432" s="37"/>
      <c r="N432"/>
    </row>
    <row r="433" spans="1:14" x14ac:dyDescent="0.3">
      <c r="A433" s="37"/>
      <c r="N433"/>
    </row>
    <row r="434" spans="1:14" x14ac:dyDescent="0.3">
      <c r="A434" s="37"/>
      <c r="N434"/>
    </row>
    <row r="435" spans="1:14" x14ac:dyDescent="0.3">
      <c r="A435" s="37"/>
      <c r="N435"/>
    </row>
    <row r="436" spans="1:14" x14ac:dyDescent="0.3">
      <c r="A436" s="37"/>
      <c r="N436"/>
    </row>
    <row r="437" spans="1:14" x14ac:dyDescent="0.3">
      <c r="A437" s="37"/>
      <c r="N437"/>
    </row>
    <row r="438" spans="1:14" x14ac:dyDescent="0.3">
      <c r="A438" s="37"/>
      <c r="N438"/>
    </row>
    <row r="439" spans="1:14" x14ac:dyDescent="0.3">
      <c r="A439" s="37"/>
      <c r="N439"/>
    </row>
    <row r="440" spans="1:14" x14ac:dyDescent="0.3">
      <c r="A440" s="37"/>
      <c r="N440"/>
    </row>
    <row r="441" spans="1:14" x14ac:dyDescent="0.3">
      <c r="A441" s="37"/>
      <c r="N441"/>
    </row>
    <row r="442" spans="1:14" x14ac:dyDescent="0.3">
      <c r="A442" s="37"/>
      <c r="N442"/>
    </row>
    <row r="443" spans="1:14" x14ac:dyDescent="0.3">
      <c r="A443" s="37"/>
      <c r="N443"/>
    </row>
    <row r="444" spans="1:14" x14ac:dyDescent="0.3">
      <c r="A444" s="37"/>
      <c r="N444"/>
    </row>
    <row r="445" spans="1:14" x14ac:dyDescent="0.3">
      <c r="A445" s="37"/>
      <c r="N445"/>
    </row>
    <row r="446" spans="1:14" x14ac:dyDescent="0.3">
      <c r="A446" s="37"/>
      <c r="N446"/>
    </row>
    <row r="447" spans="1:14" x14ac:dyDescent="0.3">
      <c r="A447" s="37"/>
      <c r="N447"/>
    </row>
    <row r="448" spans="1:14" x14ac:dyDescent="0.3">
      <c r="A448" s="37"/>
      <c r="N448"/>
    </row>
    <row r="449" spans="1:14" x14ac:dyDescent="0.3">
      <c r="A449" s="37"/>
      <c r="N449"/>
    </row>
    <row r="450" spans="1:14" x14ac:dyDescent="0.3">
      <c r="A450" s="37"/>
      <c r="N450"/>
    </row>
    <row r="451" spans="1:14" x14ac:dyDescent="0.3">
      <c r="A451" s="37"/>
      <c r="N451"/>
    </row>
    <row r="452" spans="1:14" x14ac:dyDescent="0.3">
      <c r="A452" s="37"/>
      <c r="N452"/>
    </row>
    <row r="453" spans="1:14" x14ac:dyDescent="0.3">
      <c r="A453" s="37"/>
      <c r="N453"/>
    </row>
    <row r="454" spans="1:14" x14ac:dyDescent="0.3">
      <c r="A454" s="37"/>
      <c r="N454"/>
    </row>
    <row r="455" spans="1:14" x14ac:dyDescent="0.3">
      <c r="A455" s="37"/>
      <c r="N455"/>
    </row>
    <row r="456" spans="1:14" x14ac:dyDescent="0.3">
      <c r="A456" s="37"/>
      <c r="N456"/>
    </row>
    <row r="457" spans="1:14" x14ac:dyDescent="0.3">
      <c r="A457" s="37"/>
      <c r="N457"/>
    </row>
    <row r="458" spans="1:14" x14ac:dyDescent="0.3">
      <c r="A458" s="37"/>
      <c r="N458"/>
    </row>
    <row r="459" spans="1:14" x14ac:dyDescent="0.3">
      <c r="A459" s="37"/>
      <c r="N459"/>
    </row>
    <row r="460" spans="1:14" x14ac:dyDescent="0.3">
      <c r="A460" s="37"/>
      <c r="N460"/>
    </row>
    <row r="461" spans="1:14" x14ac:dyDescent="0.3">
      <c r="A461" s="37"/>
      <c r="N461"/>
    </row>
    <row r="462" spans="1:14" x14ac:dyDescent="0.3">
      <c r="A462" s="37"/>
      <c r="N462"/>
    </row>
    <row r="463" spans="1:14" x14ac:dyDescent="0.3">
      <c r="A463" s="37"/>
      <c r="N463"/>
    </row>
    <row r="464" spans="1:14" x14ac:dyDescent="0.3">
      <c r="A464" s="37"/>
      <c r="N464"/>
    </row>
    <row r="465" spans="1:14" x14ac:dyDescent="0.3">
      <c r="A465" s="37"/>
      <c r="N465"/>
    </row>
    <row r="466" spans="1:14" x14ac:dyDescent="0.3">
      <c r="A466" s="37"/>
      <c r="N466"/>
    </row>
    <row r="467" spans="1:14" x14ac:dyDescent="0.3">
      <c r="A467" s="37"/>
      <c r="N467"/>
    </row>
    <row r="468" spans="1:14" x14ac:dyDescent="0.3">
      <c r="A468" s="37"/>
      <c r="N468"/>
    </row>
    <row r="469" spans="1:14" x14ac:dyDescent="0.3">
      <c r="A469" s="37"/>
      <c r="N469"/>
    </row>
    <row r="470" spans="1:14" x14ac:dyDescent="0.3">
      <c r="A470" s="37"/>
      <c r="N470"/>
    </row>
    <row r="471" spans="1:14" x14ac:dyDescent="0.3">
      <c r="A471" s="37"/>
      <c r="N471"/>
    </row>
    <row r="472" spans="1:14" x14ac:dyDescent="0.3">
      <c r="A472" s="37"/>
      <c r="N472"/>
    </row>
    <row r="473" spans="1:14" x14ac:dyDescent="0.3">
      <c r="A473" s="37"/>
      <c r="N473"/>
    </row>
    <row r="474" spans="1:14" x14ac:dyDescent="0.3">
      <c r="A474" s="37"/>
      <c r="N474"/>
    </row>
    <row r="475" spans="1:14" x14ac:dyDescent="0.3">
      <c r="A475" s="37"/>
      <c r="N475"/>
    </row>
    <row r="476" spans="1:14" x14ac:dyDescent="0.3">
      <c r="A476" s="37"/>
      <c r="N476"/>
    </row>
    <row r="477" spans="1:14" x14ac:dyDescent="0.3">
      <c r="A477" s="37"/>
      <c r="N477"/>
    </row>
    <row r="478" spans="1:14" x14ac:dyDescent="0.3">
      <c r="A478" s="37"/>
      <c r="N478"/>
    </row>
    <row r="479" spans="1:14" x14ac:dyDescent="0.3">
      <c r="A479" s="37"/>
      <c r="N479"/>
    </row>
    <row r="480" spans="1:14" x14ac:dyDescent="0.3">
      <c r="A480" s="37"/>
      <c r="N480"/>
    </row>
    <row r="481" spans="1:14" x14ac:dyDescent="0.3">
      <c r="A481" s="37"/>
      <c r="N481"/>
    </row>
    <row r="482" spans="1:14" x14ac:dyDescent="0.3">
      <c r="A482" s="37"/>
      <c r="N482"/>
    </row>
    <row r="483" spans="1:14" x14ac:dyDescent="0.3">
      <c r="A483" s="37"/>
      <c r="N483"/>
    </row>
    <row r="484" spans="1:14" x14ac:dyDescent="0.3">
      <c r="A484" s="37"/>
      <c r="N484"/>
    </row>
    <row r="485" spans="1:14" x14ac:dyDescent="0.3">
      <c r="A485" s="37"/>
      <c r="N485"/>
    </row>
    <row r="486" spans="1:14" x14ac:dyDescent="0.3">
      <c r="A486" s="37"/>
      <c r="N486"/>
    </row>
    <row r="487" spans="1:14" x14ac:dyDescent="0.3">
      <c r="A487" s="37"/>
      <c r="N487"/>
    </row>
    <row r="488" spans="1:14" x14ac:dyDescent="0.3">
      <c r="A488" s="37"/>
      <c r="N488"/>
    </row>
    <row r="489" spans="1:14" x14ac:dyDescent="0.3">
      <c r="A489" s="37"/>
      <c r="N489"/>
    </row>
    <row r="490" spans="1:14" x14ac:dyDescent="0.3">
      <c r="A490" s="37"/>
      <c r="N490"/>
    </row>
    <row r="491" spans="1:14" x14ac:dyDescent="0.3">
      <c r="A491" s="37"/>
      <c r="N491"/>
    </row>
    <row r="492" spans="1:14" x14ac:dyDescent="0.3">
      <c r="A492" s="37"/>
      <c r="N492"/>
    </row>
    <row r="493" spans="1:14" x14ac:dyDescent="0.3">
      <c r="A493" s="37"/>
      <c r="N493"/>
    </row>
    <row r="494" spans="1:14" x14ac:dyDescent="0.3">
      <c r="A494" s="37"/>
      <c r="N494"/>
    </row>
    <row r="495" spans="1:14" x14ac:dyDescent="0.3">
      <c r="A495" s="37"/>
      <c r="N495"/>
    </row>
    <row r="496" spans="1:14" x14ac:dyDescent="0.3">
      <c r="A496" s="37"/>
      <c r="N496"/>
    </row>
    <row r="497" spans="1:14" x14ac:dyDescent="0.3">
      <c r="A497" s="37"/>
      <c r="N497"/>
    </row>
    <row r="498" spans="1:14" x14ac:dyDescent="0.3">
      <c r="A498" s="37"/>
      <c r="N498"/>
    </row>
    <row r="499" spans="1:14" x14ac:dyDescent="0.3">
      <c r="A499" s="37"/>
      <c r="N499"/>
    </row>
    <row r="500" spans="1:14" x14ac:dyDescent="0.3">
      <c r="A500" s="37"/>
      <c r="N500"/>
    </row>
    <row r="501" spans="1:14" x14ac:dyDescent="0.3">
      <c r="A501" s="37"/>
      <c r="N501"/>
    </row>
    <row r="502" spans="1:14" x14ac:dyDescent="0.3">
      <c r="A502" s="37"/>
      <c r="N502"/>
    </row>
    <row r="503" spans="1:14" x14ac:dyDescent="0.3">
      <c r="A503" s="37"/>
      <c r="N503"/>
    </row>
    <row r="504" spans="1:14" x14ac:dyDescent="0.3">
      <c r="A504" s="37"/>
      <c r="N504"/>
    </row>
    <row r="505" spans="1:14" x14ac:dyDescent="0.3">
      <c r="A505" s="37"/>
      <c r="N505"/>
    </row>
    <row r="506" spans="1:14" x14ac:dyDescent="0.3">
      <c r="A506" s="37"/>
      <c r="N506"/>
    </row>
    <row r="507" spans="1:14" x14ac:dyDescent="0.3">
      <c r="A507" s="37"/>
      <c r="N507"/>
    </row>
    <row r="508" spans="1:14" x14ac:dyDescent="0.3">
      <c r="A508" s="37"/>
      <c r="N508"/>
    </row>
    <row r="509" spans="1:14" x14ac:dyDescent="0.3">
      <c r="A509" s="37"/>
      <c r="N509"/>
    </row>
    <row r="510" spans="1:14" x14ac:dyDescent="0.3">
      <c r="A510" s="37"/>
      <c r="N510"/>
    </row>
    <row r="511" spans="1:14" x14ac:dyDescent="0.3">
      <c r="A511" s="37"/>
      <c r="N511"/>
    </row>
    <row r="512" spans="1:14" x14ac:dyDescent="0.3">
      <c r="A512" s="37"/>
      <c r="N512"/>
    </row>
    <row r="513" spans="1:14" x14ac:dyDescent="0.3">
      <c r="A513" s="37"/>
      <c r="N513"/>
    </row>
    <row r="514" spans="1:14" x14ac:dyDescent="0.3">
      <c r="A514" s="37"/>
      <c r="N514"/>
    </row>
    <row r="515" spans="1:14" x14ac:dyDescent="0.3">
      <c r="A515" s="37"/>
      <c r="N515"/>
    </row>
    <row r="516" spans="1:14" x14ac:dyDescent="0.3">
      <c r="A516" s="37"/>
      <c r="N516"/>
    </row>
    <row r="517" spans="1:14" x14ac:dyDescent="0.3">
      <c r="A517" s="37"/>
      <c r="N517"/>
    </row>
    <row r="518" spans="1:14" x14ac:dyDescent="0.3">
      <c r="A518" s="37"/>
      <c r="N518"/>
    </row>
    <row r="519" spans="1:14" x14ac:dyDescent="0.3">
      <c r="A519" s="37"/>
      <c r="N519"/>
    </row>
    <row r="520" spans="1:14" x14ac:dyDescent="0.3">
      <c r="A520" s="37"/>
      <c r="N520"/>
    </row>
    <row r="521" spans="1:14" x14ac:dyDescent="0.3">
      <c r="A521" s="37"/>
      <c r="N521"/>
    </row>
    <row r="522" spans="1:14" x14ac:dyDescent="0.3">
      <c r="A522" s="37"/>
      <c r="N522"/>
    </row>
    <row r="523" spans="1:14" x14ac:dyDescent="0.3">
      <c r="A523" s="37"/>
      <c r="N523"/>
    </row>
    <row r="524" spans="1:14" x14ac:dyDescent="0.3">
      <c r="A524" s="37"/>
      <c r="N524"/>
    </row>
    <row r="525" spans="1:14" x14ac:dyDescent="0.3">
      <c r="A525" s="37"/>
      <c r="N525"/>
    </row>
    <row r="526" spans="1:14" x14ac:dyDescent="0.3">
      <c r="A526" s="37"/>
      <c r="N526"/>
    </row>
    <row r="527" spans="1:14" x14ac:dyDescent="0.3">
      <c r="A527" s="37"/>
      <c r="N527"/>
    </row>
    <row r="528" spans="1:14" x14ac:dyDescent="0.3">
      <c r="A528" s="37"/>
      <c r="N528"/>
    </row>
    <row r="529" spans="1:14" x14ac:dyDescent="0.3">
      <c r="A529" s="37"/>
      <c r="N529"/>
    </row>
    <row r="530" spans="1:14" x14ac:dyDescent="0.3">
      <c r="A530" s="37"/>
      <c r="N530"/>
    </row>
  </sheetData>
  <mergeCells count="4">
    <mergeCell ref="E1:F1"/>
    <mergeCell ref="G1:H1"/>
    <mergeCell ref="I1:J1"/>
    <mergeCell ref="K1:L1"/>
  </mergeCells>
  <phoneticPr fontId="4" type="noConversion"/>
  <conditionalFormatting sqref="A3:N30">
    <cfRule type="expression" dxfId="1" priority="13">
      <formula>IF(AND(#REF!&gt;#REF!,#REF!&lt;#REF!),TRUE,FALSE)</formula>
    </cfRule>
    <cfRule type="expression" dxfId="0" priority="14">
      <formula>#REF!&lt;#REF!</formula>
    </cfRule>
  </conditionalFormatting>
  <hyperlinks>
    <hyperlink ref="B2" location="품목상세!B3" display="상품코드" xr:uid="{C85A5FEB-F8F2-4CF2-AA7D-641FFD700C4C}"/>
  </hyperlink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3D96A-5DA2-42CB-ABE0-DDA21C80D784}">
  <dimension ref="A1:Z1909"/>
  <sheetViews>
    <sheetView showZeros="0" topLeftCell="B1" zoomScaleNormal="100" workbookViewId="0">
      <pane ySplit="2" topLeftCell="A3" activePane="bottomLeft" state="frozen"/>
      <selection pane="bottomLeft" activeCell="Q2" sqref="Q2"/>
    </sheetView>
  </sheetViews>
  <sheetFormatPr defaultRowHeight="16.5" x14ac:dyDescent="0.3"/>
  <cols>
    <col min="1" max="1" width="8.625" style="33" hidden="1" customWidth="1"/>
    <col min="2" max="2" width="8.625" customWidth="1"/>
    <col min="3" max="3" width="31.125" bestFit="1" customWidth="1"/>
    <col min="4" max="15" width="8.625" customWidth="1"/>
    <col min="16" max="16" width="13.625" customWidth="1"/>
    <col min="17" max="17" width="13.625" style="13" customWidth="1"/>
    <col min="18" max="23" width="8.625" customWidth="1"/>
    <col min="26" max="26" width="12.75" style="9" bestFit="1" customWidth="1"/>
    <col min="27" max="27" width="5.75" bestFit="1" customWidth="1"/>
    <col min="28" max="28" width="12.125" bestFit="1" customWidth="1"/>
    <col min="29" max="29" width="10.25" bestFit="1" customWidth="1"/>
    <col min="30" max="30" width="6.375" bestFit="1" customWidth="1"/>
    <col min="31" max="31" width="20" bestFit="1" customWidth="1"/>
    <col min="32" max="32" width="10.25" bestFit="1" customWidth="1"/>
    <col min="33" max="33" width="8" bestFit="1" customWidth="1"/>
    <col min="34" max="35" width="13.5" bestFit="1" customWidth="1"/>
    <col min="36" max="36" width="12.125" bestFit="1" customWidth="1"/>
    <col min="37" max="37" width="22.875" bestFit="1" customWidth="1"/>
    <col min="38" max="38" width="19.875" bestFit="1" customWidth="1"/>
    <col min="39" max="39" width="14.625" bestFit="1" customWidth="1"/>
    <col min="40" max="40" width="23.875" bestFit="1" customWidth="1"/>
    <col min="41" max="41" width="18.125" bestFit="1" customWidth="1"/>
    <col min="42" max="42" width="10.25" bestFit="1" customWidth="1"/>
    <col min="43" max="43" width="13.875" bestFit="1" customWidth="1"/>
    <col min="44" max="44" width="27.75" bestFit="1" customWidth="1"/>
    <col min="45" max="45" width="11.625" bestFit="1" customWidth="1"/>
    <col min="46" max="46" width="27.25" bestFit="1" customWidth="1"/>
    <col min="47" max="47" width="11.625" bestFit="1" customWidth="1"/>
    <col min="48" max="48" width="12.125" bestFit="1" customWidth="1"/>
    <col min="49" max="50" width="11.625" bestFit="1" customWidth="1"/>
    <col min="51" max="51" width="20" bestFit="1" customWidth="1"/>
    <col min="52" max="53" width="11.625" bestFit="1" customWidth="1"/>
    <col min="54" max="55" width="13.5" bestFit="1" customWidth="1"/>
    <col min="56" max="56" width="12.125" bestFit="1" customWidth="1"/>
    <col min="57" max="57" width="22.875" bestFit="1" customWidth="1"/>
    <col min="58" max="58" width="19.875" bestFit="1" customWidth="1"/>
    <col min="59" max="59" width="14.625" bestFit="1" customWidth="1"/>
    <col min="60" max="60" width="23.875" bestFit="1" customWidth="1"/>
    <col min="61" max="61" width="18.125" bestFit="1" customWidth="1"/>
    <col min="62" max="62" width="11.625" bestFit="1" customWidth="1"/>
    <col min="63" max="63" width="13.875" bestFit="1" customWidth="1"/>
    <col min="64" max="64" width="17.5" bestFit="1" customWidth="1"/>
    <col min="65" max="65" width="13.875" bestFit="1" customWidth="1"/>
  </cols>
  <sheetData>
    <row r="1" spans="1:26" ht="20.100000000000001" customHeight="1" x14ac:dyDescent="0.25">
      <c r="B1" s="32">
        <v>2022</v>
      </c>
      <c r="C1" s="58"/>
      <c r="D1" s="58"/>
      <c r="E1" s="58"/>
      <c r="F1" s="58"/>
      <c r="G1" s="24"/>
      <c r="H1" s="24"/>
      <c r="I1" s="24"/>
      <c r="J1" s="24"/>
      <c r="K1" s="58"/>
      <c r="L1" s="58"/>
      <c r="M1" s="58"/>
      <c r="N1" s="58"/>
      <c r="O1" s="26"/>
      <c r="P1" s="27">
        <f>SUM(표3[총판매금액])</f>
        <v>23032730</v>
      </c>
      <c r="Q1" s="25">
        <v>1</v>
      </c>
    </row>
    <row r="2" spans="1:26" ht="24.95" customHeight="1" x14ac:dyDescent="0.3">
      <c r="A2" s="47" t="s">
        <v>38</v>
      </c>
      <c r="B2" s="30" t="s">
        <v>0</v>
      </c>
      <c r="C2" s="18" t="s">
        <v>1</v>
      </c>
      <c r="D2" s="31" t="s">
        <v>26</v>
      </c>
      <c r="E2" s="31" t="s">
        <v>27</v>
      </c>
      <c r="F2" s="31" t="s">
        <v>28</v>
      </c>
      <c r="G2" s="31" t="s">
        <v>29</v>
      </c>
      <c r="H2" s="31" t="s">
        <v>30</v>
      </c>
      <c r="I2" s="31" t="s">
        <v>31</v>
      </c>
      <c r="J2" s="31" t="s">
        <v>32</v>
      </c>
      <c r="K2" s="31" t="s">
        <v>33</v>
      </c>
      <c r="L2" s="31" t="s">
        <v>34</v>
      </c>
      <c r="M2" s="31" t="s">
        <v>35</v>
      </c>
      <c r="N2" s="31" t="s">
        <v>36</v>
      </c>
      <c r="O2" s="31" t="s">
        <v>37</v>
      </c>
      <c r="P2" s="3" t="s">
        <v>24</v>
      </c>
      <c r="Q2" s="3" t="s">
        <v>25</v>
      </c>
      <c r="R2" s="19"/>
      <c r="S2" s="19"/>
      <c r="T2" s="19"/>
      <c r="U2" s="19"/>
      <c r="V2" s="19"/>
      <c r="W2" s="19"/>
      <c r="Z2"/>
    </row>
    <row r="3" spans="1:26" ht="16.5" customHeight="1" x14ac:dyDescent="0.3">
      <c r="A3" s="48">
        <f>IFERROR(RANK(표3[[#This Row],[총판매금액]],표3[총판매금액])+COUNTIF(표3[총판매금액],표3[[#This Row],[총판매금액]])-1,"")</f>
        <v>1</v>
      </c>
      <c r="B3" s="14">
        <v>1</v>
      </c>
      <c r="C3" s="17" t="s">
        <v>46</v>
      </c>
      <c r="D3" s="49">
        <f>SUMIFS(표1[판매수량],표1[판매일자],"&gt;="&amp;DATE($B$1,D$2,1),표1[판매일자],"&lt;="&amp;EOMONTH(DATE($B$1,D$2,1),0),표1[상품코드],표3[[#This Row],[상품코드]])</f>
        <v>0</v>
      </c>
      <c r="E3" s="49">
        <f>SUMIFS(표1[판매수량],표1[판매일자],"&gt;="&amp;DATE($B$1,E$2,1),표1[판매일자],"&lt;="&amp;EOMONTH(DATE($B$1,E$2,1),0),표1[상품코드],표3[[#This Row],[상품코드]])</f>
        <v>3</v>
      </c>
      <c r="F3" s="49">
        <f>SUMIFS(표1[판매수량],표1[판매일자],"&gt;="&amp;DATE($B$1,F$2,1),표1[판매일자],"&lt;="&amp;EOMONTH(DATE($B$1,F$2,1),0),표1[상품코드],표3[[#This Row],[상품코드]])</f>
        <v>163</v>
      </c>
      <c r="G3" s="49">
        <f>SUMIFS(표1[판매수량],표1[판매일자],"&gt;="&amp;DATE($B$1,G$2,1),표1[판매일자],"&lt;="&amp;EOMONTH(DATE($B$1,G$2,1),0),표1[상품코드],표3[[#This Row],[상품코드]])</f>
        <v>82</v>
      </c>
      <c r="H3" s="49">
        <f>SUMIFS(표1[판매수량],표1[판매일자],"&gt;="&amp;DATE($B$1,H$2,1),표1[판매일자],"&lt;="&amp;EOMONTH(DATE($B$1,H$2,1),0),표1[상품코드],표3[[#This Row],[상품코드]])</f>
        <v>78</v>
      </c>
      <c r="I3" s="49">
        <f>SUMIFS(표1[판매수량],표1[판매일자],"&gt;="&amp;DATE($B$1,I$2,1),표1[판매일자],"&lt;="&amp;EOMONTH(DATE($B$1,I$2,1),0),표1[상품코드],표3[[#This Row],[상품코드]])</f>
        <v>40</v>
      </c>
      <c r="J3" s="49">
        <f>SUMIFS(표1[판매수량],표1[판매일자],"&gt;="&amp;DATE($B$1,J$2,1),표1[판매일자],"&lt;="&amp;EOMONTH(DATE($B$1,J$2,1),0),표1[상품코드],표3[[#This Row],[상품코드]])</f>
        <v>164</v>
      </c>
      <c r="K3" s="49">
        <f>SUMIFS(표1[판매수량],표1[판매일자],"&gt;="&amp;DATE($B$1,K$2,1),표1[판매일자],"&lt;="&amp;EOMONTH(DATE($B$1,K$2,1),0),표1[상품코드],표3[[#This Row],[상품코드]])</f>
        <v>397</v>
      </c>
      <c r="L3" s="49">
        <f>SUMIFS(표1[판매수량],표1[판매일자],"&gt;="&amp;DATE($B$1,L$2,1),표1[판매일자],"&lt;="&amp;EOMONTH(DATE($B$1,L$2,1),0),표1[상품코드],표3[[#This Row],[상품코드]])</f>
        <v>72</v>
      </c>
      <c r="M3" s="49">
        <f>SUMIFS(표1[판매수량],표1[판매일자],"&gt;="&amp;DATE($B$1,M$2,1),표1[판매일자],"&lt;="&amp;EOMONTH(DATE($B$1,M$2,1),0),표1[상품코드],표3[[#This Row],[상품코드]])</f>
        <v>10</v>
      </c>
      <c r="N3" s="49">
        <f>SUMIFS(표1[판매수량],표1[판매일자],"&gt;="&amp;DATE($B$1,N$2,1),표1[판매일자],"&lt;="&amp;EOMONTH(DATE($B$1,N$2,1),0),표1[상품코드],표3[[#This Row],[상품코드]])</f>
        <v>84</v>
      </c>
      <c r="O3" s="49">
        <f>SUMIFS(표1[판매수량],표1[판매일자],"&gt;="&amp;DATE($B$1,O$2,1),표1[판매일자],"&lt;="&amp;EOMONTH(DATE($B$1,O$2,1),0),표1[상품코드],표3[[#This Row],[상품코드]],표1[판매수량],"&gt;0")</f>
        <v>4</v>
      </c>
      <c r="P3" s="28">
        <f>SUM(표3[[#This Row],[1]:[12]])</f>
        <v>1097</v>
      </c>
      <c r="Q3" s="28">
        <f>SUMIFS(표1[판매금액],표1[상품코드],표3[[#This Row],[상품코드]])</f>
        <v>4562920</v>
      </c>
      <c r="R3" s="19"/>
      <c r="S3" s="19"/>
      <c r="T3" s="19"/>
      <c r="U3" s="19"/>
      <c r="V3" s="19"/>
      <c r="W3" s="19"/>
      <c r="Z3"/>
    </row>
    <row r="4" spans="1:26" ht="16.5" customHeight="1" x14ac:dyDescent="0.3">
      <c r="A4" s="48">
        <f>IFERROR(RANK(표3[[#This Row],[총판매금액]],표3[총판매금액])+COUNTIF(표3[총판매금액],표3[[#This Row],[총판매금액]])-1,"")</f>
        <v>20</v>
      </c>
      <c r="B4" s="14">
        <v>2</v>
      </c>
      <c r="C4" s="17" t="s">
        <v>47</v>
      </c>
      <c r="D4" s="49">
        <f>SUMIFS(표1[판매수량],표1[판매일자],"&gt;="&amp;DATE($B$1,D$2,1),표1[판매일자],"&lt;="&amp;EOMONTH(DATE($B$1,D$2,1),0),표1[상품코드],표3[[#This Row],[상품코드]])</f>
        <v>0</v>
      </c>
      <c r="E4" s="49">
        <f>SUMIFS(표1[판매수량],표1[판매일자],"&gt;="&amp;DATE($B$1,E$2,1),표1[판매일자],"&lt;="&amp;EOMONTH(DATE($B$1,E$2,1),0),표1[상품코드],표3[[#This Row],[상품코드]])</f>
        <v>60</v>
      </c>
      <c r="F4" s="49">
        <f>SUMIFS(표1[판매수량],표1[판매일자],"&gt;="&amp;DATE($B$1,F$2,1),표1[판매일자],"&lt;="&amp;EOMONTH(DATE($B$1,F$2,1),0),표1[상품코드],표3[[#This Row],[상품코드]])</f>
        <v>50</v>
      </c>
      <c r="G4" s="49">
        <f>SUMIFS(표1[판매수량],표1[판매일자],"&gt;="&amp;DATE($B$1,G$2,1),표1[판매일자],"&lt;="&amp;EOMONTH(DATE($B$1,G$2,1),0),표1[상품코드],표3[[#This Row],[상품코드]])</f>
        <v>0</v>
      </c>
      <c r="H4" s="49">
        <f>SUMIFS(표1[판매수량],표1[판매일자],"&gt;="&amp;DATE($B$1,H$2,1),표1[판매일자],"&lt;="&amp;EOMONTH(DATE($B$1,H$2,1),0),표1[상품코드],표3[[#This Row],[상품코드]])</f>
        <v>150</v>
      </c>
      <c r="I4" s="49">
        <f>SUMIFS(표1[판매수량],표1[판매일자],"&gt;="&amp;DATE($B$1,I$2,1),표1[판매일자],"&lt;="&amp;EOMONTH(DATE($B$1,I$2,1),0),표1[상품코드],표3[[#This Row],[상품코드]])</f>
        <v>50</v>
      </c>
      <c r="J4" s="49">
        <f>SUMIFS(표1[판매수량],표1[판매일자],"&gt;="&amp;DATE($B$1,J$2,1),표1[판매일자],"&lt;="&amp;EOMONTH(DATE($B$1,J$2,1),0),표1[상품코드],표3[[#This Row],[상품코드]])</f>
        <v>0</v>
      </c>
      <c r="K4" s="49">
        <f>SUMIFS(표1[판매수량],표1[판매일자],"&gt;="&amp;DATE($B$1,K$2,1),표1[판매일자],"&lt;="&amp;EOMONTH(DATE($B$1,K$2,1),0),표1[상품코드],표3[[#This Row],[상품코드]])</f>
        <v>0</v>
      </c>
      <c r="L4" s="49">
        <f>SUMIFS(표1[판매수량],표1[판매일자],"&gt;="&amp;DATE($B$1,L$2,1),표1[판매일자],"&lt;="&amp;EOMONTH(DATE($B$1,L$2,1),0),표1[상품코드],표3[[#This Row],[상품코드]])</f>
        <v>150</v>
      </c>
      <c r="M4" s="49">
        <f>SUMIFS(표1[판매수량],표1[판매일자],"&gt;="&amp;DATE($B$1,M$2,1),표1[판매일자],"&lt;="&amp;EOMONTH(DATE($B$1,M$2,1),0),표1[상품코드],표3[[#This Row],[상품코드]])</f>
        <v>150</v>
      </c>
      <c r="N4" s="49">
        <f>SUMIFS(표1[판매수량],표1[판매일자],"&gt;="&amp;DATE($B$1,N$2,1),표1[판매일자],"&lt;="&amp;EOMONTH(DATE($B$1,N$2,1),0),표1[상품코드],표3[[#This Row],[상품코드]])</f>
        <v>50</v>
      </c>
      <c r="O4" s="49">
        <f>SUMIFS(표1[판매수량],표1[판매일자],"&gt;="&amp;DATE($B$1,O$2,1),표1[판매일자],"&lt;="&amp;EOMONTH(DATE($B$1,O$2,1),0),표1[상품코드],표3[[#This Row],[상품코드]],표1[판매수량],"&gt;0")</f>
        <v>0</v>
      </c>
      <c r="P4" s="28">
        <f>SUM(표3[[#This Row],[1]:[12]])</f>
        <v>660</v>
      </c>
      <c r="Q4" s="28">
        <f>SUMIFS(표1[판매금액],표1[상품코드],표3[[#This Row],[상품코드]])</f>
        <v>147000</v>
      </c>
      <c r="R4" s="19"/>
      <c r="S4" s="29"/>
      <c r="T4" s="29"/>
      <c r="U4" s="29"/>
      <c r="V4" s="29"/>
      <c r="W4" s="29"/>
      <c r="Z4"/>
    </row>
    <row r="5" spans="1:26" x14ac:dyDescent="0.3">
      <c r="A5" s="48">
        <f>IFERROR(RANK(표3[[#This Row],[총판매금액]],표3[총판매금액])+COUNTIF(표3[총판매금액],표3[[#This Row],[총판매금액]])-1,"")</f>
        <v>2</v>
      </c>
      <c r="B5" s="14">
        <v>3</v>
      </c>
      <c r="C5" s="17" t="s">
        <v>48</v>
      </c>
      <c r="D5" s="49">
        <f>SUMIFS(표1[판매수량],표1[판매일자],"&gt;="&amp;DATE($B$1,D$2,1),표1[판매일자],"&lt;="&amp;EOMONTH(DATE($B$1,D$2,1),0),표1[상품코드],표3[[#This Row],[상품코드]])</f>
        <v>0</v>
      </c>
      <c r="E5" s="49">
        <f>SUMIFS(표1[판매수량],표1[판매일자],"&gt;="&amp;DATE($B$1,E$2,1),표1[판매일자],"&lt;="&amp;EOMONTH(DATE($B$1,E$2,1),0),표1[상품코드],표3[[#This Row],[상품코드]])</f>
        <v>10</v>
      </c>
      <c r="F5" s="49">
        <f>SUMIFS(표1[판매수량],표1[판매일자],"&gt;="&amp;DATE($B$1,F$2,1),표1[판매일자],"&lt;="&amp;EOMONTH(DATE($B$1,F$2,1),0),표1[상품코드],표3[[#This Row],[상품코드]])</f>
        <v>198</v>
      </c>
      <c r="G5" s="49">
        <f>SUMIFS(표1[판매수량],표1[판매일자],"&gt;="&amp;DATE($B$1,G$2,1),표1[판매일자],"&lt;="&amp;EOMONTH(DATE($B$1,G$2,1),0),표1[상품코드],표3[[#This Row],[상품코드]])</f>
        <v>340</v>
      </c>
      <c r="H5" s="49">
        <f>SUMIFS(표1[판매수량],표1[판매일자],"&gt;="&amp;DATE($B$1,H$2,1),표1[판매일자],"&lt;="&amp;EOMONTH(DATE($B$1,H$2,1),0),표1[상품코드],표3[[#This Row],[상품코드]])</f>
        <v>66</v>
      </c>
      <c r="I5" s="49">
        <f>SUMIFS(표1[판매수량],표1[판매일자],"&gt;="&amp;DATE($B$1,I$2,1),표1[판매일자],"&lt;="&amp;EOMONTH(DATE($B$1,I$2,1),0),표1[상품코드],표3[[#This Row],[상품코드]])</f>
        <v>135</v>
      </c>
      <c r="J5" s="49">
        <f>SUMIFS(표1[판매수량],표1[판매일자],"&gt;="&amp;DATE($B$1,J$2,1),표1[판매일자],"&lt;="&amp;EOMONTH(DATE($B$1,J$2,1),0),표1[상품코드],표3[[#This Row],[상품코드]])</f>
        <v>137</v>
      </c>
      <c r="K5" s="49">
        <f>SUMIFS(표1[판매수량],표1[판매일자],"&gt;="&amp;DATE($B$1,K$2,1),표1[판매일자],"&lt;="&amp;EOMONTH(DATE($B$1,K$2,1),0),표1[상품코드],표3[[#This Row],[상품코드]])</f>
        <v>170</v>
      </c>
      <c r="L5" s="49">
        <f>SUMIFS(표1[판매수량],표1[판매일자],"&gt;="&amp;DATE($B$1,L$2,1),표1[판매일자],"&lt;="&amp;EOMONTH(DATE($B$1,L$2,1),0),표1[상품코드],표3[[#This Row],[상품코드]])</f>
        <v>220</v>
      </c>
      <c r="M5" s="49">
        <f>SUMIFS(표1[판매수량],표1[판매일자],"&gt;="&amp;DATE($B$1,M$2,1),표1[판매일자],"&lt;="&amp;EOMONTH(DATE($B$1,M$2,1),0),표1[상품코드],표3[[#This Row],[상품코드]])</f>
        <v>462</v>
      </c>
      <c r="N5" s="49">
        <f>SUMIFS(표1[판매수량],표1[판매일자],"&gt;="&amp;DATE($B$1,N$2,1),표1[판매일자],"&lt;="&amp;EOMONTH(DATE($B$1,N$2,1),0),표1[상품코드],표3[[#This Row],[상품코드]])</f>
        <v>99</v>
      </c>
      <c r="O5" s="49">
        <f>SUMIFS(표1[판매수량],표1[판매일자],"&gt;="&amp;DATE($B$1,O$2,1),표1[판매일자],"&lt;="&amp;EOMONTH(DATE($B$1,O$2,1),0),표1[상품코드],표3[[#This Row],[상품코드]],표1[판매수량],"&gt;0")</f>
        <v>40</v>
      </c>
      <c r="P5" s="28">
        <f>SUM(표3[[#This Row],[1]:[12]])</f>
        <v>1877</v>
      </c>
      <c r="Q5" s="28">
        <f>SUMIFS(표1[판매금액],표1[상품코드],표3[[#This Row],[상품코드]])</f>
        <v>4393750</v>
      </c>
      <c r="R5" s="19"/>
      <c r="S5" s="29"/>
      <c r="T5" s="29"/>
      <c r="U5" s="29"/>
      <c r="V5" s="29"/>
      <c r="W5" s="29"/>
      <c r="Z5"/>
    </row>
    <row r="6" spans="1:26" x14ac:dyDescent="0.3">
      <c r="A6" s="48">
        <f>IFERROR(RANK(표3[[#This Row],[총판매금액]],표3[총판매금액])+COUNTIF(표3[총판매금액],표3[[#This Row],[총판매금액]])-1,"")</f>
        <v>6</v>
      </c>
      <c r="B6" s="14">
        <v>4</v>
      </c>
      <c r="C6" s="17" t="s">
        <v>49</v>
      </c>
      <c r="D6" s="49">
        <f>SUMIFS(표1[판매수량],표1[판매일자],"&gt;="&amp;DATE($B$1,D$2,1),표1[판매일자],"&lt;="&amp;EOMONTH(DATE($B$1,D$2,1),0),표1[상품코드],표3[[#This Row],[상품코드]])</f>
        <v>0</v>
      </c>
      <c r="E6" s="49">
        <f>SUMIFS(표1[판매수량],표1[판매일자],"&gt;="&amp;DATE($B$1,E$2,1),표1[판매일자],"&lt;="&amp;EOMONTH(DATE($B$1,E$2,1),0),표1[상품코드],표3[[#This Row],[상품코드]])</f>
        <v>30</v>
      </c>
      <c r="F6" s="49">
        <f>SUMIFS(표1[판매수량],표1[판매일자],"&gt;="&amp;DATE($B$1,F$2,1),표1[판매일자],"&lt;="&amp;EOMONTH(DATE($B$1,F$2,1),0),표1[상품코드],표3[[#This Row],[상품코드]])</f>
        <v>0</v>
      </c>
      <c r="G6" s="49">
        <f>SUMIFS(표1[판매수량],표1[판매일자],"&gt;="&amp;DATE($B$1,G$2,1),표1[판매일자],"&lt;="&amp;EOMONTH(DATE($B$1,G$2,1),0),표1[상품코드],표3[[#This Row],[상품코드]])</f>
        <v>30</v>
      </c>
      <c r="H6" s="49">
        <f>SUMIFS(표1[판매수량],표1[판매일자],"&gt;="&amp;DATE($B$1,H$2,1),표1[판매일자],"&lt;="&amp;EOMONTH(DATE($B$1,H$2,1),0),표1[상품코드],표3[[#This Row],[상품코드]])</f>
        <v>28</v>
      </c>
      <c r="I6" s="49">
        <f>SUMIFS(표1[판매수량],표1[판매일자],"&gt;="&amp;DATE($B$1,I$2,1),표1[판매일자],"&lt;="&amp;EOMONTH(DATE($B$1,I$2,1),0),표1[상품코드],표3[[#This Row],[상품코드]])</f>
        <v>43</v>
      </c>
      <c r="J6" s="49">
        <f>SUMIFS(표1[판매수량],표1[판매일자],"&gt;="&amp;DATE($B$1,J$2,1),표1[판매일자],"&lt;="&amp;EOMONTH(DATE($B$1,J$2,1),0),표1[상품코드],표3[[#This Row],[상품코드]])</f>
        <v>0</v>
      </c>
      <c r="K6" s="49">
        <f>SUMIFS(표1[판매수량],표1[판매일자],"&gt;="&amp;DATE($B$1,K$2,1),표1[판매일자],"&lt;="&amp;EOMONTH(DATE($B$1,K$2,1),0),표1[상품코드],표3[[#This Row],[상품코드]])</f>
        <v>0</v>
      </c>
      <c r="L6" s="49">
        <f>SUMIFS(표1[판매수량],표1[판매일자],"&gt;="&amp;DATE($B$1,L$2,1),표1[판매일자],"&lt;="&amp;EOMONTH(DATE($B$1,L$2,1),0),표1[상품코드],표3[[#This Row],[상품코드]])</f>
        <v>0</v>
      </c>
      <c r="M6" s="49">
        <f>SUMIFS(표1[판매수량],표1[판매일자],"&gt;="&amp;DATE($B$1,M$2,1),표1[판매일자],"&lt;="&amp;EOMONTH(DATE($B$1,M$2,1),0),표1[상품코드],표3[[#This Row],[상품코드]])</f>
        <v>13</v>
      </c>
      <c r="N6" s="49">
        <f>SUMIFS(표1[판매수량],표1[판매일자],"&gt;="&amp;DATE($B$1,N$2,1),표1[판매일자],"&lt;="&amp;EOMONTH(DATE($B$1,N$2,1),0),표1[상품코드],표3[[#This Row],[상품코드]])</f>
        <v>35</v>
      </c>
      <c r="O6" s="49">
        <f>SUMIFS(표1[판매수량],표1[판매일자],"&gt;="&amp;DATE($B$1,O$2,1),표1[판매일자],"&lt;="&amp;EOMONTH(DATE($B$1,O$2,1),0),표1[상품코드],표3[[#This Row],[상품코드]],표1[판매수량],"&gt;0")</f>
        <v>0</v>
      </c>
      <c r="P6" s="28">
        <f>SUM(표3[[#This Row],[1]:[12]])</f>
        <v>179</v>
      </c>
      <c r="Q6" s="28">
        <f>SUMIFS(표1[판매금액],표1[상품코드],표3[[#This Row],[상품코드]])</f>
        <v>1104920</v>
      </c>
      <c r="R6" s="19"/>
      <c r="S6" s="29"/>
      <c r="T6" s="29"/>
      <c r="U6" s="29"/>
      <c r="V6" s="29"/>
      <c r="W6" s="29"/>
      <c r="Z6"/>
    </row>
    <row r="7" spans="1:26" x14ac:dyDescent="0.3">
      <c r="A7" s="48">
        <f>IFERROR(RANK(표3[[#This Row],[총판매금액]],표3[총판매금액])+COUNTIF(표3[총판매금액],표3[[#This Row],[총판매금액]])-1,"")</f>
        <v>5</v>
      </c>
      <c r="B7" s="14">
        <v>5</v>
      </c>
      <c r="C7" s="17" t="s">
        <v>50</v>
      </c>
      <c r="D7" s="49">
        <f>SUMIFS(표1[판매수량],표1[판매일자],"&gt;="&amp;DATE($B$1,D$2,1),표1[판매일자],"&lt;="&amp;EOMONTH(DATE($B$1,D$2,1),0),표1[상품코드],표3[[#This Row],[상품코드]])</f>
        <v>0</v>
      </c>
      <c r="E7" s="49">
        <f>SUMIFS(표1[판매수량],표1[판매일자],"&gt;="&amp;DATE($B$1,E$2,1),표1[판매일자],"&lt;="&amp;EOMONTH(DATE($B$1,E$2,1),0),표1[상품코드],표3[[#This Row],[상품코드]])</f>
        <v>0</v>
      </c>
      <c r="F7" s="49">
        <f>SUMIFS(표1[판매수량],표1[판매일자],"&gt;="&amp;DATE($B$1,F$2,1),표1[판매일자],"&lt;="&amp;EOMONTH(DATE($B$1,F$2,1),0),표1[상품코드],표3[[#This Row],[상품코드]])</f>
        <v>20</v>
      </c>
      <c r="G7" s="49">
        <f>SUMIFS(표1[판매수량],표1[판매일자],"&gt;="&amp;DATE($B$1,G$2,1),표1[판매일자],"&lt;="&amp;EOMONTH(DATE($B$1,G$2,1),0),표1[상품코드],표3[[#This Row],[상품코드]])</f>
        <v>7</v>
      </c>
      <c r="H7" s="49">
        <f>SUMIFS(표1[판매수량],표1[판매일자],"&gt;="&amp;DATE($B$1,H$2,1),표1[판매일자],"&lt;="&amp;EOMONTH(DATE($B$1,H$2,1),0),표1[상품코드],표3[[#This Row],[상품코드]])</f>
        <v>6</v>
      </c>
      <c r="I7" s="49">
        <f>SUMIFS(표1[판매수량],표1[판매일자],"&gt;="&amp;DATE($B$1,I$2,1),표1[판매일자],"&lt;="&amp;EOMONTH(DATE($B$1,I$2,1),0),표1[상품코드],표3[[#This Row],[상품코드]])</f>
        <v>5</v>
      </c>
      <c r="J7" s="49">
        <f>SUMIFS(표1[판매수량],표1[판매일자],"&gt;="&amp;DATE($B$1,J$2,1),표1[판매일자],"&lt;="&amp;EOMONTH(DATE($B$1,J$2,1),0),표1[상품코드],표3[[#This Row],[상품코드]])</f>
        <v>7</v>
      </c>
      <c r="K7" s="49">
        <f>SUMIFS(표1[판매수량],표1[판매일자],"&gt;="&amp;DATE($B$1,K$2,1),표1[판매일자],"&lt;="&amp;EOMONTH(DATE($B$1,K$2,1),0),표1[상품코드],표3[[#This Row],[상품코드]])</f>
        <v>7</v>
      </c>
      <c r="L7" s="49">
        <f>SUMIFS(표1[판매수량],표1[판매일자],"&gt;="&amp;DATE($B$1,L$2,1),표1[판매일자],"&lt;="&amp;EOMONTH(DATE($B$1,L$2,1),0),표1[상품코드],표3[[#This Row],[상품코드]])</f>
        <v>245</v>
      </c>
      <c r="M7" s="49">
        <f>SUMIFS(표1[판매수량],표1[판매일자],"&gt;="&amp;DATE($B$1,M$2,1),표1[판매일자],"&lt;="&amp;EOMONTH(DATE($B$1,M$2,1),0),표1[상품코드],표3[[#This Row],[상품코드]])</f>
        <v>30</v>
      </c>
      <c r="N7" s="49">
        <f>SUMIFS(표1[판매수량],표1[판매일자],"&gt;="&amp;DATE($B$1,N$2,1),표1[판매일자],"&lt;="&amp;EOMONTH(DATE($B$1,N$2,1),0),표1[상품코드],표3[[#This Row],[상품코드]])</f>
        <v>0</v>
      </c>
      <c r="O7" s="49">
        <f>SUMIFS(표1[판매수량],표1[판매일자],"&gt;="&amp;DATE($B$1,O$2,1),표1[판매일자],"&lt;="&amp;EOMONTH(DATE($B$1,O$2,1),0),표1[상품코드],표3[[#This Row],[상품코드]],표1[판매수량],"&gt;0")</f>
        <v>0</v>
      </c>
      <c r="P7" s="28">
        <f>SUM(표3[[#This Row],[1]:[12]])</f>
        <v>327</v>
      </c>
      <c r="Q7" s="28">
        <f>SUMIFS(표1[판매금액],표1[상품코드],표3[[#This Row],[상품코드]])</f>
        <v>1464750</v>
      </c>
      <c r="R7" s="19"/>
      <c r="S7" s="29"/>
      <c r="T7" s="29"/>
      <c r="U7" s="29"/>
      <c r="V7" s="29"/>
      <c r="W7" s="29"/>
      <c r="Z7"/>
    </row>
    <row r="8" spans="1:26" x14ac:dyDescent="0.3">
      <c r="A8" s="48">
        <f>IFERROR(RANK(표3[[#This Row],[총판매금액]],표3[총판매금액])+COUNTIF(표3[총판매금액],표3[[#This Row],[총판매금액]])-1,"")</f>
        <v>17</v>
      </c>
      <c r="B8" s="14">
        <v>6</v>
      </c>
      <c r="C8" s="17" t="s">
        <v>51</v>
      </c>
      <c r="D8" s="49">
        <f>SUMIFS(표1[판매수량],표1[판매일자],"&gt;="&amp;DATE($B$1,D$2,1),표1[판매일자],"&lt;="&amp;EOMONTH(DATE($B$1,D$2,1),0),표1[상품코드],표3[[#This Row],[상품코드]])</f>
        <v>0</v>
      </c>
      <c r="E8" s="49">
        <f>SUMIFS(표1[판매수량],표1[판매일자],"&gt;="&amp;DATE($B$1,E$2,1),표1[판매일자],"&lt;="&amp;EOMONTH(DATE($B$1,E$2,1),0),표1[상품코드],표3[[#This Row],[상품코드]])</f>
        <v>400</v>
      </c>
      <c r="F8" s="49">
        <f>SUMIFS(표1[판매수량],표1[판매일자],"&gt;="&amp;DATE($B$1,F$2,1),표1[판매일자],"&lt;="&amp;EOMONTH(DATE($B$1,F$2,1),0),표1[상품코드],표3[[#This Row],[상품코드]])</f>
        <v>300</v>
      </c>
      <c r="G8" s="49">
        <f>SUMIFS(표1[판매수량],표1[판매일자],"&gt;="&amp;DATE($B$1,G$2,1),표1[판매일자],"&lt;="&amp;EOMONTH(DATE($B$1,G$2,1),0),표1[상품코드],표3[[#This Row],[상품코드]])</f>
        <v>300</v>
      </c>
      <c r="H8" s="49">
        <f>SUMIFS(표1[판매수량],표1[판매일자],"&gt;="&amp;DATE($B$1,H$2,1),표1[판매일자],"&lt;="&amp;EOMONTH(DATE($B$1,H$2,1),0),표1[상품코드],표3[[#This Row],[상품코드]])</f>
        <v>200</v>
      </c>
      <c r="I8" s="49">
        <f>SUMIFS(표1[판매수량],표1[판매일자],"&gt;="&amp;DATE($B$1,I$2,1),표1[판매일자],"&lt;="&amp;EOMONTH(DATE($B$1,I$2,1),0),표1[상품코드],표3[[#This Row],[상품코드]])</f>
        <v>0</v>
      </c>
      <c r="J8" s="49">
        <f>SUMIFS(표1[판매수량],표1[판매일자],"&gt;="&amp;DATE($B$1,J$2,1),표1[판매일자],"&lt;="&amp;EOMONTH(DATE($B$1,J$2,1),0),표1[상품코드],표3[[#This Row],[상품코드]])</f>
        <v>0</v>
      </c>
      <c r="K8" s="49">
        <f>SUMIFS(표1[판매수량],표1[판매일자],"&gt;="&amp;DATE($B$1,K$2,1),표1[판매일자],"&lt;="&amp;EOMONTH(DATE($B$1,K$2,1),0),표1[상품코드],표3[[#This Row],[상품코드]])</f>
        <v>200</v>
      </c>
      <c r="L8" s="49">
        <f>SUMIFS(표1[판매수량],표1[판매일자],"&gt;="&amp;DATE($B$1,L$2,1),표1[판매일자],"&lt;="&amp;EOMONTH(DATE($B$1,L$2,1),0),표1[상품코드],표3[[#This Row],[상품코드]])</f>
        <v>0</v>
      </c>
      <c r="M8" s="49">
        <f>SUMIFS(표1[판매수량],표1[판매일자],"&gt;="&amp;DATE($B$1,M$2,1),표1[판매일자],"&lt;="&amp;EOMONTH(DATE($B$1,M$2,1),0),표1[상품코드],표3[[#This Row],[상품코드]])</f>
        <v>133</v>
      </c>
      <c r="N8" s="49">
        <f>SUMIFS(표1[판매수량],표1[판매일자],"&gt;="&amp;DATE($B$1,N$2,1),표1[판매일자],"&lt;="&amp;EOMONTH(DATE($B$1,N$2,1),0),표1[상품코드],표3[[#This Row],[상품코드]])</f>
        <v>0</v>
      </c>
      <c r="O8" s="49">
        <f>SUMIFS(표1[판매수량],표1[판매일자],"&gt;="&amp;DATE($B$1,O$2,1),표1[판매일자],"&lt;="&amp;EOMONTH(DATE($B$1,O$2,1),0),표1[상품코드],표3[[#This Row],[상품코드]],표1[판매수량],"&gt;0")</f>
        <v>200</v>
      </c>
      <c r="P8" s="28">
        <f>SUM(표3[[#This Row],[1]:[12]])</f>
        <v>1733</v>
      </c>
      <c r="Q8" s="28">
        <f>SUMIFS(표1[판매금액],표1[상품코드],표3[[#This Row],[상품코드]])</f>
        <v>173300</v>
      </c>
      <c r="R8" s="19"/>
      <c r="S8" s="29"/>
      <c r="T8" s="29"/>
      <c r="U8" s="29"/>
      <c r="V8" s="29"/>
      <c r="W8" s="29"/>
      <c r="Z8"/>
    </row>
    <row r="9" spans="1:26" x14ac:dyDescent="0.3">
      <c r="A9" s="48">
        <f>IFERROR(RANK(표3[[#This Row],[총판매금액]],표3[총판매금액])+COUNTIF(표3[총판매금액],표3[[#This Row],[총판매금액]])-1,"")</f>
        <v>3</v>
      </c>
      <c r="B9" s="14">
        <v>7</v>
      </c>
      <c r="C9" s="17" t="s">
        <v>52</v>
      </c>
      <c r="D9" s="49">
        <f>SUMIFS(표1[판매수량],표1[판매일자],"&gt;="&amp;DATE($B$1,D$2,1),표1[판매일자],"&lt;="&amp;EOMONTH(DATE($B$1,D$2,1),0),표1[상품코드],표3[[#This Row],[상품코드]])</f>
        <v>0</v>
      </c>
      <c r="E9" s="49">
        <f>SUMIFS(표1[판매수량],표1[판매일자],"&gt;="&amp;DATE($B$1,E$2,1),표1[판매일자],"&lt;="&amp;EOMONTH(DATE($B$1,E$2,1),0),표1[상품코드],표3[[#This Row],[상품코드]])</f>
        <v>0</v>
      </c>
      <c r="F9" s="49">
        <f>SUMIFS(표1[판매수량],표1[판매일자],"&gt;="&amp;DATE($B$1,F$2,1),표1[판매일자],"&lt;="&amp;EOMONTH(DATE($B$1,F$2,1),0),표1[상품코드],표3[[#This Row],[상품코드]])</f>
        <v>29</v>
      </c>
      <c r="G9" s="49">
        <f>SUMIFS(표1[판매수량],표1[판매일자],"&gt;="&amp;DATE($B$1,G$2,1),표1[판매일자],"&lt;="&amp;EOMONTH(DATE($B$1,G$2,1),0),표1[상품코드],표3[[#This Row],[상품코드]])</f>
        <v>26</v>
      </c>
      <c r="H9" s="49">
        <f>SUMIFS(표1[판매수량],표1[판매일자],"&gt;="&amp;DATE($B$1,H$2,1),표1[판매일자],"&lt;="&amp;EOMONTH(DATE($B$1,H$2,1),0),표1[상품코드],표3[[#This Row],[상품코드]])</f>
        <v>26</v>
      </c>
      <c r="I9" s="49">
        <f>SUMIFS(표1[판매수량],표1[판매일자],"&gt;="&amp;DATE($B$1,I$2,1),표1[판매일자],"&lt;="&amp;EOMONTH(DATE($B$1,I$2,1),0),표1[상품코드],표3[[#This Row],[상품코드]])</f>
        <v>66</v>
      </c>
      <c r="J9" s="49">
        <f>SUMIFS(표1[판매수량],표1[판매일자],"&gt;="&amp;DATE($B$1,J$2,1),표1[판매일자],"&lt;="&amp;EOMONTH(DATE($B$1,J$2,1),0),표1[상품코드],표3[[#This Row],[상품코드]])</f>
        <v>12</v>
      </c>
      <c r="K9" s="49">
        <f>SUMIFS(표1[판매수량],표1[판매일자],"&gt;="&amp;DATE($B$1,K$2,1),표1[판매일자],"&lt;="&amp;EOMONTH(DATE($B$1,K$2,1),0),표1[상품코드],표3[[#This Row],[상품코드]])</f>
        <v>5</v>
      </c>
      <c r="L9" s="49">
        <f>SUMIFS(표1[판매수량],표1[판매일자],"&gt;="&amp;DATE($B$1,L$2,1),표1[판매일자],"&lt;="&amp;EOMONTH(DATE($B$1,L$2,1),0),표1[상품코드],표3[[#This Row],[상품코드]])</f>
        <v>27</v>
      </c>
      <c r="M9" s="49">
        <f>SUMIFS(표1[판매수량],표1[판매일자],"&gt;="&amp;DATE($B$1,M$2,1),표1[판매일자],"&lt;="&amp;EOMONTH(DATE($B$1,M$2,1),0),표1[상품코드],표3[[#This Row],[상품코드]])</f>
        <v>13</v>
      </c>
      <c r="N9" s="49">
        <f>SUMIFS(표1[판매수량],표1[판매일자],"&gt;="&amp;DATE($B$1,N$2,1),표1[판매일자],"&lt;="&amp;EOMONTH(DATE($B$1,N$2,1),0),표1[상품코드],표3[[#This Row],[상품코드]])</f>
        <v>1</v>
      </c>
      <c r="O9" s="49">
        <f>SUMIFS(표1[판매수량],표1[판매일자],"&gt;="&amp;DATE($B$1,O$2,1),표1[판매일자],"&lt;="&amp;EOMONTH(DATE($B$1,O$2,1),0),표1[상품코드],표3[[#This Row],[상품코드]],표1[판매수량],"&gt;0")</f>
        <v>5</v>
      </c>
      <c r="P9" s="28">
        <f>SUM(표3[[#This Row],[1]:[12]])</f>
        <v>210</v>
      </c>
      <c r="Q9" s="28">
        <f>SUMIFS(표1[판매금액],표1[상품코드],표3[[#This Row],[상품코드]])</f>
        <v>2232650</v>
      </c>
      <c r="R9" s="19"/>
      <c r="S9" s="29"/>
      <c r="T9" s="29"/>
      <c r="U9" s="29"/>
      <c r="V9" s="29"/>
      <c r="W9" s="29"/>
      <c r="Z9"/>
    </row>
    <row r="10" spans="1:26" x14ac:dyDescent="0.3">
      <c r="A10" s="48">
        <f>IFERROR(RANK(표3[[#This Row],[총판매금액]],표3[총판매금액])+COUNTIF(표3[총판매금액],표3[[#This Row],[총판매금액]])-1,"")</f>
        <v>7</v>
      </c>
      <c r="B10" s="14">
        <v>8</v>
      </c>
      <c r="C10" s="17" t="s">
        <v>53</v>
      </c>
      <c r="D10" s="49">
        <f>SUMIFS(표1[판매수량],표1[판매일자],"&gt;="&amp;DATE($B$1,D$2,1),표1[판매일자],"&lt;="&amp;EOMONTH(DATE($B$1,D$2,1),0),표1[상품코드],표3[[#This Row],[상품코드]])</f>
        <v>0</v>
      </c>
      <c r="E10" s="49">
        <f>SUMIFS(표1[판매수량],표1[판매일자],"&gt;="&amp;DATE($B$1,E$2,1),표1[판매일자],"&lt;="&amp;EOMONTH(DATE($B$1,E$2,1),0),표1[상품코드],표3[[#This Row],[상품코드]])</f>
        <v>0</v>
      </c>
      <c r="F10" s="49">
        <f>SUMIFS(표1[판매수량],표1[판매일자],"&gt;="&amp;DATE($B$1,F$2,1),표1[판매일자],"&lt;="&amp;EOMONTH(DATE($B$1,F$2,1),0),표1[상품코드],표3[[#This Row],[상품코드]])</f>
        <v>0</v>
      </c>
      <c r="G10" s="49">
        <f>SUMIFS(표1[판매수량],표1[판매일자],"&gt;="&amp;DATE($B$1,G$2,1),표1[판매일자],"&lt;="&amp;EOMONTH(DATE($B$1,G$2,1),0),표1[상품코드],표3[[#This Row],[상품코드]])</f>
        <v>0</v>
      </c>
      <c r="H10" s="49">
        <f>SUMIFS(표1[판매수량],표1[판매일자],"&gt;="&amp;DATE($B$1,H$2,1),표1[판매일자],"&lt;="&amp;EOMONTH(DATE($B$1,H$2,1),0),표1[상품코드],표3[[#This Row],[상품코드]])</f>
        <v>30</v>
      </c>
      <c r="I10" s="49">
        <f>SUMIFS(표1[판매수량],표1[판매일자],"&gt;="&amp;DATE($B$1,I$2,1),표1[판매일자],"&lt;="&amp;EOMONTH(DATE($B$1,I$2,1),0),표1[상품코드],표3[[#This Row],[상품코드]])</f>
        <v>10</v>
      </c>
      <c r="J10" s="49">
        <f>SUMIFS(표1[판매수량],표1[판매일자],"&gt;="&amp;DATE($B$1,J$2,1),표1[판매일자],"&lt;="&amp;EOMONTH(DATE($B$1,J$2,1),0),표1[상품코드],표3[[#This Row],[상품코드]])</f>
        <v>0</v>
      </c>
      <c r="K10" s="49">
        <f>SUMIFS(표1[판매수량],표1[판매일자],"&gt;="&amp;DATE($B$1,K$2,1),표1[판매일자],"&lt;="&amp;EOMONTH(DATE($B$1,K$2,1),0),표1[상품코드],표3[[#This Row],[상품코드]])</f>
        <v>91</v>
      </c>
      <c r="L10" s="49">
        <f>SUMIFS(표1[판매수량],표1[판매일자],"&gt;="&amp;DATE($B$1,L$2,1),표1[판매일자],"&lt;="&amp;EOMONTH(DATE($B$1,L$2,1),0),표1[상품코드],표3[[#This Row],[상품코드]])</f>
        <v>4</v>
      </c>
      <c r="M10" s="49">
        <f>SUMIFS(표1[판매수량],표1[판매일자],"&gt;="&amp;DATE($B$1,M$2,1),표1[판매일자],"&lt;="&amp;EOMONTH(DATE($B$1,M$2,1),0),표1[상품코드],표3[[#This Row],[상품코드]])</f>
        <v>18</v>
      </c>
      <c r="N10" s="49">
        <f>SUMIFS(표1[판매수량],표1[판매일자],"&gt;="&amp;DATE($B$1,N$2,1),표1[판매일자],"&lt;="&amp;EOMONTH(DATE($B$1,N$2,1),0),표1[상품코드],표3[[#This Row],[상품코드]])</f>
        <v>4</v>
      </c>
      <c r="O10" s="49">
        <f>SUMIFS(표1[판매수량],표1[판매일자],"&gt;="&amp;DATE($B$1,O$2,1),표1[판매일자],"&lt;="&amp;EOMONTH(DATE($B$1,O$2,1),0),표1[상품코드],표3[[#This Row],[상품코드]],표1[판매수량],"&gt;0")</f>
        <v>0</v>
      </c>
      <c r="P10" s="28">
        <f>SUM(표3[[#This Row],[1]:[12]])</f>
        <v>157</v>
      </c>
      <c r="Q10" s="28">
        <f>SUMIFS(표1[판매금액],표1[상품코드],표3[[#This Row],[상품코드]])</f>
        <v>921840</v>
      </c>
      <c r="R10" s="19"/>
      <c r="S10" s="29"/>
      <c r="T10" s="29"/>
      <c r="U10" s="29"/>
      <c r="V10" s="29"/>
      <c r="W10" s="29"/>
      <c r="Z10"/>
    </row>
    <row r="11" spans="1:26" x14ac:dyDescent="0.3">
      <c r="A11" s="48">
        <f>IFERROR(RANK(표3[[#This Row],[총판매금액]],표3[총판매금액])+COUNTIF(표3[총판매금액],표3[[#This Row],[총판매금액]])-1,"")</f>
        <v>16</v>
      </c>
      <c r="B11" s="14">
        <v>9</v>
      </c>
      <c r="C11" s="17" t="s">
        <v>54</v>
      </c>
      <c r="D11" s="49">
        <f>SUMIFS(표1[판매수량],표1[판매일자],"&gt;="&amp;DATE($B$1,D$2,1),표1[판매일자],"&lt;="&amp;EOMONTH(DATE($B$1,D$2,1),0),표1[상품코드],표3[[#This Row],[상품코드]])</f>
        <v>1</v>
      </c>
      <c r="E11" s="49">
        <f>SUMIFS(표1[판매수량],표1[판매일자],"&gt;="&amp;DATE($B$1,E$2,1),표1[판매일자],"&lt;="&amp;EOMONTH(DATE($B$1,E$2,1),0),표1[상품코드],표3[[#This Row],[상품코드]])</f>
        <v>11</v>
      </c>
      <c r="F11" s="49">
        <f>SUMIFS(표1[판매수량],표1[판매일자],"&gt;="&amp;DATE($B$1,F$2,1),표1[판매일자],"&lt;="&amp;EOMONTH(DATE($B$1,F$2,1),0),표1[상품코드],표3[[#This Row],[상품코드]])</f>
        <v>11</v>
      </c>
      <c r="G11" s="49">
        <f>SUMIFS(표1[판매수량],표1[판매일자],"&gt;="&amp;DATE($B$1,G$2,1),표1[판매일자],"&lt;="&amp;EOMONTH(DATE($B$1,G$2,1),0),표1[상품코드],표3[[#This Row],[상품코드]])</f>
        <v>8</v>
      </c>
      <c r="H11" s="49">
        <f>SUMIFS(표1[판매수량],표1[판매일자],"&gt;="&amp;DATE($B$1,H$2,1),표1[판매일자],"&lt;="&amp;EOMONTH(DATE($B$1,H$2,1),0),표1[상품코드],표3[[#This Row],[상품코드]])</f>
        <v>4</v>
      </c>
      <c r="I11" s="49">
        <f>SUMIFS(표1[판매수량],표1[판매일자],"&gt;="&amp;DATE($B$1,I$2,1),표1[판매일자],"&lt;="&amp;EOMONTH(DATE($B$1,I$2,1),0),표1[상품코드],표3[[#This Row],[상품코드]])</f>
        <v>12</v>
      </c>
      <c r="J11" s="49">
        <f>SUMIFS(표1[판매수량],표1[판매일자],"&gt;="&amp;DATE($B$1,J$2,1),표1[판매일자],"&lt;="&amp;EOMONTH(DATE($B$1,J$2,1),0),표1[상품코드],표3[[#This Row],[상품코드]])</f>
        <v>4</v>
      </c>
      <c r="K11" s="49">
        <f>SUMIFS(표1[판매수량],표1[판매일자],"&gt;="&amp;DATE($B$1,K$2,1),표1[판매일자],"&lt;="&amp;EOMONTH(DATE($B$1,K$2,1),0),표1[상품코드],표3[[#This Row],[상품코드]])</f>
        <v>18</v>
      </c>
      <c r="L11" s="49">
        <f>SUMIFS(표1[판매수량],표1[판매일자],"&gt;="&amp;DATE($B$1,L$2,1),표1[판매일자],"&lt;="&amp;EOMONTH(DATE($B$1,L$2,1),0),표1[상품코드],표3[[#This Row],[상품코드]])</f>
        <v>9</v>
      </c>
      <c r="M11" s="49">
        <f>SUMIFS(표1[판매수량],표1[판매일자],"&gt;="&amp;DATE($B$1,M$2,1),표1[판매일자],"&lt;="&amp;EOMONTH(DATE($B$1,M$2,1),0),표1[상품코드],표3[[#This Row],[상품코드]])</f>
        <v>2</v>
      </c>
      <c r="N11" s="49">
        <f>SUMIFS(표1[판매수량],표1[판매일자],"&gt;="&amp;DATE($B$1,N$2,1),표1[판매일자],"&lt;="&amp;EOMONTH(DATE($B$1,N$2,1),0),표1[상품코드],표3[[#This Row],[상품코드]])</f>
        <v>0</v>
      </c>
      <c r="O11" s="49">
        <f>SUMIFS(표1[판매수량],표1[판매일자],"&gt;="&amp;DATE($B$1,O$2,1),표1[판매일자],"&lt;="&amp;EOMONTH(DATE($B$1,O$2,1),0),표1[상품코드],표3[[#This Row],[상품코드]],표1[판매수량],"&gt;0")</f>
        <v>0</v>
      </c>
      <c r="P11" s="28">
        <f>SUM(표3[[#This Row],[1]:[12]])</f>
        <v>80</v>
      </c>
      <c r="Q11" s="28">
        <f>SUMIFS(표1[판매금액],표1[상품코드],표3[[#This Row],[상품코드]])</f>
        <v>440720</v>
      </c>
      <c r="R11" s="19"/>
      <c r="S11" s="29"/>
      <c r="T11" s="29"/>
      <c r="U11" s="29"/>
      <c r="V11" s="29"/>
      <c r="W11" s="29"/>
      <c r="Z11"/>
    </row>
    <row r="12" spans="1:26" x14ac:dyDescent="0.3">
      <c r="A12" s="48">
        <f>IFERROR(RANK(표3[[#This Row],[총판매금액]],표3[총판매금액])+COUNTIF(표3[총판매금액],표3[[#This Row],[총판매금액]])-1,"")</f>
        <v>13</v>
      </c>
      <c r="B12" s="14">
        <v>10</v>
      </c>
      <c r="C12" s="17" t="s">
        <v>55</v>
      </c>
      <c r="D12" s="49">
        <f>SUMIFS(표1[판매수량],표1[판매일자],"&gt;="&amp;DATE($B$1,D$2,1),표1[판매일자],"&lt;="&amp;EOMONTH(DATE($B$1,D$2,1),0),표1[상품코드],표3[[#This Row],[상품코드]])</f>
        <v>26</v>
      </c>
      <c r="E12" s="49">
        <f>SUMIFS(표1[판매수량],표1[판매일자],"&gt;="&amp;DATE($B$1,E$2,1),표1[판매일자],"&lt;="&amp;EOMONTH(DATE($B$1,E$2,1),0),표1[상품코드],표3[[#This Row],[상품코드]])</f>
        <v>14</v>
      </c>
      <c r="F12" s="49">
        <f>SUMIFS(표1[판매수량],표1[판매일자],"&gt;="&amp;DATE($B$1,F$2,1),표1[판매일자],"&lt;="&amp;EOMONTH(DATE($B$1,F$2,1),0),표1[상품코드],표3[[#This Row],[상품코드]])</f>
        <v>5</v>
      </c>
      <c r="G12" s="49">
        <f>SUMIFS(표1[판매수량],표1[판매일자],"&gt;="&amp;DATE($B$1,G$2,1),표1[판매일자],"&lt;="&amp;EOMONTH(DATE($B$1,G$2,1),0),표1[상품코드],표3[[#This Row],[상품코드]])</f>
        <v>0</v>
      </c>
      <c r="H12" s="49">
        <f>SUMIFS(표1[판매수량],표1[판매일자],"&gt;="&amp;DATE($B$1,H$2,1),표1[판매일자],"&lt;="&amp;EOMONTH(DATE($B$1,H$2,1),0),표1[상품코드],표3[[#This Row],[상품코드]])</f>
        <v>8</v>
      </c>
      <c r="I12" s="49">
        <f>SUMIFS(표1[판매수량],표1[판매일자],"&gt;="&amp;DATE($B$1,I$2,1),표1[판매일자],"&lt;="&amp;EOMONTH(DATE($B$1,I$2,1),0),표1[상품코드],표3[[#This Row],[상품코드]])</f>
        <v>1</v>
      </c>
      <c r="J12" s="49">
        <f>SUMIFS(표1[판매수량],표1[판매일자],"&gt;="&amp;DATE($B$1,J$2,1),표1[판매일자],"&lt;="&amp;EOMONTH(DATE($B$1,J$2,1),0),표1[상품코드],표3[[#This Row],[상품코드]])</f>
        <v>0</v>
      </c>
      <c r="K12" s="49">
        <f>SUMIFS(표1[판매수량],표1[판매일자],"&gt;="&amp;DATE($B$1,K$2,1),표1[판매일자],"&lt;="&amp;EOMONTH(DATE($B$1,K$2,1),0),표1[상품코드],표3[[#This Row],[상품코드]])</f>
        <v>5</v>
      </c>
      <c r="L12" s="49">
        <f>SUMIFS(표1[판매수량],표1[판매일자],"&gt;="&amp;DATE($B$1,L$2,1),표1[판매일자],"&lt;="&amp;EOMONTH(DATE($B$1,L$2,1),0),표1[상품코드],표3[[#This Row],[상품코드]])</f>
        <v>3</v>
      </c>
      <c r="M12" s="49">
        <f>SUMIFS(표1[판매수량],표1[판매일자],"&gt;="&amp;DATE($B$1,M$2,1),표1[판매일자],"&lt;="&amp;EOMONTH(DATE($B$1,M$2,1),0),표1[상품코드],표3[[#This Row],[상품코드]])</f>
        <v>5</v>
      </c>
      <c r="N12" s="49">
        <f>SUMIFS(표1[판매수량],표1[판매일자],"&gt;="&amp;DATE($B$1,N$2,1),표1[판매일자],"&lt;="&amp;EOMONTH(DATE($B$1,N$2,1),0),표1[상품코드],표3[[#This Row],[상품코드]])</f>
        <v>55</v>
      </c>
      <c r="O12" s="49">
        <f>SUMIFS(표1[판매수량],표1[판매일자],"&gt;="&amp;DATE($B$1,O$2,1),표1[판매일자],"&lt;="&amp;EOMONTH(DATE($B$1,O$2,1),0),표1[상품코드],표3[[#This Row],[상품코드]],표1[판매수량],"&gt;0")</f>
        <v>0</v>
      </c>
      <c r="P12" s="28">
        <f>SUM(표3[[#This Row],[1]:[12]])</f>
        <v>122</v>
      </c>
      <c r="Q12" s="28">
        <f>SUMIFS(표1[판매금액],표1[상품코드],표3[[#This Row],[상품코드]])</f>
        <v>695300</v>
      </c>
      <c r="R12" s="19"/>
      <c r="S12" s="29"/>
      <c r="T12" s="29"/>
      <c r="U12" s="29"/>
      <c r="V12" s="29"/>
      <c r="W12" s="29"/>
      <c r="Z12"/>
    </row>
    <row r="13" spans="1:26" x14ac:dyDescent="0.3">
      <c r="A13" s="48">
        <f>IFERROR(RANK(표3[[#This Row],[총판매금액]],표3[총판매금액])+COUNTIF(표3[총판매금액],표3[[#This Row],[총판매금액]])-1,"")</f>
        <v>14</v>
      </c>
      <c r="B13" s="14">
        <v>11</v>
      </c>
      <c r="C13" s="17" t="s">
        <v>56</v>
      </c>
      <c r="D13" s="49">
        <f>SUMIFS(표1[판매수량],표1[판매일자],"&gt;="&amp;DATE($B$1,D$2,1),표1[판매일자],"&lt;="&amp;EOMONTH(DATE($B$1,D$2,1),0),표1[상품코드],표3[[#This Row],[상품코드]])</f>
        <v>1</v>
      </c>
      <c r="E13" s="49">
        <f>SUMIFS(표1[판매수량],표1[판매일자],"&gt;="&amp;DATE($B$1,E$2,1),표1[판매일자],"&lt;="&amp;EOMONTH(DATE($B$1,E$2,1),0),표1[상품코드],표3[[#This Row],[상품코드]])</f>
        <v>0</v>
      </c>
      <c r="F13" s="49">
        <f>SUMIFS(표1[판매수량],표1[판매일자],"&gt;="&amp;DATE($B$1,F$2,1),표1[판매일자],"&lt;="&amp;EOMONTH(DATE($B$1,F$2,1),0),표1[상품코드],표3[[#This Row],[상품코드]])</f>
        <v>0</v>
      </c>
      <c r="G13" s="49">
        <f>SUMIFS(표1[판매수량],표1[판매일자],"&gt;="&amp;DATE($B$1,G$2,1),표1[판매일자],"&lt;="&amp;EOMONTH(DATE($B$1,G$2,1),0),표1[상품코드],표3[[#This Row],[상품코드]])</f>
        <v>0</v>
      </c>
      <c r="H13" s="49">
        <f>SUMIFS(표1[판매수량],표1[판매일자],"&gt;="&amp;DATE($B$1,H$2,1),표1[판매일자],"&lt;="&amp;EOMONTH(DATE($B$1,H$2,1),0),표1[상품코드],표3[[#This Row],[상품코드]])</f>
        <v>2</v>
      </c>
      <c r="I13" s="49">
        <f>SUMIFS(표1[판매수량],표1[판매일자],"&gt;="&amp;DATE($B$1,I$2,1),표1[판매일자],"&lt;="&amp;EOMONTH(DATE($B$1,I$2,1),0),표1[상품코드],표3[[#This Row],[상품코드]])</f>
        <v>30</v>
      </c>
      <c r="J13" s="49">
        <f>SUMIFS(표1[판매수량],표1[판매일자],"&gt;="&amp;DATE($B$1,J$2,1),표1[판매일자],"&lt;="&amp;EOMONTH(DATE($B$1,J$2,1),0),표1[상품코드],표3[[#This Row],[상품코드]])</f>
        <v>11</v>
      </c>
      <c r="K13" s="49">
        <f>SUMIFS(표1[판매수량],표1[판매일자],"&gt;="&amp;DATE($B$1,K$2,1),표1[판매일자],"&lt;="&amp;EOMONTH(DATE($B$1,K$2,1),0),표1[상품코드],표3[[#This Row],[상품코드]])</f>
        <v>5</v>
      </c>
      <c r="L13" s="49">
        <f>SUMIFS(표1[판매수량],표1[판매일자],"&gt;="&amp;DATE($B$1,L$2,1),표1[판매일자],"&lt;="&amp;EOMONTH(DATE($B$1,L$2,1),0),표1[상품코드],표3[[#This Row],[상품코드]])</f>
        <v>1</v>
      </c>
      <c r="M13" s="49">
        <f>SUMIFS(표1[판매수량],표1[판매일자],"&gt;="&amp;DATE($B$1,M$2,1),표1[판매일자],"&lt;="&amp;EOMONTH(DATE($B$1,M$2,1),0),표1[상품코드],표3[[#This Row],[상품코드]])</f>
        <v>0</v>
      </c>
      <c r="N13" s="49">
        <f>SUMIFS(표1[판매수량],표1[판매일자],"&gt;="&amp;DATE($B$1,N$2,1),표1[판매일자],"&lt;="&amp;EOMONTH(DATE($B$1,N$2,1),0),표1[상품코드],표3[[#This Row],[상품코드]])</f>
        <v>0</v>
      </c>
      <c r="O13" s="49">
        <f>SUMIFS(표1[판매수량],표1[판매일자],"&gt;="&amp;DATE($B$1,O$2,1),표1[판매일자],"&lt;="&amp;EOMONTH(DATE($B$1,O$2,1),0),표1[상품코드],표3[[#This Row],[상품코드]],표1[판매수량],"&gt;0")</f>
        <v>0</v>
      </c>
      <c r="P13" s="28">
        <f>SUM(표3[[#This Row],[1]:[12]])</f>
        <v>50</v>
      </c>
      <c r="Q13" s="28">
        <f>SUMIFS(표1[판매금액],표1[상품코드],표3[[#This Row],[상품코드]])</f>
        <v>465300</v>
      </c>
      <c r="R13" s="19"/>
      <c r="S13" s="29"/>
      <c r="T13" s="29"/>
      <c r="U13" s="29"/>
      <c r="V13" s="29"/>
      <c r="W13" s="29"/>
      <c r="Z13"/>
    </row>
    <row r="14" spans="1:26" x14ac:dyDescent="0.3">
      <c r="A14" s="48">
        <f>IFERROR(RANK(표3[[#This Row],[총판매금액]],표3[총판매금액])+COUNTIF(표3[총판매금액],표3[[#This Row],[총판매금액]])-1,"")</f>
        <v>4</v>
      </c>
      <c r="B14" s="14">
        <v>12</v>
      </c>
      <c r="C14" s="17" t="s">
        <v>57</v>
      </c>
      <c r="D14" s="49">
        <f>SUMIFS(표1[판매수량],표1[판매일자],"&gt;="&amp;DATE($B$1,D$2,1),표1[판매일자],"&lt;="&amp;EOMONTH(DATE($B$1,D$2,1),0),표1[상품코드],표3[[#This Row],[상품코드]])</f>
        <v>0</v>
      </c>
      <c r="E14" s="49">
        <f>SUMIFS(표1[판매수량],표1[판매일자],"&gt;="&amp;DATE($B$1,E$2,1),표1[판매일자],"&lt;="&amp;EOMONTH(DATE($B$1,E$2,1),0),표1[상품코드],표3[[#This Row],[상품코드]])</f>
        <v>75</v>
      </c>
      <c r="F14" s="49">
        <f>SUMIFS(표1[판매수량],표1[판매일자],"&gt;="&amp;DATE($B$1,F$2,1),표1[판매일자],"&lt;="&amp;EOMONTH(DATE($B$1,F$2,1),0),표1[상품코드],표3[[#This Row],[상품코드]])</f>
        <v>25</v>
      </c>
      <c r="G14" s="49">
        <f>SUMIFS(표1[판매수량],표1[판매일자],"&gt;="&amp;DATE($B$1,G$2,1),표1[판매일자],"&lt;="&amp;EOMONTH(DATE($B$1,G$2,1),0),표1[상품코드],표3[[#This Row],[상품코드]])</f>
        <v>25</v>
      </c>
      <c r="H14" s="49">
        <f>SUMIFS(표1[판매수량],표1[판매일자],"&gt;="&amp;DATE($B$1,H$2,1),표1[판매일자],"&lt;="&amp;EOMONTH(DATE($B$1,H$2,1),0),표1[상품코드],표3[[#This Row],[상품코드]])</f>
        <v>100</v>
      </c>
      <c r="I14" s="49">
        <f>SUMIFS(표1[판매수량],표1[판매일자],"&gt;="&amp;DATE($B$1,I$2,1),표1[판매일자],"&lt;="&amp;EOMONTH(DATE($B$1,I$2,1),0),표1[상품코드],표3[[#This Row],[상품코드]])</f>
        <v>25</v>
      </c>
      <c r="J14" s="49">
        <f>SUMIFS(표1[판매수량],표1[판매일자],"&gt;="&amp;DATE($B$1,J$2,1),표1[판매일자],"&lt;="&amp;EOMONTH(DATE($B$1,J$2,1),0),표1[상품코드],표3[[#This Row],[상품코드]])</f>
        <v>0</v>
      </c>
      <c r="K14" s="49">
        <f>SUMIFS(표1[판매수량],표1[판매일자],"&gt;="&amp;DATE($B$1,K$2,1),표1[판매일자],"&lt;="&amp;EOMONTH(DATE($B$1,K$2,1),0),표1[상품코드],표3[[#This Row],[상품코드]])</f>
        <v>2050</v>
      </c>
      <c r="L14" s="49">
        <f>SUMIFS(표1[판매수량],표1[판매일자],"&gt;="&amp;DATE($B$1,L$2,1),표1[판매일자],"&lt;="&amp;EOMONTH(DATE($B$1,L$2,1),0),표1[상품코드],표3[[#This Row],[상품코드]])</f>
        <v>775</v>
      </c>
      <c r="M14" s="49">
        <f>SUMIFS(표1[판매수량],표1[판매일자],"&gt;="&amp;DATE($B$1,M$2,1),표1[판매일자],"&lt;="&amp;EOMONTH(DATE($B$1,M$2,1),0),표1[상품코드],표3[[#This Row],[상품코드]])</f>
        <v>575</v>
      </c>
      <c r="N14" s="49">
        <f>SUMIFS(표1[판매수량],표1[판매일자],"&gt;="&amp;DATE($B$1,N$2,1),표1[판매일자],"&lt;="&amp;EOMONTH(DATE($B$1,N$2,1),0),표1[상품코드],표3[[#This Row],[상품코드]])</f>
        <v>250</v>
      </c>
      <c r="O14" s="49">
        <f>SUMIFS(표1[판매수량],표1[판매일자],"&gt;="&amp;DATE($B$1,O$2,1),표1[판매일자],"&lt;="&amp;EOMONTH(DATE($B$1,O$2,1),0),표1[상품코드],표3[[#This Row],[상품코드]],표1[판매수량],"&gt;0")</f>
        <v>325</v>
      </c>
      <c r="P14" s="28">
        <f>SUM(표3[[#This Row],[1]:[12]])</f>
        <v>4225</v>
      </c>
      <c r="Q14" s="28">
        <f>SUMIFS(표1[판매금액],표1[상품코드],표3[[#This Row],[상품코드]])</f>
        <v>1567500</v>
      </c>
      <c r="R14" s="19"/>
      <c r="S14" s="29"/>
      <c r="T14" s="29"/>
      <c r="U14" s="29"/>
      <c r="V14" s="29"/>
      <c r="W14" s="29"/>
      <c r="Z14"/>
    </row>
    <row r="15" spans="1:26" x14ac:dyDescent="0.3">
      <c r="A15" s="48">
        <f>IFERROR(RANK(표3[[#This Row],[총판매금액]],표3[총판매금액])+COUNTIF(표3[총판매금액],표3[[#This Row],[총판매금액]])-1,"")</f>
        <v>22</v>
      </c>
      <c r="B15" s="14">
        <v>13</v>
      </c>
      <c r="C15" s="17" t="s">
        <v>58</v>
      </c>
      <c r="D15" s="49">
        <f>SUMIFS(표1[판매수량],표1[판매일자],"&gt;="&amp;DATE($B$1,D$2,1),표1[판매일자],"&lt;="&amp;EOMONTH(DATE($B$1,D$2,1),0),표1[상품코드],표3[[#This Row],[상품코드]])</f>
        <v>0</v>
      </c>
      <c r="E15" s="49">
        <f>SUMIFS(표1[판매수량],표1[판매일자],"&gt;="&amp;DATE($B$1,E$2,1),표1[판매일자],"&lt;="&amp;EOMONTH(DATE($B$1,E$2,1),0),표1[상품코드],표3[[#This Row],[상품코드]])</f>
        <v>0</v>
      </c>
      <c r="F15" s="49">
        <f>SUMIFS(표1[판매수량],표1[판매일자],"&gt;="&amp;DATE($B$1,F$2,1),표1[판매일자],"&lt;="&amp;EOMONTH(DATE($B$1,F$2,1),0),표1[상품코드],표3[[#This Row],[상품코드]])</f>
        <v>0</v>
      </c>
      <c r="G15" s="49">
        <f>SUMIFS(표1[판매수량],표1[판매일자],"&gt;="&amp;DATE($B$1,G$2,1),표1[판매일자],"&lt;="&amp;EOMONTH(DATE($B$1,G$2,1),0),표1[상품코드],표3[[#This Row],[상품코드]])</f>
        <v>0</v>
      </c>
      <c r="H15" s="49">
        <f>SUMIFS(표1[판매수량],표1[판매일자],"&gt;="&amp;DATE($B$1,H$2,1),표1[판매일자],"&lt;="&amp;EOMONTH(DATE($B$1,H$2,1),0),표1[상품코드],표3[[#This Row],[상품코드]])</f>
        <v>0</v>
      </c>
      <c r="I15" s="49">
        <f>SUMIFS(표1[판매수량],표1[판매일자],"&gt;="&amp;DATE($B$1,I$2,1),표1[판매일자],"&lt;="&amp;EOMONTH(DATE($B$1,I$2,1),0),표1[상품코드],표3[[#This Row],[상품코드]])</f>
        <v>0</v>
      </c>
      <c r="J15" s="49">
        <f>SUMIFS(표1[판매수량],표1[판매일자],"&gt;="&amp;DATE($B$1,J$2,1),표1[판매일자],"&lt;="&amp;EOMONTH(DATE($B$1,J$2,1),0),표1[상품코드],표3[[#This Row],[상품코드]])</f>
        <v>0</v>
      </c>
      <c r="K15" s="49">
        <f>SUMIFS(표1[판매수량],표1[판매일자],"&gt;="&amp;DATE($B$1,K$2,1),표1[판매일자],"&lt;="&amp;EOMONTH(DATE($B$1,K$2,1),0),표1[상품코드],표3[[#This Row],[상품코드]])</f>
        <v>0</v>
      </c>
      <c r="L15" s="49">
        <f>SUMIFS(표1[판매수량],표1[판매일자],"&gt;="&amp;DATE($B$1,L$2,1),표1[판매일자],"&lt;="&amp;EOMONTH(DATE($B$1,L$2,1),0),표1[상품코드],표3[[#This Row],[상품코드]])</f>
        <v>0</v>
      </c>
      <c r="M15" s="49">
        <f>SUMIFS(표1[판매수량],표1[판매일자],"&gt;="&amp;DATE($B$1,M$2,1),표1[판매일자],"&lt;="&amp;EOMONTH(DATE($B$1,M$2,1),0),표1[상품코드],표3[[#This Row],[상품코드]])</f>
        <v>0</v>
      </c>
      <c r="N15" s="49">
        <f>SUMIFS(표1[판매수량],표1[판매일자],"&gt;="&amp;DATE($B$1,N$2,1),표1[판매일자],"&lt;="&amp;EOMONTH(DATE($B$1,N$2,1),0),표1[상품코드],표3[[#This Row],[상품코드]])</f>
        <v>0</v>
      </c>
      <c r="O15" s="49">
        <f>SUMIFS(표1[판매수량],표1[판매일자],"&gt;="&amp;DATE($B$1,O$2,1),표1[판매일자],"&lt;="&amp;EOMONTH(DATE($B$1,O$2,1),0),표1[상품코드],표3[[#This Row],[상품코드]],표1[판매수량],"&gt;0")</f>
        <v>0</v>
      </c>
      <c r="P15" s="28">
        <f>SUM(표3[[#This Row],[1]:[12]])</f>
        <v>0</v>
      </c>
      <c r="Q15" s="28">
        <f>SUMIFS(표1[판매금액],표1[상품코드],표3[[#This Row],[상품코드]])</f>
        <v>0</v>
      </c>
      <c r="R15" s="19"/>
      <c r="S15" s="29"/>
      <c r="T15" s="29"/>
      <c r="U15" s="29"/>
      <c r="V15" s="29"/>
      <c r="W15" s="29"/>
      <c r="Z15"/>
    </row>
    <row r="16" spans="1:26" x14ac:dyDescent="0.3">
      <c r="A16" s="48">
        <f>IFERROR(RANK(표3[[#This Row],[총판매금액]],표3[총판매금액])+COUNTIF(표3[총판매금액],표3[[#This Row],[총판매금액]])-1,"")</f>
        <v>15</v>
      </c>
      <c r="B16" s="14">
        <v>14</v>
      </c>
      <c r="C16" s="17" t="s">
        <v>59</v>
      </c>
      <c r="D16" s="49">
        <f>SUMIFS(표1[판매수량],표1[판매일자],"&gt;="&amp;DATE($B$1,D$2,1),표1[판매일자],"&lt;="&amp;EOMONTH(DATE($B$1,D$2,1),0),표1[상품코드],표3[[#This Row],[상품코드]])</f>
        <v>60</v>
      </c>
      <c r="E16" s="49">
        <f>SUMIFS(표1[판매수량],표1[판매일자],"&gt;="&amp;DATE($B$1,E$2,1),표1[판매일자],"&lt;="&amp;EOMONTH(DATE($B$1,E$2,1),0),표1[상품코드],표3[[#This Row],[상품코드]])</f>
        <v>0</v>
      </c>
      <c r="F16" s="49">
        <f>SUMIFS(표1[판매수량],표1[판매일자],"&gt;="&amp;DATE($B$1,F$2,1),표1[판매일자],"&lt;="&amp;EOMONTH(DATE($B$1,F$2,1),0),표1[상품코드],표3[[#This Row],[상품코드]])</f>
        <v>0</v>
      </c>
      <c r="G16" s="49">
        <f>SUMIFS(표1[판매수량],표1[판매일자],"&gt;="&amp;DATE($B$1,G$2,1),표1[판매일자],"&lt;="&amp;EOMONTH(DATE($B$1,G$2,1),0),표1[상품코드],표3[[#This Row],[상품코드]])</f>
        <v>165</v>
      </c>
      <c r="H16" s="49">
        <f>SUMIFS(표1[판매수량],표1[판매일자],"&gt;="&amp;DATE($B$1,H$2,1),표1[판매일자],"&lt;="&amp;EOMONTH(DATE($B$1,H$2,1),0),표1[상품코드],표3[[#This Row],[상품코드]])</f>
        <v>100</v>
      </c>
      <c r="I16" s="49">
        <f>SUMIFS(표1[판매수량],표1[판매일자],"&gt;="&amp;DATE($B$1,I$2,1),표1[판매일자],"&lt;="&amp;EOMONTH(DATE($B$1,I$2,1),0),표1[상품코드],표3[[#This Row],[상품코드]])</f>
        <v>110</v>
      </c>
      <c r="J16" s="49">
        <f>SUMIFS(표1[판매수량],표1[판매일자],"&gt;="&amp;DATE($B$1,J$2,1),표1[판매일자],"&lt;="&amp;EOMONTH(DATE($B$1,J$2,1),0),표1[상품코드],표3[[#This Row],[상품코드]])</f>
        <v>0</v>
      </c>
      <c r="K16" s="49">
        <f>SUMIFS(표1[판매수량],표1[판매일자],"&gt;="&amp;DATE($B$1,K$2,1),표1[판매일자],"&lt;="&amp;EOMONTH(DATE($B$1,K$2,1),0),표1[상품코드],표3[[#This Row],[상품코드]])</f>
        <v>0</v>
      </c>
      <c r="L16" s="49">
        <f>SUMIFS(표1[판매수량],표1[판매일자],"&gt;="&amp;DATE($B$1,L$2,1),표1[판매일자],"&lt;="&amp;EOMONTH(DATE($B$1,L$2,1),0),표1[상품코드],표3[[#This Row],[상품코드]])</f>
        <v>9</v>
      </c>
      <c r="M16" s="49">
        <f>SUMIFS(표1[판매수량],표1[판매일자],"&gt;="&amp;DATE($B$1,M$2,1),표1[판매일자],"&lt;="&amp;EOMONTH(DATE($B$1,M$2,1),0),표1[상품코드],표3[[#This Row],[상품코드]])</f>
        <v>12</v>
      </c>
      <c r="N16" s="49">
        <f>SUMIFS(표1[판매수량],표1[판매일자],"&gt;="&amp;DATE($B$1,N$2,1),표1[판매일자],"&lt;="&amp;EOMONTH(DATE($B$1,N$2,1),0),표1[상품코드],표3[[#This Row],[상품코드]])</f>
        <v>11</v>
      </c>
      <c r="O16" s="49">
        <f>SUMIFS(표1[판매수량],표1[판매일자],"&gt;="&amp;DATE($B$1,O$2,1),표1[판매일자],"&lt;="&amp;EOMONTH(DATE($B$1,O$2,1),0),표1[상품코드],표3[[#This Row],[상품코드]],표1[판매수량],"&gt;0")</f>
        <v>0</v>
      </c>
      <c r="P16" s="28">
        <f>SUM(표3[[#This Row],[1]:[12]])</f>
        <v>467</v>
      </c>
      <c r="Q16" s="28">
        <f>SUMIFS(표1[판매금액],표1[상품코드],표3[[#This Row],[상품코드]])</f>
        <v>462200</v>
      </c>
      <c r="R16" s="19"/>
      <c r="S16" s="29"/>
      <c r="T16" s="29"/>
      <c r="U16" s="29"/>
      <c r="V16" s="29"/>
      <c r="W16" s="29"/>
      <c r="Z16"/>
    </row>
    <row r="17" spans="1:26" x14ac:dyDescent="0.3">
      <c r="A17" s="48">
        <f>IFERROR(RANK(표3[[#This Row],[총판매금액]],표3[총판매금액])+COUNTIF(표3[총판매금액],표3[[#This Row],[총판매금액]])-1,"")</f>
        <v>21</v>
      </c>
      <c r="B17" s="14">
        <v>15</v>
      </c>
      <c r="C17" s="17" t="s">
        <v>60</v>
      </c>
      <c r="D17" s="49">
        <f>SUMIFS(표1[판매수량],표1[판매일자],"&gt;="&amp;DATE($B$1,D$2,1),표1[판매일자],"&lt;="&amp;EOMONTH(DATE($B$1,D$2,1),0),표1[상품코드],표3[[#This Row],[상품코드]])</f>
        <v>0</v>
      </c>
      <c r="E17" s="49">
        <f>SUMIFS(표1[판매수량],표1[판매일자],"&gt;="&amp;DATE($B$1,E$2,1),표1[판매일자],"&lt;="&amp;EOMONTH(DATE($B$1,E$2,1),0),표1[상품코드],표3[[#This Row],[상품코드]])</f>
        <v>0</v>
      </c>
      <c r="F17" s="49">
        <f>SUMIFS(표1[판매수량],표1[판매일자],"&gt;="&amp;DATE($B$1,F$2,1),표1[판매일자],"&lt;="&amp;EOMONTH(DATE($B$1,F$2,1),0),표1[상품코드],표3[[#This Row],[상품코드]])</f>
        <v>5</v>
      </c>
      <c r="G17" s="49">
        <f>SUMIFS(표1[판매수량],표1[판매일자],"&gt;="&amp;DATE($B$1,G$2,1),표1[판매일자],"&lt;="&amp;EOMONTH(DATE($B$1,G$2,1),0),표1[상품코드],표3[[#This Row],[상품코드]])</f>
        <v>0</v>
      </c>
      <c r="H17" s="49">
        <f>SUMIFS(표1[판매수량],표1[판매일자],"&gt;="&amp;DATE($B$1,H$2,1),표1[판매일자],"&lt;="&amp;EOMONTH(DATE($B$1,H$2,1),0),표1[상품코드],표3[[#This Row],[상품코드]])</f>
        <v>0</v>
      </c>
      <c r="I17" s="49">
        <f>SUMIFS(표1[판매수량],표1[판매일자],"&gt;="&amp;DATE($B$1,I$2,1),표1[판매일자],"&lt;="&amp;EOMONTH(DATE($B$1,I$2,1),0),표1[상품코드],표3[[#This Row],[상품코드]])</f>
        <v>0</v>
      </c>
      <c r="J17" s="49">
        <f>SUMIFS(표1[판매수량],표1[판매일자],"&gt;="&amp;DATE($B$1,J$2,1),표1[판매일자],"&lt;="&amp;EOMONTH(DATE($B$1,J$2,1),0),표1[상품코드],표3[[#This Row],[상품코드]])</f>
        <v>0</v>
      </c>
      <c r="K17" s="49">
        <f>SUMIFS(표1[판매수량],표1[판매일자],"&gt;="&amp;DATE($B$1,K$2,1),표1[판매일자],"&lt;="&amp;EOMONTH(DATE($B$1,K$2,1),0),표1[상품코드],표3[[#This Row],[상품코드]])</f>
        <v>0</v>
      </c>
      <c r="L17" s="49">
        <f>SUMIFS(표1[판매수량],표1[판매일자],"&gt;="&amp;DATE($B$1,L$2,1),표1[판매일자],"&lt;="&amp;EOMONTH(DATE($B$1,L$2,1),0),표1[상품코드],표3[[#This Row],[상품코드]])</f>
        <v>0</v>
      </c>
      <c r="M17" s="49">
        <f>SUMIFS(표1[판매수량],표1[판매일자],"&gt;="&amp;DATE($B$1,M$2,1),표1[판매일자],"&lt;="&amp;EOMONTH(DATE($B$1,M$2,1),0),표1[상품코드],표3[[#This Row],[상품코드]])</f>
        <v>0</v>
      </c>
      <c r="N17" s="49">
        <f>SUMIFS(표1[판매수량],표1[판매일자],"&gt;="&amp;DATE($B$1,N$2,1),표1[판매일자],"&lt;="&amp;EOMONTH(DATE($B$1,N$2,1),0),표1[상품코드],표3[[#This Row],[상품코드]])</f>
        <v>0</v>
      </c>
      <c r="O17" s="49">
        <f>SUMIFS(표1[판매수량],표1[판매일자],"&gt;="&amp;DATE($B$1,O$2,1),표1[판매일자],"&lt;="&amp;EOMONTH(DATE($B$1,O$2,1),0),표1[상품코드],표3[[#This Row],[상품코드]],표1[판매수량],"&gt;0")</f>
        <v>0</v>
      </c>
      <c r="P17" s="28">
        <f>SUM(표3[[#This Row],[1]:[12]])</f>
        <v>5</v>
      </c>
      <c r="Q17" s="28">
        <f>SUMIFS(표1[판매금액],표1[상품코드],표3[[#This Row],[상품코드]])</f>
        <v>76000</v>
      </c>
      <c r="R17" s="19"/>
      <c r="S17" s="29"/>
      <c r="T17" s="29"/>
      <c r="U17" s="29"/>
      <c r="V17" s="29"/>
      <c r="W17" s="29"/>
      <c r="Z17"/>
    </row>
    <row r="18" spans="1:26" x14ac:dyDescent="0.3">
      <c r="A18" s="48">
        <f>IFERROR(RANK(표3[[#This Row],[총판매금액]],표3[총판매금액])+COUNTIF(표3[총판매금액],표3[[#This Row],[총판매금액]])-1,"")</f>
        <v>8</v>
      </c>
      <c r="B18" s="14">
        <v>16</v>
      </c>
      <c r="C18" s="17" t="s">
        <v>61</v>
      </c>
      <c r="D18" s="49">
        <f>SUMIFS(표1[판매수량],표1[판매일자],"&gt;="&amp;DATE($B$1,D$2,1),표1[판매일자],"&lt;="&amp;EOMONTH(DATE($B$1,D$2,1),0),표1[상품코드],표3[[#This Row],[상품코드]])</f>
        <v>0</v>
      </c>
      <c r="E18" s="49">
        <f>SUMIFS(표1[판매수량],표1[판매일자],"&gt;="&amp;DATE($B$1,E$2,1),표1[판매일자],"&lt;="&amp;EOMONTH(DATE($B$1,E$2,1),0),표1[상품코드],표3[[#This Row],[상품코드]])</f>
        <v>0</v>
      </c>
      <c r="F18" s="49">
        <f>SUMIFS(표1[판매수량],표1[판매일자],"&gt;="&amp;DATE($B$1,F$2,1),표1[판매일자],"&lt;="&amp;EOMONTH(DATE($B$1,F$2,1),0),표1[상품코드],표3[[#This Row],[상품코드]])</f>
        <v>0</v>
      </c>
      <c r="G18" s="49">
        <f>SUMIFS(표1[판매수량],표1[판매일자],"&gt;="&amp;DATE($B$1,G$2,1),표1[판매일자],"&lt;="&amp;EOMONTH(DATE($B$1,G$2,1),0),표1[상품코드],표3[[#This Row],[상품코드]])</f>
        <v>7</v>
      </c>
      <c r="H18" s="49">
        <f>SUMIFS(표1[판매수량],표1[판매일자],"&gt;="&amp;DATE($B$1,H$2,1),표1[판매일자],"&lt;="&amp;EOMONTH(DATE($B$1,H$2,1),0),표1[상품코드],표3[[#This Row],[상품코드]])</f>
        <v>23</v>
      </c>
      <c r="I18" s="49">
        <f>SUMIFS(표1[판매수량],표1[판매일자],"&gt;="&amp;DATE($B$1,I$2,1),표1[판매일자],"&lt;="&amp;EOMONTH(DATE($B$1,I$2,1),0),표1[상품코드],표3[[#This Row],[상품코드]])</f>
        <v>0</v>
      </c>
      <c r="J18" s="49">
        <f>SUMIFS(표1[판매수량],표1[판매일자],"&gt;="&amp;DATE($B$1,J$2,1),표1[판매일자],"&lt;="&amp;EOMONTH(DATE($B$1,J$2,1),0),표1[상품코드],표3[[#This Row],[상품코드]])</f>
        <v>0</v>
      </c>
      <c r="K18" s="49">
        <f>SUMIFS(표1[판매수량],표1[판매일자],"&gt;="&amp;DATE($B$1,K$2,1),표1[판매일자],"&lt;="&amp;EOMONTH(DATE($B$1,K$2,1),0),표1[상품코드],표3[[#This Row],[상품코드]])</f>
        <v>0</v>
      </c>
      <c r="L18" s="49">
        <f>SUMIFS(표1[판매수량],표1[판매일자],"&gt;="&amp;DATE($B$1,L$2,1),표1[판매일자],"&lt;="&amp;EOMONTH(DATE($B$1,L$2,1),0),표1[상품코드],표3[[#This Row],[상품코드]])</f>
        <v>0</v>
      </c>
      <c r="M18" s="49">
        <f>SUMIFS(표1[판매수량],표1[판매일자],"&gt;="&amp;DATE($B$1,M$2,1),표1[판매일자],"&lt;="&amp;EOMONTH(DATE($B$1,M$2,1),0),표1[상품코드],표3[[#This Row],[상품코드]])</f>
        <v>20</v>
      </c>
      <c r="N18" s="49">
        <f>SUMIFS(표1[판매수량],표1[판매일자],"&gt;="&amp;DATE($B$1,N$2,1),표1[판매일자],"&lt;="&amp;EOMONTH(DATE($B$1,N$2,1),0),표1[상품코드],표3[[#This Row],[상품코드]])</f>
        <v>17</v>
      </c>
      <c r="O18" s="49">
        <f>SUMIFS(표1[판매수량],표1[판매일자],"&gt;="&amp;DATE($B$1,O$2,1),표1[판매일자],"&lt;="&amp;EOMONTH(DATE($B$1,O$2,1),0),표1[상품코드],표3[[#This Row],[상품코드]],표1[판매수량],"&gt;0")</f>
        <v>0</v>
      </c>
      <c r="P18" s="28">
        <f>SUM(표3[[#This Row],[1]:[12]])</f>
        <v>67</v>
      </c>
      <c r="Q18" s="28">
        <f>SUMIFS(표1[판매금액],표1[상품코드],표3[[#This Row],[상품코드]])</f>
        <v>891100</v>
      </c>
      <c r="R18" s="19"/>
      <c r="S18" s="29"/>
      <c r="T18" s="29"/>
      <c r="U18" s="29"/>
      <c r="V18" s="29"/>
      <c r="W18" s="29"/>
      <c r="Z18"/>
    </row>
    <row r="19" spans="1:26" x14ac:dyDescent="0.3">
      <c r="A19" s="48">
        <f>IFERROR(RANK(표3[[#This Row],[총판매금액]],표3[총판매금액])+COUNTIF(표3[총판매금액],표3[[#This Row],[총판매금액]])-1,"")</f>
        <v>20</v>
      </c>
      <c r="B19" s="14">
        <v>17</v>
      </c>
      <c r="C19" s="17" t="s">
        <v>62</v>
      </c>
      <c r="D19" s="49">
        <f>SUMIFS(표1[판매수량],표1[판매일자],"&gt;="&amp;DATE($B$1,D$2,1),표1[판매일자],"&lt;="&amp;EOMONTH(DATE($B$1,D$2,1),0),표1[상품코드],표3[[#This Row],[상품코드]])</f>
        <v>0</v>
      </c>
      <c r="E19" s="49">
        <f>SUMIFS(표1[판매수량],표1[판매일자],"&gt;="&amp;DATE($B$1,E$2,1),표1[판매일자],"&lt;="&amp;EOMONTH(DATE($B$1,E$2,1),0),표1[상품코드],표3[[#This Row],[상품코드]])</f>
        <v>0</v>
      </c>
      <c r="F19" s="49">
        <f>SUMIFS(표1[판매수량],표1[판매일자],"&gt;="&amp;DATE($B$1,F$2,1),표1[판매일자],"&lt;="&amp;EOMONTH(DATE($B$1,F$2,1),0),표1[상품코드],표3[[#This Row],[상품코드]])</f>
        <v>0</v>
      </c>
      <c r="G19" s="49">
        <f>SUMIFS(표1[판매수량],표1[판매일자],"&gt;="&amp;DATE($B$1,G$2,1),표1[판매일자],"&lt;="&amp;EOMONTH(DATE($B$1,G$2,1),0),표1[상품코드],표3[[#This Row],[상품코드]])</f>
        <v>0</v>
      </c>
      <c r="H19" s="49">
        <f>SUMIFS(표1[판매수량],표1[판매일자],"&gt;="&amp;DATE($B$1,H$2,1),표1[판매일자],"&lt;="&amp;EOMONTH(DATE($B$1,H$2,1),0),표1[상품코드],표3[[#This Row],[상품코드]])</f>
        <v>0</v>
      </c>
      <c r="I19" s="49">
        <f>SUMIFS(표1[판매수량],표1[판매일자],"&gt;="&amp;DATE($B$1,I$2,1),표1[판매일자],"&lt;="&amp;EOMONTH(DATE($B$1,I$2,1),0),표1[상품코드],표3[[#This Row],[상품코드]])</f>
        <v>36</v>
      </c>
      <c r="J19" s="49">
        <f>SUMIFS(표1[판매수량],표1[판매일자],"&gt;="&amp;DATE($B$1,J$2,1),표1[판매일자],"&lt;="&amp;EOMONTH(DATE($B$1,J$2,1),0),표1[상품코드],표3[[#This Row],[상품코드]])</f>
        <v>0</v>
      </c>
      <c r="K19" s="49">
        <f>SUMIFS(표1[판매수량],표1[판매일자],"&gt;="&amp;DATE($B$1,K$2,1),표1[판매일자],"&lt;="&amp;EOMONTH(DATE($B$1,K$2,1),0),표1[상품코드],표3[[#This Row],[상품코드]])</f>
        <v>0</v>
      </c>
      <c r="L19" s="49">
        <f>SUMIFS(표1[판매수량],표1[판매일자],"&gt;="&amp;DATE($B$1,L$2,1),표1[판매일자],"&lt;="&amp;EOMONTH(DATE($B$1,L$2,1),0),표1[상품코드],표3[[#This Row],[상품코드]])</f>
        <v>0</v>
      </c>
      <c r="M19" s="49">
        <f>SUMIFS(표1[판매수량],표1[판매일자],"&gt;="&amp;DATE($B$1,M$2,1),표1[판매일자],"&lt;="&amp;EOMONTH(DATE($B$1,M$2,1),0),표1[상품코드],표3[[#This Row],[상품코드]])</f>
        <v>0</v>
      </c>
      <c r="N19" s="49">
        <f>SUMIFS(표1[판매수량],표1[판매일자],"&gt;="&amp;DATE($B$1,N$2,1),표1[판매일자],"&lt;="&amp;EOMONTH(DATE($B$1,N$2,1),0),표1[상품코드],표3[[#This Row],[상품코드]])</f>
        <v>24</v>
      </c>
      <c r="O19" s="49">
        <f>SUMIFS(표1[판매수량],표1[판매일자],"&gt;="&amp;DATE($B$1,O$2,1),표1[판매일자],"&lt;="&amp;EOMONTH(DATE($B$1,O$2,1),0),표1[상품코드],표3[[#This Row],[상품코드]],표1[판매수량],"&gt;0")</f>
        <v>0</v>
      </c>
      <c r="P19" s="28">
        <f>SUM(표3[[#This Row],[1]:[12]])</f>
        <v>60</v>
      </c>
      <c r="Q19" s="28">
        <f>SUMIFS(표1[판매금액],표1[상품코드],표3[[#This Row],[상품코드]])</f>
        <v>147000</v>
      </c>
      <c r="R19" s="19"/>
      <c r="S19" s="29"/>
      <c r="T19" s="29"/>
      <c r="U19" s="29"/>
      <c r="V19" s="29"/>
      <c r="W19" s="29"/>
      <c r="Z19"/>
    </row>
    <row r="20" spans="1:26" x14ac:dyDescent="0.3">
      <c r="A20" s="48">
        <f>IFERROR(RANK(표3[[#This Row],[총판매금액]],표3[총판매금액])+COUNTIF(표3[총판매금액],표3[[#This Row],[총판매금액]])-1,"")</f>
        <v>11</v>
      </c>
      <c r="B20" s="14">
        <v>18</v>
      </c>
      <c r="C20" s="17" t="s">
        <v>63</v>
      </c>
      <c r="D20" s="49">
        <f>SUMIFS(표1[판매수량],표1[판매일자],"&gt;="&amp;DATE($B$1,D$2,1),표1[판매일자],"&lt;="&amp;EOMONTH(DATE($B$1,D$2,1),0),표1[상품코드],표3[[#This Row],[상품코드]])</f>
        <v>19</v>
      </c>
      <c r="E20" s="49">
        <f>SUMIFS(표1[판매수량],표1[판매일자],"&gt;="&amp;DATE($B$1,E$2,1),표1[판매일자],"&lt;="&amp;EOMONTH(DATE($B$1,E$2,1),0),표1[상품코드],표3[[#This Row],[상품코드]])</f>
        <v>1</v>
      </c>
      <c r="F20" s="49">
        <f>SUMIFS(표1[판매수량],표1[판매일자],"&gt;="&amp;DATE($B$1,F$2,1),표1[판매일자],"&lt;="&amp;EOMONTH(DATE($B$1,F$2,1),0),표1[상품코드],표3[[#This Row],[상품코드]])</f>
        <v>48</v>
      </c>
      <c r="G20" s="49">
        <f>SUMIFS(표1[판매수량],표1[판매일자],"&gt;="&amp;DATE($B$1,G$2,1),표1[판매일자],"&lt;="&amp;EOMONTH(DATE($B$1,G$2,1),0),표1[상품코드],표3[[#This Row],[상품코드]])</f>
        <v>147</v>
      </c>
      <c r="H20" s="49">
        <f>SUMIFS(표1[판매수량],표1[판매일자],"&gt;="&amp;DATE($B$1,H$2,1),표1[판매일자],"&lt;="&amp;EOMONTH(DATE($B$1,H$2,1),0),표1[상품코드],표3[[#This Row],[상품코드]])</f>
        <v>94</v>
      </c>
      <c r="I20" s="49">
        <f>SUMIFS(표1[판매수량],표1[판매일자],"&gt;="&amp;DATE($B$1,I$2,1),표1[판매일자],"&lt;="&amp;EOMONTH(DATE($B$1,I$2,1),0),표1[상품코드],표3[[#This Row],[상품코드]])</f>
        <v>32</v>
      </c>
      <c r="J20" s="49">
        <f>SUMIFS(표1[판매수량],표1[판매일자],"&gt;="&amp;DATE($B$1,J$2,1),표1[판매일자],"&lt;="&amp;EOMONTH(DATE($B$1,J$2,1),0),표1[상품코드],표3[[#This Row],[상품코드]])</f>
        <v>139</v>
      </c>
      <c r="K20" s="49">
        <f>SUMIFS(표1[판매수량],표1[판매일자],"&gt;="&amp;DATE($B$1,K$2,1),표1[판매일자],"&lt;="&amp;EOMONTH(DATE($B$1,K$2,1),0),표1[상품코드],표3[[#This Row],[상품코드]])</f>
        <v>58</v>
      </c>
      <c r="L20" s="49">
        <f>SUMIFS(표1[판매수량],표1[판매일자],"&gt;="&amp;DATE($B$1,L$2,1),표1[판매일자],"&lt;="&amp;EOMONTH(DATE($B$1,L$2,1),0),표1[상품코드],표3[[#This Row],[상품코드]])</f>
        <v>120</v>
      </c>
      <c r="M20" s="49">
        <f>SUMIFS(표1[판매수량],표1[판매일자],"&gt;="&amp;DATE($B$1,M$2,1),표1[판매일자],"&lt;="&amp;EOMONTH(DATE($B$1,M$2,1),0),표1[상품코드],표3[[#This Row],[상품코드]])</f>
        <v>0</v>
      </c>
      <c r="N20" s="49">
        <f>SUMIFS(표1[판매수량],표1[판매일자],"&gt;="&amp;DATE($B$1,N$2,1),표1[판매일자],"&lt;="&amp;EOMONTH(DATE($B$1,N$2,1),0),표1[상품코드],표3[[#This Row],[상품코드]])</f>
        <v>0</v>
      </c>
      <c r="O20" s="49">
        <f>SUMIFS(표1[판매수량],표1[판매일자],"&gt;="&amp;DATE($B$1,O$2,1),표1[판매일자],"&lt;="&amp;EOMONTH(DATE($B$1,O$2,1),0),표1[상품코드],표3[[#This Row],[상품코드]],표1[판매수량],"&gt;0")</f>
        <v>0</v>
      </c>
      <c r="P20" s="28">
        <f>SUM(표3[[#This Row],[1]:[12]])</f>
        <v>658</v>
      </c>
      <c r="Q20" s="28">
        <f>SUMIFS(표1[판매금액],표1[상품코드],표3[[#This Row],[상품코드]])</f>
        <v>776000</v>
      </c>
      <c r="R20" s="19"/>
      <c r="S20" s="29"/>
      <c r="T20" s="29"/>
      <c r="U20" s="29"/>
      <c r="V20" s="29"/>
      <c r="W20" s="29"/>
      <c r="Z20"/>
    </row>
    <row r="21" spans="1:26" x14ac:dyDescent="0.3">
      <c r="A21" s="48">
        <f>IFERROR(RANK(표3[[#This Row],[총판매금액]],표3[총판매금액])+COUNTIF(표3[총판매금액],표3[[#This Row],[총판매금액]])-1,"")</f>
        <v>10</v>
      </c>
      <c r="B21" s="14">
        <v>19</v>
      </c>
      <c r="C21" s="17" t="s">
        <v>64</v>
      </c>
      <c r="D21" s="49">
        <f>SUMIFS(표1[판매수량],표1[판매일자],"&gt;="&amp;DATE($B$1,D$2,1),표1[판매일자],"&lt;="&amp;EOMONTH(DATE($B$1,D$2,1),0),표1[상품코드],표3[[#This Row],[상품코드]])</f>
        <v>0</v>
      </c>
      <c r="E21" s="49">
        <f>SUMIFS(표1[판매수량],표1[판매일자],"&gt;="&amp;DATE($B$1,E$2,1),표1[판매일자],"&lt;="&amp;EOMONTH(DATE($B$1,E$2,1),0),표1[상품코드],표3[[#This Row],[상품코드]])</f>
        <v>0</v>
      </c>
      <c r="F21" s="49">
        <f>SUMIFS(표1[판매수량],표1[판매일자],"&gt;="&amp;DATE($B$1,F$2,1),표1[판매일자],"&lt;="&amp;EOMONTH(DATE($B$1,F$2,1),0),표1[상품코드],표3[[#This Row],[상품코드]])</f>
        <v>0</v>
      </c>
      <c r="G21" s="49">
        <f>SUMIFS(표1[판매수량],표1[판매일자],"&gt;="&amp;DATE($B$1,G$2,1),표1[판매일자],"&lt;="&amp;EOMONTH(DATE($B$1,G$2,1),0),표1[상품코드],표3[[#This Row],[상품코드]])</f>
        <v>115</v>
      </c>
      <c r="H21" s="49">
        <f>SUMIFS(표1[판매수량],표1[판매일자],"&gt;="&amp;DATE($B$1,H$2,1),표1[판매일자],"&lt;="&amp;EOMONTH(DATE($B$1,H$2,1),0),표1[상품코드],표3[[#This Row],[상품코드]])</f>
        <v>74</v>
      </c>
      <c r="I21" s="49">
        <f>SUMIFS(표1[판매수량],표1[판매일자],"&gt;="&amp;DATE($B$1,I$2,1),표1[판매일자],"&lt;="&amp;EOMONTH(DATE($B$1,I$2,1),0),표1[상품코드],표3[[#This Row],[상품코드]])</f>
        <v>40</v>
      </c>
      <c r="J21" s="49">
        <f>SUMIFS(표1[판매수량],표1[판매일자],"&gt;="&amp;DATE($B$1,J$2,1),표1[판매일자],"&lt;="&amp;EOMONTH(DATE($B$1,J$2,1),0),표1[상품코드],표3[[#This Row],[상품코드]])</f>
        <v>140</v>
      </c>
      <c r="K21" s="49">
        <f>SUMIFS(표1[판매수량],표1[판매일자],"&gt;="&amp;DATE($B$1,K$2,1),표1[판매일자],"&lt;="&amp;EOMONTH(DATE($B$1,K$2,1),0),표1[상품코드],표3[[#This Row],[상품코드]])</f>
        <v>10</v>
      </c>
      <c r="L21" s="49">
        <f>SUMIFS(표1[판매수량],표1[판매일자],"&gt;="&amp;DATE($B$1,L$2,1),표1[판매일자],"&lt;="&amp;EOMONTH(DATE($B$1,L$2,1),0),표1[상품코드],표3[[#This Row],[상품코드]])</f>
        <v>55</v>
      </c>
      <c r="M21" s="49">
        <f>SUMIFS(표1[판매수량],표1[판매일자],"&gt;="&amp;DATE($B$1,M$2,1),표1[판매일자],"&lt;="&amp;EOMONTH(DATE($B$1,M$2,1),0),표1[상품코드],표3[[#This Row],[상품코드]])</f>
        <v>15</v>
      </c>
      <c r="N21" s="49">
        <f>SUMIFS(표1[판매수량],표1[판매일자],"&gt;="&amp;DATE($B$1,N$2,1),표1[판매일자],"&lt;="&amp;EOMONTH(DATE($B$1,N$2,1),0),표1[상품코드],표3[[#This Row],[상품코드]])</f>
        <v>12</v>
      </c>
      <c r="O21" s="49">
        <f>SUMIFS(표1[판매수량],표1[판매일자],"&gt;="&amp;DATE($B$1,O$2,1),표1[판매일자],"&lt;="&amp;EOMONTH(DATE($B$1,O$2,1),0),표1[상품코드],표3[[#This Row],[상품코드]],표1[판매수량],"&gt;0")</f>
        <v>20</v>
      </c>
      <c r="P21" s="28">
        <f>SUM(표3[[#This Row],[1]:[12]])</f>
        <v>481</v>
      </c>
      <c r="Q21" s="28">
        <f>SUMIFS(표1[판매금액],표1[상품코드],표3[[#This Row],[상품코드]])</f>
        <v>790400</v>
      </c>
      <c r="R21" s="19"/>
      <c r="S21" s="29"/>
      <c r="T21" s="29"/>
      <c r="U21" s="29"/>
      <c r="V21" s="29"/>
      <c r="W21" s="29"/>
      <c r="Z21"/>
    </row>
    <row r="22" spans="1:26" x14ac:dyDescent="0.3">
      <c r="A22" s="48">
        <f>IFERROR(RANK(표3[[#This Row],[총판매금액]],표3[총판매금액])+COUNTIF(표3[총판매금액],표3[[#This Row],[총판매금액]])-1,"")</f>
        <v>12</v>
      </c>
      <c r="B22" s="14">
        <v>20</v>
      </c>
      <c r="C22" s="17" t="s">
        <v>65</v>
      </c>
      <c r="D22" s="49">
        <f>SUMIFS(표1[판매수량],표1[판매일자],"&gt;="&amp;DATE($B$1,D$2,1),표1[판매일자],"&lt;="&amp;EOMONTH(DATE($B$1,D$2,1),0),표1[상품코드],표3[[#This Row],[상품코드]])</f>
        <v>48</v>
      </c>
      <c r="E22" s="49">
        <f>SUMIFS(표1[판매수량],표1[판매일자],"&gt;="&amp;DATE($B$1,E$2,1),표1[판매일자],"&lt;="&amp;EOMONTH(DATE($B$1,E$2,1),0),표1[상품코드],표3[[#This Row],[상품코드]])</f>
        <v>0</v>
      </c>
      <c r="F22" s="49">
        <f>SUMIFS(표1[판매수량],표1[판매일자],"&gt;="&amp;DATE($B$1,F$2,1),표1[판매일자],"&lt;="&amp;EOMONTH(DATE($B$1,F$2,1),0),표1[상품코드],표3[[#This Row],[상품코드]])</f>
        <v>17</v>
      </c>
      <c r="G22" s="49">
        <f>SUMIFS(표1[판매수량],표1[판매일자],"&gt;="&amp;DATE($B$1,G$2,1),표1[판매일자],"&lt;="&amp;EOMONTH(DATE($B$1,G$2,1),0),표1[상품코드],표3[[#This Row],[상품코드]])</f>
        <v>12</v>
      </c>
      <c r="H22" s="49">
        <f>SUMIFS(표1[판매수량],표1[판매일자],"&gt;="&amp;DATE($B$1,H$2,1),표1[판매일자],"&lt;="&amp;EOMONTH(DATE($B$1,H$2,1),0),표1[상품코드],표3[[#This Row],[상품코드]])</f>
        <v>24</v>
      </c>
      <c r="I22" s="49">
        <f>SUMIFS(표1[판매수량],표1[판매일자],"&gt;="&amp;DATE($B$1,I$2,1),표1[판매일자],"&lt;="&amp;EOMONTH(DATE($B$1,I$2,1),0),표1[상품코드],표3[[#This Row],[상품코드]])</f>
        <v>24</v>
      </c>
      <c r="J22" s="49">
        <f>SUMIFS(표1[판매수량],표1[판매일자],"&gt;="&amp;DATE($B$1,J$2,1),표1[판매일자],"&lt;="&amp;EOMONTH(DATE($B$1,J$2,1),0),표1[상품코드],표3[[#This Row],[상품코드]])</f>
        <v>12</v>
      </c>
      <c r="K22" s="49">
        <f>SUMIFS(표1[판매수량],표1[판매일자],"&gt;="&amp;DATE($B$1,K$2,1),표1[판매일자],"&lt;="&amp;EOMONTH(DATE($B$1,K$2,1),0),표1[상품코드],표3[[#This Row],[상품코드]])</f>
        <v>48</v>
      </c>
      <c r="L22" s="49">
        <f>SUMIFS(표1[판매수량],표1[판매일자],"&gt;="&amp;DATE($B$1,L$2,1),표1[판매일자],"&lt;="&amp;EOMONTH(DATE($B$1,L$2,1),0),표1[상품코드],표3[[#This Row],[상품코드]])</f>
        <v>0</v>
      </c>
      <c r="M22" s="49">
        <f>SUMIFS(표1[판매수량],표1[판매일자],"&gt;="&amp;DATE($B$1,M$2,1),표1[판매일자],"&lt;="&amp;EOMONTH(DATE($B$1,M$2,1),0),표1[상품코드],표3[[#This Row],[상품코드]])</f>
        <v>48</v>
      </c>
      <c r="N22" s="49">
        <f>SUMIFS(표1[판매수량],표1[판매일자],"&gt;="&amp;DATE($B$1,N$2,1),표1[판매일자],"&lt;="&amp;EOMONTH(DATE($B$1,N$2,1),0),표1[상품코드],표3[[#This Row],[상품코드]])</f>
        <v>0</v>
      </c>
      <c r="O22" s="49">
        <f>SUMIFS(표1[판매수량],표1[판매일자],"&gt;="&amp;DATE($B$1,O$2,1),표1[판매일자],"&lt;="&amp;EOMONTH(DATE($B$1,O$2,1),0),표1[상품코드],표3[[#This Row],[상품코드]],표1[판매수량],"&gt;0")</f>
        <v>0</v>
      </c>
      <c r="P22" s="28">
        <f>SUM(표3[[#This Row],[1]:[12]])</f>
        <v>233</v>
      </c>
      <c r="Q22" s="28">
        <f>SUMIFS(표1[판매금액],표1[상품코드],표3[[#This Row],[상품코드]])</f>
        <v>743160</v>
      </c>
      <c r="R22" s="19"/>
      <c r="S22" s="29"/>
      <c r="T22" s="29"/>
      <c r="U22" s="29"/>
      <c r="V22" s="29"/>
      <c r="W22" s="29"/>
      <c r="Z22"/>
    </row>
    <row r="23" spans="1:26" x14ac:dyDescent="0.3">
      <c r="A23" s="48">
        <f>IFERROR(RANK(표3[[#This Row],[총판매금액]],표3[총판매금액])+COUNTIF(표3[총판매금액],표3[[#This Row],[총판매금액]])-1,"")</f>
        <v>9</v>
      </c>
      <c r="B23" s="14">
        <v>21</v>
      </c>
      <c r="C23" s="17" t="s">
        <v>66</v>
      </c>
      <c r="D23" s="49">
        <f>SUMIFS(표1[판매수량],표1[판매일자],"&gt;="&amp;DATE($B$1,D$2,1),표1[판매일자],"&lt;="&amp;EOMONTH(DATE($B$1,D$2,1),0),표1[상품코드],표3[[#This Row],[상품코드]])</f>
        <v>0</v>
      </c>
      <c r="E23" s="49">
        <f>SUMIFS(표1[판매수량],표1[판매일자],"&gt;="&amp;DATE($B$1,E$2,1),표1[판매일자],"&lt;="&amp;EOMONTH(DATE($B$1,E$2,1),0),표1[상품코드],표3[[#This Row],[상품코드]])</f>
        <v>0</v>
      </c>
      <c r="F23" s="49">
        <f>SUMIFS(표1[판매수량],표1[판매일자],"&gt;="&amp;DATE($B$1,F$2,1),표1[판매일자],"&lt;="&amp;EOMONTH(DATE($B$1,F$2,1),0),표1[상품코드],표3[[#This Row],[상품코드]])</f>
        <v>0</v>
      </c>
      <c r="G23" s="49">
        <f>SUMIFS(표1[판매수량],표1[판매일자],"&gt;="&amp;DATE($B$1,G$2,1),표1[판매일자],"&lt;="&amp;EOMONTH(DATE($B$1,G$2,1),0),표1[상품코드],표3[[#This Row],[상품코드]])</f>
        <v>41</v>
      </c>
      <c r="H23" s="49">
        <f>SUMIFS(표1[판매수량],표1[판매일자],"&gt;="&amp;DATE($B$1,H$2,1),표1[판매일자],"&lt;="&amp;EOMONTH(DATE($B$1,H$2,1),0),표1[상품코드],표3[[#This Row],[상품코드]])</f>
        <v>56</v>
      </c>
      <c r="I23" s="49">
        <f>SUMIFS(표1[판매수량],표1[판매일자],"&gt;="&amp;DATE($B$1,I$2,1),표1[판매일자],"&lt;="&amp;EOMONTH(DATE($B$1,I$2,1),0),표1[상품코드],표3[[#This Row],[상품코드]])</f>
        <v>42</v>
      </c>
      <c r="J23" s="49">
        <f>SUMIFS(표1[판매수량],표1[판매일자],"&gt;="&amp;DATE($B$1,J$2,1),표1[판매일자],"&lt;="&amp;EOMONTH(DATE($B$1,J$2,1),0),표1[상품코드],표3[[#This Row],[상품코드]])</f>
        <v>0</v>
      </c>
      <c r="K23" s="49">
        <f>SUMIFS(표1[판매수량],표1[판매일자],"&gt;="&amp;DATE($B$1,K$2,1),표1[판매일자],"&lt;="&amp;EOMONTH(DATE($B$1,K$2,1),0),표1[상품코드],표3[[#This Row],[상품코드]])</f>
        <v>74</v>
      </c>
      <c r="L23" s="49">
        <f>SUMIFS(표1[판매수량],표1[판매일자],"&gt;="&amp;DATE($B$1,L$2,1),표1[판매일자],"&lt;="&amp;EOMONTH(DATE($B$1,L$2,1),0),표1[상품코드],표3[[#This Row],[상품코드]])</f>
        <v>22</v>
      </c>
      <c r="M23" s="49">
        <f>SUMIFS(표1[판매수량],표1[판매일자],"&gt;="&amp;DATE($B$1,M$2,1),표1[판매일자],"&lt;="&amp;EOMONTH(DATE($B$1,M$2,1),0),표1[상품코드],표3[[#This Row],[상품코드]])</f>
        <v>76</v>
      </c>
      <c r="N23" s="49">
        <f>SUMIFS(표1[판매수량],표1[판매일자],"&gt;="&amp;DATE($B$1,N$2,1),표1[판매일자],"&lt;="&amp;EOMONTH(DATE($B$1,N$2,1),0),표1[상품코드],표3[[#This Row],[상품코드]])</f>
        <v>50</v>
      </c>
      <c r="O23" s="49">
        <f>SUMIFS(표1[판매수량],표1[판매일자],"&gt;="&amp;DATE($B$1,O$2,1),표1[판매일자],"&lt;="&amp;EOMONTH(DATE($B$1,O$2,1),0),표1[상품코드],표3[[#This Row],[상품코드]],표1[판매수량],"&gt;0")</f>
        <v>0</v>
      </c>
      <c r="P23" s="28">
        <f>SUM(표3[[#This Row],[1]:[12]])</f>
        <v>361</v>
      </c>
      <c r="Q23" s="28">
        <f>SUMIFS(표1[판매금액],표1[상품코드],표3[[#This Row],[상품코드]])</f>
        <v>818720</v>
      </c>
      <c r="R23" s="29"/>
      <c r="S23" s="29"/>
      <c r="T23" s="29"/>
      <c r="U23" s="29"/>
      <c r="V23" s="29"/>
      <c r="W23" s="29"/>
      <c r="Z23"/>
    </row>
    <row r="24" spans="1:26" x14ac:dyDescent="0.3">
      <c r="A24" s="48">
        <f>IFERROR(RANK(표3[[#This Row],[총판매금액]],표3[총판매금액])+COUNTIF(표3[총판매금액],표3[[#This Row],[총판매금액]])-1,"")</f>
        <v>18</v>
      </c>
      <c r="B24" s="14">
        <v>22</v>
      </c>
      <c r="C24" s="17" t="s">
        <v>67</v>
      </c>
      <c r="D24" s="49">
        <f>SUMIFS(표1[판매수량],표1[판매일자],"&gt;="&amp;DATE($B$1,D$2,1),표1[판매일자],"&lt;="&amp;EOMONTH(DATE($B$1,D$2,1),0),표1[상품코드],표3[[#This Row],[상품코드]])</f>
        <v>0</v>
      </c>
      <c r="E24" s="49">
        <f>SUMIFS(표1[판매수량],표1[판매일자],"&gt;="&amp;DATE($B$1,E$2,1),표1[판매일자],"&lt;="&amp;EOMONTH(DATE($B$1,E$2,1),0),표1[상품코드],표3[[#This Row],[상품코드]])</f>
        <v>0</v>
      </c>
      <c r="F24" s="49">
        <f>SUMIFS(표1[판매수량],표1[판매일자],"&gt;="&amp;DATE($B$1,F$2,1),표1[판매일자],"&lt;="&amp;EOMONTH(DATE($B$1,F$2,1),0),표1[상품코드],표3[[#This Row],[상품코드]])</f>
        <v>0</v>
      </c>
      <c r="G24" s="49">
        <f>SUMIFS(표1[판매수량],표1[판매일자],"&gt;="&amp;DATE($B$1,G$2,1),표1[판매일자],"&lt;="&amp;EOMONTH(DATE($B$1,G$2,1),0),표1[상품코드],표3[[#This Row],[상품코드]])</f>
        <v>0</v>
      </c>
      <c r="H24" s="49">
        <f>SUMIFS(표1[판매수량],표1[판매일자],"&gt;="&amp;DATE($B$1,H$2,1),표1[판매일자],"&lt;="&amp;EOMONTH(DATE($B$1,H$2,1),0),표1[상품코드],표3[[#This Row],[상품코드]])</f>
        <v>12</v>
      </c>
      <c r="I24" s="49">
        <f>SUMIFS(표1[판매수량],표1[판매일자],"&gt;="&amp;DATE($B$1,I$2,1),표1[판매일자],"&lt;="&amp;EOMONTH(DATE($B$1,I$2,1),0),표1[상품코드],표3[[#This Row],[상품코드]])</f>
        <v>20</v>
      </c>
      <c r="J24" s="49">
        <f>SUMIFS(표1[판매수량],표1[판매일자],"&gt;="&amp;DATE($B$1,J$2,1),표1[판매일자],"&lt;="&amp;EOMONTH(DATE($B$1,J$2,1),0),표1[상품코드],표3[[#This Row],[상품코드]])</f>
        <v>0</v>
      </c>
      <c r="K24" s="49">
        <f>SUMIFS(표1[판매수량],표1[판매일자],"&gt;="&amp;DATE($B$1,K$2,1),표1[판매일자],"&lt;="&amp;EOMONTH(DATE($B$1,K$2,1),0),표1[상품코드],표3[[#This Row],[상품코드]])</f>
        <v>44</v>
      </c>
      <c r="L24" s="49">
        <f>SUMIFS(표1[판매수량],표1[판매일자],"&gt;="&amp;DATE($B$1,L$2,1),표1[판매일자],"&lt;="&amp;EOMONTH(DATE($B$1,L$2,1),0),표1[상품코드],표3[[#This Row],[상품코드]])</f>
        <v>0</v>
      </c>
      <c r="M24" s="49">
        <f>SUMIFS(표1[판매수량],표1[판매일자],"&gt;="&amp;DATE($B$1,M$2,1),표1[판매일자],"&lt;="&amp;EOMONTH(DATE($B$1,M$2,1),0),표1[상품코드],표3[[#This Row],[상품코드]])</f>
        <v>0</v>
      </c>
      <c r="N24" s="49">
        <f>SUMIFS(표1[판매수량],표1[판매일자],"&gt;="&amp;DATE($B$1,N$2,1),표1[판매일자],"&lt;="&amp;EOMONTH(DATE($B$1,N$2,1),0),표1[상품코드],표3[[#This Row],[상품코드]])</f>
        <v>0</v>
      </c>
      <c r="O24" s="49">
        <f>SUMIFS(표1[판매수량],표1[판매일자],"&gt;="&amp;DATE($B$1,O$2,1),표1[판매일자],"&lt;="&amp;EOMONTH(DATE($B$1,O$2,1),0),표1[상품코드],표3[[#This Row],[상품코드]],표1[판매수량],"&gt;0")</f>
        <v>5</v>
      </c>
      <c r="P24" s="28">
        <f>SUM(표3[[#This Row],[1]:[12]])</f>
        <v>81</v>
      </c>
      <c r="Q24" s="28">
        <f>SUMIFS(표1[판매금액],표1[상품코드],표3[[#This Row],[상품코드]])</f>
        <v>158200</v>
      </c>
      <c r="R24" s="29"/>
      <c r="S24" s="29"/>
      <c r="T24" s="29"/>
      <c r="U24" s="29"/>
      <c r="V24" s="29"/>
      <c r="W24" s="29"/>
      <c r="Z24"/>
    </row>
    <row r="25" spans="1:26" x14ac:dyDescent="0.3">
      <c r="A25"/>
      <c r="Q25"/>
    </row>
    <row r="26" spans="1:26" x14ac:dyDescent="0.3">
      <c r="A26"/>
      <c r="Q26"/>
    </row>
    <row r="27" spans="1:26" x14ac:dyDescent="0.3">
      <c r="A27"/>
      <c r="Q27"/>
    </row>
    <row r="28" spans="1:26" x14ac:dyDescent="0.3">
      <c r="A28"/>
      <c r="Q28"/>
    </row>
    <row r="29" spans="1:26" x14ac:dyDescent="0.3">
      <c r="A29"/>
      <c r="Q29"/>
    </row>
    <row r="30" spans="1:26" x14ac:dyDescent="0.3">
      <c r="A30"/>
      <c r="Q30"/>
    </row>
    <row r="31" spans="1:26" x14ac:dyDescent="0.3">
      <c r="A31"/>
      <c r="Q31"/>
    </row>
    <row r="32" spans="1:26" x14ac:dyDescent="0.3">
      <c r="A32"/>
      <c r="Q32"/>
    </row>
    <row r="33" spans="1:17" x14ac:dyDescent="0.3">
      <c r="A33"/>
      <c r="Q33"/>
    </row>
    <row r="34" spans="1:17" x14ac:dyDescent="0.3">
      <c r="A34"/>
      <c r="Q34"/>
    </row>
    <row r="35" spans="1:17" x14ac:dyDescent="0.3">
      <c r="A35"/>
      <c r="Q35"/>
    </row>
    <row r="36" spans="1:17" x14ac:dyDescent="0.3">
      <c r="A36"/>
      <c r="Q36"/>
    </row>
    <row r="37" spans="1:17" x14ac:dyDescent="0.3">
      <c r="A37"/>
      <c r="Q37"/>
    </row>
    <row r="38" spans="1:17" x14ac:dyDescent="0.3">
      <c r="A38"/>
      <c r="Q38"/>
    </row>
    <row r="39" spans="1:17" x14ac:dyDescent="0.3">
      <c r="A39"/>
      <c r="Q39"/>
    </row>
    <row r="40" spans="1:17" x14ac:dyDescent="0.3">
      <c r="A40"/>
      <c r="Q40"/>
    </row>
    <row r="41" spans="1:17" x14ac:dyDescent="0.3">
      <c r="A41"/>
      <c r="Q41"/>
    </row>
    <row r="42" spans="1:17" x14ac:dyDescent="0.3">
      <c r="A42"/>
      <c r="Q42"/>
    </row>
    <row r="43" spans="1:17" x14ac:dyDescent="0.3">
      <c r="A43"/>
      <c r="Q43"/>
    </row>
    <row r="44" spans="1:17" x14ac:dyDescent="0.3">
      <c r="A44"/>
      <c r="Q44"/>
    </row>
    <row r="45" spans="1:17" x14ac:dyDescent="0.3">
      <c r="A45"/>
      <c r="Q45"/>
    </row>
    <row r="46" spans="1:17" x14ac:dyDescent="0.3">
      <c r="A46"/>
      <c r="Q46"/>
    </row>
    <row r="47" spans="1:17" x14ac:dyDescent="0.3">
      <c r="A47"/>
      <c r="Q47"/>
    </row>
    <row r="48" spans="1:17" x14ac:dyDescent="0.3">
      <c r="A48"/>
      <c r="Q48"/>
    </row>
    <row r="49" spans="1:17" x14ac:dyDescent="0.3">
      <c r="A49"/>
      <c r="Q49"/>
    </row>
    <row r="50" spans="1:17" x14ac:dyDescent="0.3">
      <c r="A50"/>
      <c r="Q50"/>
    </row>
    <row r="51" spans="1:17" x14ac:dyDescent="0.3">
      <c r="A51"/>
      <c r="Q51"/>
    </row>
    <row r="52" spans="1:17" x14ac:dyDescent="0.3">
      <c r="A52"/>
      <c r="Q52"/>
    </row>
    <row r="53" spans="1:17" x14ac:dyDescent="0.3">
      <c r="A53"/>
      <c r="Q53"/>
    </row>
    <row r="54" spans="1:17" x14ac:dyDescent="0.3">
      <c r="A54"/>
      <c r="Q54"/>
    </row>
    <row r="55" spans="1:17" x14ac:dyDescent="0.3">
      <c r="A55"/>
      <c r="Q55"/>
    </row>
    <row r="56" spans="1:17" x14ac:dyDescent="0.3">
      <c r="A56"/>
      <c r="Q56"/>
    </row>
    <row r="57" spans="1:17" x14ac:dyDescent="0.3">
      <c r="A57"/>
      <c r="Q57"/>
    </row>
    <row r="58" spans="1:17" x14ac:dyDescent="0.3">
      <c r="A58"/>
      <c r="Q58"/>
    </row>
    <row r="59" spans="1:17" x14ac:dyDescent="0.3">
      <c r="A59"/>
      <c r="Q59"/>
    </row>
    <row r="60" spans="1:17" x14ac:dyDescent="0.3">
      <c r="A60"/>
      <c r="Q60"/>
    </row>
    <row r="61" spans="1:17" x14ac:dyDescent="0.3">
      <c r="A61"/>
      <c r="Q61"/>
    </row>
    <row r="62" spans="1:17" x14ac:dyDescent="0.3">
      <c r="A62"/>
      <c r="Q62"/>
    </row>
    <row r="63" spans="1:17" x14ac:dyDescent="0.3">
      <c r="A63"/>
      <c r="Q63"/>
    </row>
    <row r="64" spans="1:17" x14ac:dyDescent="0.3">
      <c r="A64"/>
      <c r="Q64"/>
    </row>
    <row r="65" spans="1:17" x14ac:dyDescent="0.3">
      <c r="A65"/>
      <c r="Q65"/>
    </row>
    <row r="66" spans="1:17" x14ac:dyDescent="0.3">
      <c r="A66"/>
      <c r="Q66"/>
    </row>
    <row r="67" spans="1:17" x14ac:dyDescent="0.3">
      <c r="A67"/>
      <c r="Q67"/>
    </row>
    <row r="68" spans="1:17" x14ac:dyDescent="0.3">
      <c r="A68"/>
      <c r="Q68"/>
    </row>
    <row r="69" spans="1:17" x14ac:dyDescent="0.3">
      <c r="A69"/>
      <c r="Q69"/>
    </row>
    <row r="70" spans="1:17" x14ac:dyDescent="0.3">
      <c r="A70"/>
      <c r="Q70"/>
    </row>
    <row r="71" spans="1:17" x14ac:dyDescent="0.3">
      <c r="A71"/>
      <c r="Q71"/>
    </row>
    <row r="72" spans="1:17" x14ac:dyDescent="0.3">
      <c r="A72"/>
      <c r="Q72"/>
    </row>
    <row r="73" spans="1:17" x14ac:dyDescent="0.3">
      <c r="A73"/>
      <c r="Q73"/>
    </row>
    <row r="74" spans="1:17" x14ac:dyDescent="0.3">
      <c r="A74"/>
      <c r="Q74"/>
    </row>
    <row r="75" spans="1:17" x14ac:dyDescent="0.3">
      <c r="A75"/>
      <c r="Q75"/>
    </row>
    <row r="76" spans="1:17" x14ac:dyDescent="0.3">
      <c r="A76"/>
      <c r="Q76"/>
    </row>
    <row r="77" spans="1:17" x14ac:dyDescent="0.3">
      <c r="A77"/>
      <c r="Q77"/>
    </row>
    <row r="78" spans="1:17" x14ac:dyDescent="0.3">
      <c r="A78"/>
      <c r="Q78"/>
    </row>
    <row r="79" spans="1:17" x14ac:dyDescent="0.3">
      <c r="A79"/>
      <c r="Q79"/>
    </row>
    <row r="80" spans="1:17" x14ac:dyDescent="0.3">
      <c r="A80"/>
      <c r="Q80"/>
    </row>
    <row r="81" spans="1:17" x14ac:dyDescent="0.3">
      <c r="A81"/>
      <c r="Q81"/>
    </row>
    <row r="82" spans="1:17" x14ac:dyDescent="0.3">
      <c r="A82"/>
      <c r="Q82"/>
    </row>
    <row r="83" spans="1:17" x14ac:dyDescent="0.3">
      <c r="A83"/>
      <c r="Q83"/>
    </row>
    <row r="84" spans="1:17" x14ac:dyDescent="0.3">
      <c r="A84"/>
      <c r="Q84"/>
    </row>
    <row r="85" spans="1:17" x14ac:dyDescent="0.3">
      <c r="A85"/>
      <c r="Q85"/>
    </row>
    <row r="86" spans="1:17" x14ac:dyDescent="0.3">
      <c r="A86"/>
      <c r="Q86"/>
    </row>
    <row r="87" spans="1:17" x14ac:dyDescent="0.3">
      <c r="A87"/>
      <c r="Q87"/>
    </row>
    <row r="88" spans="1:17" x14ac:dyDescent="0.3">
      <c r="A88"/>
      <c r="Q88"/>
    </row>
    <row r="89" spans="1:17" x14ac:dyDescent="0.3">
      <c r="A89"/>
      <c r="Q89"/>
    </row>
    <row r="90" spans="1:17" x14ac:dyDescent="0.3">
      <c r="A90"/>
      <c r="Q90"/>
    </row>
    <row r="91" spans="1:17" x14ac:dyDescent="0.3">
      <c r="A91"/>
      <c r="Q91"/>
    </row>
    <row r="92" spans="1:17" x14ac:dyDescent="0.3">
      <c r="A92"/>
      <c r="Q92"/>
    </row>
    <row r="93" spans="1:17" x14ac:dyDescent="0.3">
      <c r="A93"/>
      <c r="Q93"/>
    </row>
    <row r="94" spans="1:17" x14ac:dyDescent="0.3">
      <c r="A94"/>
      <c r="Q94"/>
    </row>
    <row r="95" spans="1:17" x14ac:dyDescent="0.3">
      <c r="A95"/>
      <c r="Q95"/>
    </row>
    <row r="96" spans="1:17" x14ac:dyDescent="0.3">
      <c r="A96"/>
      <c r="Q96"/>
    </row>
    <row r="97" spans="1:17" x14ac:dyDescent="0.3">
      <c r="A97"/>
      <c r="Q97"/>
    </row>
    <row r="98" spans="1:17" x14ac:dyDescent="0.3">
      <c r="A98"/>
      <c r="Q98"/>
    </row>
    <row r="99" spans="1:17" x14ac:dyDescent="0.3">
      <c r="A99"/>
      <c r="Q99"/>
    </row>
    <row r="100" spans="1:17" x14ac:dyDescent="0.3">
      <c r="A100"/>
      <c r="Q100"/>
    </row>
    <row r="101" spans="1:17" x14ac:dyDescent="0.3">
      <c r="A101"/>
      <c r="Q101"/>
    </row>
    <row r="102" spans="1:17" x14ac:dyDescent="0.3">
      <c r="A102"/>
      <c r="Q102"/>
    </row>
    <row r="103" spans="1:17" x14ac:dyDescent="0.3">
      <c r="A103"/>
      <c r="Q103"/>
    </row>
    <row r="104" spans="1:17" x14ac:dyDescent="0.3">
      <c r="A104"/>
      <c r="Q104"/>
    </row>
    <row r="105" spans="1:17" x14ac:dyDescent="0.3">
      <c r="A105"/>
      <c r="Q105"/>
    </row>
    <row r="106" spans="1:17" x14ac:dyDescent="0.3">
      <c r="A106"/>
      <c r="Q106"/>
    </row>
    <row r="107" spans="1:17" x14ac:dyDescent="0.3">
      <c r="A107"/>
      <c r="Q107"/>
    </row>
    <row r="108" spans="1:17" x14ac:dyDescent="0.3">
      <c r="A108"/>
      <c r="Q108"/>
    </row>
    <row r="109" spans="1:17" x14ac:dyDescent="0.3">
      <c r="A109"/>
      <c r="Q109"/>
    </row>
    <row r="110" spans="1:17" x14ac:dyDescent="0.3">
      <c r="A110"/>
      <c r="Q110"/>
    </row>
    <row r="111" spans="1:17" x14ac:dyDescent="0.3">
      <c r="A111"/>
      <c r="Q111"/>
    </row>
    <row r="112" spans="1:17" x14ac:dyDescent="0.3">
      <c r="A112"/>
      <c r="Q112"/>
    </row>
    <row r="113" spans="1:17" x14ac:dyDescent="0.3">
      <c r="A113"/>
      <c r="Q113"/>
    </row>
    <row r="114" spans="1:17" x14ac:dyDescent="0.3">
      <c r="A114"/>
      <c r="Q114"/>
    </row>
    <row r="115" spans="1:17" x14ac:dyDescent="0.3">
      <c r="A115"/>
      <c r="Q115"/>
    </row>
    <row r="116" spans="1:17" x14ac:dyDescent="0.3">
      <c r="A116"/>
      <c r="Q116"/>
    </row>
    <row r="117" spans="1:17" x14ac:dyDescent="0.3">
      <c r="A117"/>
      <c r="Q117"/>
    </row>
    <row r="118" spans="1:17" x14ac:dyDescent="0.3">
      <c r="A118"/>
      <c r="Q118"/>
    </row>
    <row r="119" spans="1:17" x14ac:dyDescent="0.3">
      <c r="A119"/>
      <c r="Q119"/>
    </row>
    <row r="120" spans="1:17" x14ac:dyDescent="0.3">
      <c r="A120"/>
      <c r="Q120"/>
    </row>
    <row r="121" spans="1:17" x14ac:dyDescent="0.3">
      <c r="A121"/>
      <c r="Q121"/>
    </row>
    <row r="122" spans="1:17" x14ac:dyDescent="0.3">
      <c r="A122"/>
      <c r="Q122"/>
    </row>
    <row r="123" spans="1:17" x14ac:dyDescent="0.3">
      <c r="A123"/>
      <c r="Q123"/>
    </row>
    <row r="124" spans="1:17" x14ac:dyDescent="0.3">
      <c r="A124"/>
      <c r="Q124"/>
    </row>
    <row r="125" spans="1:17" x14ac:dyDescent="0.3">
      <c r="A125"/>
      <c r="Q125"/>
    </row>
    <row r="126" spans="1:17" x14ac:dyDescent="0.3">
      <c r="A126"/>
      <c r="Q126"/>
    </row>
    <row r="127" spans="1:17" x14ac:dyDescent="0.3">
      <c r="A127"/>
      <c r="Q127"/>
    </row>
    <row r="128" spans="1:17" x14ac:dyDescent="0.3">
      <c r="A128"/>
      <c r="Q128"/>
    </row>
    <row r="129" spans="1:17" x14ac:dyDescent="0.3">
      <c r="A129"/>
      <c r="Q129"/>
    </row>
    <row r="130" spans="1:17" x14ac:dyDescent="0.3">
      <c r="A130"/>
      <c r="Q130"/>
    </row>
    <row r="131" spans="1:17" x14ac:dyDescent="0.3">
      <c r="A131"/>
      <c r="Q131"/>
    </row>
    <row r="132" spans="1:17" x14ac:dyDescent="0.3">
      <c r="A132"/>
      <c r="Q132"/>
    </row>
    <row r="133" spans="1:17" x14ac:dyDescent="0.3">
      <c r="A133"/>
      <c r="Q133"/>
    </row>
    <row r="134" spans="1:17" x14ac:dyDescent="0.3">
      <c r="A134"/>
      <c r="Q134"/>
    </row>
    <row r="135" spans="1:17" x14ac:dyDescent="0.3">
      <c r="A135"/>
      <c r="Q135"/>
    </row>
    <row r="136" spans="1:17" x14ac:dyDescent="0.3">
      <c r="A136"/>
      <c r="Q136"/>
    </row>
    <row r="137" spans="1:17" x14ac:dyDescent="0.3">
      <c r="A137"/>
      <c r="Q137"/>
    </row>
    <row r="138" spans="1:17" x14ac:dyDescent="0.3">
      <c r="A138"/>
      <c r="Q138"/>
    </row>
    <row r="139" spans="1:17" x14ac:dyDescent="0.3">
      <c r="A139"/>
      <c r="Q139"/>
    </row>
    <row r="140" spans="1:17" x14ac:dyDescent="0.3">
      <c r="A140"/>
      <c r="Q140"/>
    </row>
    <row r="141" spans="1:17" x14ac:dyDescent="0.3">
      <c r="A141"/>
      <c r="Q141"/>
    </row>
    <row r="142" spans="1:17" x14ac:dyDescent="0.3">
      <c r="A142"/>
      <c r="Q142"/>
    </row>
    <row r="143" spans="1:17" x14ac:dyDescent="0.3">
      <c r="A143"/>
      <c r="Q143"/>
    </row>
    <row r="144" spans="1:17" x14ac:dyDescent="0.3">
      <c r="A144"/>
      <c r="Q144"/>
    </row>
    <row r="145" spans="1:17" x14ac:dyDescent="0.3">
      <c r="A145"/>
      <c r="Q145"/>
    </row>
    <row r="146" spans="1:17" x14ac:dyDescent="0.3">
      <c r="A146"/>
      <c r="Q146"/>
    </row>
    <row r="147" spans="1:17" x14ac:dyDescent="0.3">
      <c r="A147"/>
      <c r="Q147"/>
    </row>
    <row r="148" spans="1:17" x14ac:dyDescent="0.3">
      <c r="A148"/>
      <c r="Q148"/>
    </row>
    <row r="149" spans="1:17" x14ac:dyDescent="0.3">
      <c r="A149"/>
      <c r="Q149"/>
    </row>
    <row r="150" spans="1:17" x14ac:dyDescent="0.3">
      <c r="A150"/>
      <c r="Q150"/>
    </row>
    <row r="151" spans="1:17" x14ac:dyDescent="0.3">
      <c r="A151"/>
      <c r="Q151"/>
    </row>
    <row r="152" spans="1:17" x14ac:dyDescent="0.3">
      <c r="A152"/>
      <c r="Q152"/>
    </row>
    <row r="153" spans="1:17" x14ac:dyDescent="0.3">
      <c r="A153"/>
      <c r="Q153"/>
    </row>
    <row r="154" spans="1:17" x14ac:dyDescent="0.3">
      <c r="A154"/>
      <c r="Q154"/>
    </row>
    <row r="155" spans="1:17" x14ac:dyDescent="0.3">
      <c r="A155"/>
      <c r="Q155"/>
    </row>
    <row r="156" spans="1:17" x14ac:dyDescent="0.3">
      <c r="A156"/>
      <c r="Q156"/>
    </row>
    <row r="157" spans="1:17" x14ac:dyDescent="0.3">
      <c r="A157"/>
      <c r="Q157"/>
    </row>
    <row r="158" spans="1:17" x14ac:dyDescent="0.3">
      <c r="A158"/>
      <c r="Q158"/>
    </row>
    <row r="159" spans="1:17" x14ac:dyDescent="0.3">
      <c r="A159"/>
      <c r="Q159"/>
    </row>
    <row r="160" spans="1:17" x14ac:dyDescent="0.3">
      <c r="A160"/>
      <c r="Q160"/>
    </row>
    <row r="161" spans="1:17" x14ac:dyDescent="0.3">
      <c r="A161"/>
      <c r="Q161"/>
    </row>
    <row r="162" spans="1:17" x14ac:dyDescent="0.3">
      <c r="A162"/>
      <c r="Q162"/>
    </row>
    <row r="163" spans="1:17" x14ac:dyDescent="0.3">
      <c r="A163"/>
      <c r="Q163"/>
    </row>
    <row r="164" spans="1:17" x14ac:dyDescent="0.3">
      <c r="A164"/>
      <c r="Q164"/>
    </row>
    <row r="165" spans="1:17" x14ac:dyDescent="0.3">
      <c r="A165"/>
      <c r="Q165"/>
    </row>
    <row r="166" spans="1:17" x14ac:dyDescent="0.3">
      <c r="A166"/>
      <c r="Q166"/>
    </row>
    <row r="167" spans="1:17" x14ac:dyDescent="0.3">
      <c r="A167"/>
      <c r="Q167"/>
    </row>
    <row r="168" spans="1:17" x14ac:dyDescent="0.3">
      <c r="A168"/>
      <c r="Q168"/>
    </row>
    <row r="169" spans="1:17" x14ac:dyDescent="0.3">
      <c r="A169"/>
      <c r="Q169"/>
    </row>
    <row r="170" spans="1:17" x14ac:dyDescent="0.3">
      <c r="A170"/>
      <c r="Q170"/>
    </row>
    <row r="171" spans="1:17" x14ac:dyDescent="0.3">
      <c r="A171"/>
      <c r="Q171"/>
    </row>
    <row r="172" spans="1:17" x14ac:dyDescent="0.3">
      <c r="A172"/>
      <c r="Q172"/>
    </row>
    <row r="173" spans="1:17" x14ac:dyDescent="0.3">
      <c r="A173"/>
      <c r="Q173"/>
    </row>
    <row r="174" spans="1:17" x14ac:dyDescent="0.3">
      <c r="A174"/>
      <c r="Q174"/>
    </row>
    <row r="175" spans="1:17" x14ac:dyDescent="0.3">
      <c r="A175"/>
      <c r="Q175"/>
    </row>
    <row r="176" spans="1:17" x14ac:dyDescent="0.3">
      <c r="A176"/>
      <c r="Q176"/>
    </row>
    <row r="177" spans="1:17" x14ac:dyDescent="0.3">
      <c r="A177"/>
      <c r="Q177"/>
    </row>
    <row r="178" spans="1:17" x14ac:dyDescent="0.3">
      <c r="A178"/>
      <c r="Q178"/>
    </row>
    <row r="179" spans="1:17" x14ac:dyDescent="0.3">
      <c r="A179"/>
      <c r="Q179"/>
    </row>
    <row r="180" spans="1:17" x14ac:dyDescent="0.3">
      <c r="A180"/>
      <c r="Q180"/>
    </row>
    <row r="181" spans="1:17" x14ac:dyDescent="0.3">
      <c r="A181"/>
      <c r="Q181"/>
    </row>
    <row r="182" spans="1:17" x14ac:dyDescent="0.3">
      <c r="A182"/>
      <c r="Q182"/>
    </row>
    <row r="183" spans="1:17" x14ac:dyDescent="0.3">
      <c r="A183"/>
      <c r="Q183"/>
    </row>
    <row r="184" spans="1:17" x14ac:dyDescent="0.3">
      <c r="A184"/>
      <c r="Q184"/>
    </row>
    <row r="185" spans="1:17" x14ac:dyDescent="0.3">
      <c r="A185"/>
      <c r="Q185"/>
    </row>
    <row r="186" spans="1:17" x14ac:dyDescent="0.3">
      <c r="A186"/>
      <c r="Q186"/>
    </row>
    <row r="187" spans="1:17" x14ac:dyDescent="0.3">
      <c r="A187"/>
      <c r="Q187"/>
    </row>
    <row r="188" spans="1:17" x14ac:dyDescent="0.3">
      <c r="A188"/>
      <c r="Q188"/>
    </row>
    <row r="189" spans="1:17" x14ac:dyDescent="0.3">
      <c r="A189"/>
      <c r="Q189"/>
    </row>
    <row r="190" spans="1:17" x14ac:dyDescent="0.3">
      <c r="A190"/>
      <c r="Q190"/>
    </row>
    <row r="191" spans="1:17" x14ac:dyDescent="0.3">
      <c r="A191"/>
      <c r="Q191"/>
    </row>
    <row r="192" spans="1:17" x14ac:dyDescent="0.3">
      <c r="A192"/>
      <c r="Q192"/>
    </row>
    <row r="193" spans="1:17" x14ac:dyDescent="0.3">
      <c r="A193"/>
      <c r="Q193"/>
    </row>
    <row r="194" spans="1:17" x14ac:dyDescent="0.3">
      <c r="A194"/>
      <c r="Q194"/>
    </row>
    <row r="195" spans="1:17" x14ac:dyDescent="0.3">
      <c r="A195"/>
      <c r="Q195"/>
    </row>
    <row r="196" spans="1:17" x14ac:dyDescent="0.3">
      <c r="A196"/>
      <c r="Q196"/>
    </row>
    <row r="197" spans="1:17" x14ac:dyDescent="0.3">
      <c r="A197"/>
      <c r="Q197"/>
    </row>
    <row r="198" spans="1:17" x14ac:dyDescent="0.3">
      <c r="A198"/>
      <c r="Q198"/>
    </row>
    <row r="199" spans="1:17" x14ac:dyDescent="0.3">
      <c r="A199"/>
      <c r="Q199"/>
    </row>
    <row r="200" spans="1:17" x14ac:dyDescent="0.3">
      <c r="A200"/>
      <c r="Q200"/>
    </row>
    <row r="201" spans="1:17" x14ac:dyDescent="0.3">
      <c r="A201"/>
      <c r="Q201"/>
    </row>
    <row r="202" spans="1:17" x14ac:dyDescent="0.3">
      <c r="A202"/>
      <c r="Q202"/>
    </row>
    <row r="203" spans="1:17" x14ac:dyDescent="0.3">
      <c r="A203"/>
      <c r="Q203"/>
    </row>
    <row r="204" spans="1:17" x14ac:dyDescent="0.3">
      <c r="A204"/>
      <c r="Q204"/>
    </row>
    <row r="205" spans="1:17" x14ac:dyDescent="0.3">
      <c r="A205"/>
      <c r="Q205"/>
    </row>
    <row r="206" spans="1:17" x14ac:dyDescent="0.3">
      <c r="A206"/>
      <c r="Q206"/>
    </row>
    <row r="207" spans="1:17" x14ac:dyDescent="0.3">
      <c r="A207"/>
      <c r="Q207"/>
    </row>
    <row r="208" spans="1:17" x14ac:dyDescent="0.3">
      <c r="A208"/>
      <c r="Q208"/>
    </row>
    <row r="209" spans="1:17" x14ac:dyDescent="0.3">
      <c r="A209"/>
      <c r="Q209"/>
    </row>
    <row r="210" spans="1:17" x14ac:dyDescent="0.3">
      <c r="A210"/>
      <c r="Q210"/>
    </row>
    <row r="211" spans="1:17" x14ac:dyDescent="0.3">
      <c r="A211"/>
      <c r="Q211"/>
    </row>
    <row r="212" spans="1:17" x14ac:dyDescent="0.3">
      <c r="A212"/>
      <c r="Q212"/>
    </row>
    <row r="213" spans="1:17" x14ac:dyDescent="0.3">
      <c r="A213"/>
      <c r="Q213"/>
    </row>
    <row r="214" spans="1:17" x14ac:dyDescent="0.3">
      <c r="A214"/>
      <c r="Q214"/>
    </row>
    <row r="215" spans="1:17" x14ac:dyDescent="0.3">
      <c r="A215"/>
      <c r="Q215"/>
    </row>
    <row r="216" spans="1:17" x14ac:dyDescent="0.3">
      <c r="A216"/>
      <c r="Q216"/>
    </row>
    <row r="217" spans="1:17" x14ac:dyDescent="0.3">
      <c r="A217"/>
      <c r="Q217"/>
    </row>
    <row r="218" spans="1:17" x14ac:dyDescent="0.3">
      <c r="A218"/>
      <c r="Q218"/>
    </row>
    <row r="219" spans="1:17" x14ac:dyDescent="0.3">
      <c r="A219"/>
      <c r="Q219"/>
    </row>
    <row r="220" spans="1:17" x14ac:dyDescent="0.3">
      <c r="A220"/>
      <c r="Q220"/>
    </row>
    <row r="221" spans="1:17" x14ac:dyDescent="0.3">
      <c r="A221"/>
      <c r="Q221"/>
    </row>
    <row r="222" spans="1:17" x14ac:dyDescent="0.3">
      <c r="A222"/>
      <c r="Q222"/>
    </row>
    <row r="223" spans="1:17" x14ac:dyDescent="0.3">
      <c r="A223"/>
      <c r="Q223"/>
    </row>
    <row r="224" spans="1:17" x14ac:dyDescent="0.3">
      <c r="A224"/>
      <c r="Q224"/>
    </row>
    <row r="225" spans="1:17" x14ac:dyDescent="0.3">
      <c r="A225"/>
      <c r="Q225"/>
    </row>
    <row r="226" spans="1:17" x14ac:dyDescent="0.3">
      <c r="A226"/>
      <c r="Q226"/>
    </row>
    <row r="227" spans="1:17" x14ac:dyDescent="0.3">
      <c r="A227"/>
      <c r="Q227"/>
    </row>
    <row r="228" spans="1:17" x14ac:dyDescent="0.3">
      <c r="A228"/>
      <c r="Q228"/>
    </row>
    <row r="229" spans="1:17" x14ac:dyDescent="0.3">
      <c r="A229"/>
      <c r="Q229"/>
    </row>
    <row r="230" spans="1:17" x14ac:dyDescent="0.3">
      <c r="A230"/>
      <c r="Q230"/>
    </row>
    <row r="231" spans="1:17" x14ac:dyDescent="0.3">
      <c r="A231"/>
      <c r="Q231"/>
    </row>
    <row r="232" spans="1:17" x14ac:dyDescent="0.3">
      <c r="A232"/>
      <c r="Q232"/>
    </row>
    <row r="233" spans="1:17" x14ac:dyDescent="0.3">
      <c r="A233"/>
      <c r="Q233"/>
    </row>
    <row r="234" spans="1:17" x14ac:dyDescent="0.3">
      <c r="A234"/>
      <c r="Q234"/>
    </row>
    <row r="235" spans="1:17" x14ac:dyDescent="0.3">
      <c r="A235"/>
      <c r="Q235"/>
    </row>
    <row r="236" spans="1:17" x14ac:dyDescent="0.3">
      <c r="A236"/>
      <c r="Q236"/>
    </row>
    <row r="237" spans="1:17" x14ac:dyDescent="0.3">
      <c r="A237"/>
      <c r="Q237"/>
    </row>
    <row r="238" spans="1:17" x14ac:dyDescent="0.3">
      <c r="A238"/>
      <c r="Q238"/>
    </row>
    <row r="239" spans="1:17" x14ac:dyDescent="0.3">
      <c r="A239"/>
      <c r="Q239"/>
    </row>
    <row r="240" spans="1:17" x14ac:dyDescent="0.3">
      <c r="A240"/>
      <c r="Q240"/>
    </row>
    <row r="241" spans="1:17" x14ac:dyDescent="0.3">
      <c r="A241"/>
      <c r="Q241"/>
    </row>
    <row r="242" spans="1:17" x14ac:dyDescent="0.3">
      <c r="A242"/>
      <c r="Q242"/>
    </row>
    <row r="243" spans="1:17" x14ac:dyDescent="0.3">
      <c r="A243"/>
      <c r="Q243"/>
    </row>
    <row r="244" spans="1:17" x14ac:dyDescent="0.3">
      <c r="A244"/>
      <c r="Q244"/>
    </row>
    <row r="245" spans="1:17" x14ac:dyDescent="0.3">
      <c r="A245"/>
      <c r="Q245"/>
    </row>
    <row r="246" spans="1:17" x14ac:dyDescent="0.3">
      <c r="A246"/>
      <c r="Q246"/>
    </row>
    <row r="247" spans="1:17" x14ac:dyDescent="0.3">
      <c r="A247"/>
      <c r="Q247"/>
    </row>
    <row r="248" spans="1:17" x14ac:dyDescent="0.3">
      <c r="A248"/>
      <c r="Q248"/>
    </row>
    <row r="249" spans="1:17" x14ac:dyDescent="0.3">
      <c r="A249"/>
      <c r="Q249"/>
    </row>
    <row r="250" spans="1:17" x14ac:dyDescent="0.3">
      <c r="A250"/>
      <c r="Q250"/>
    </row>
    <row r="251" spans="1:17" x14ac:dyDescent="0.3">
      <c r="A251"/>
      <c r="Q251"/>
    </row>
    <row r="252" spans="1:17" x14ac:dyDescent="0.3">
      <c r="A252"/>
      <c r="Q252"/>
    </row>
    <row r="253" spans="1:17" x14ac:dyDescent="0.3">
      <c r="A253"/>
      <c r="Q253"/>
    </row>
    <row r="254" spans="1:17" x14ac:dyDescent="0.3">
      <c r="A254"/>
      <c r="Q254"/>
    </row>
    <row r="255" spans="1:17" x14ac:dyDescent="0.3">
      <c r="A255"/>
      <c r="Q255"/>
    </row>
    <row r="256" spans="1:17" x14ac:dyDescent="0.3">
      <c r="A256"/>
      <c r="Q256"/>
    </row>
    <row r="257" spans="1:17" x14ac:dyDescent="0.3">
      <c r="A257"/>
      <c r="Q257"/>
    </row>
    <row r="258" spans="1:17" x14ac:dyDescent="0.3">
      <c r="A258"/>
      <c r="Q258"/>
    </row>
    <row r="259" spans="1:17" x14ac:dyDescent="0.3">
      <c r="A259"/>
      <c r="Q259"/>
    </row>
    <row r="260" spans="1:17" x14ac:dyDescent="0.3">
      <c r="A260"/>
      <c r="Q260"/>
    </row>
    <row r="261" spans="1:17" x14ac:dyDescent="0.3">
      <c r="A261"/>
      <c r="Q261"/>
    </row>
    <row r="262" spans="1:17" x14ac:dyDescent="0.3">
      <c r="A262"/>
      <c r="Q262"/>
    </row>
    <row r="263" spans="1:17" x14ac:dyDescent="0.3">
      <c r="A263"/>
      <c r="Q263"/>
    </row>
    <row r="264" spans="1:17" x14ac:dyDescent="0.3">
      <c r="A264"/>
      <c r="Q264"/>
    </row>
    <row r="265" spans="1:17" x14ac:dyDescent="0.3">
      <c r="A265"/>
      <c r="Q265"/>
    </row>
    <row r="266" spans="1:17" x14ac:dyDescent="0.3">
      <c r="A266"/>
      <c r="Q266"/>
    </row>
    <row r="267" spans="1:17" x14ac:dyDescent="0.3">
      <c r="A267"/>
      <c r="Q267"/>
    </row>
    <row r="268" spans="1:17" x14ac:dyDescent="0.3">
      <c r="A268"/>
      <c r="Q268"/>
    </row>
    <row r="269" spans="1:17" x14ac:dyDescent="0.3">
      <c r="A269"/>
      <c r="Q269"/>
    </row>
    <row r="270" spans="1:17" x14ac:dyDescent="0.3">
      <c r="A270"/>
      <c r="Q270"/>
    </row>
    <row r="271" spans="1:17" x14ac:dyDescent="0.3">
      <c r="A271"/>
      <c r="Q271"/>
    </row>
    <row r="272" spans="1:17" x14ac:dyDescent="0.3">
      <c r="A272"/>
      <c r="Q272"/>
    </row>
    <row r="273" spans="1:17" x14ac:dyDescent="0.3">
      <c r="A273"/>
      <c r="Q273"/>
    </row>
    <row r="274" spans="1:17" x14ac:dyDescent="0.3">
      <c r="A274"/>
      <c r="Q274"/>
    </row>
    <row r="275" spans="1:17" x14ac:dyDescent="0.3">
      <c r="A275"/>
      <c r="Q275"/>
    </row>
    <row r="276" spans="1:17" x14ac:dyDescent="0.3">
      <c r="A276"/>
      <c r="Q276"/>
    </row>
    <row r="277" spans="1:17" x14ac:dyDescent="0.3">
      <c r="A277"/>
      <c r="Q277"/>
    </row>
    <row r="278" spans="1:17" x14ac:dyDescent="0.3">
      <c r="A278"/>
      <c r="Q278"/>
    </row>
    <row r="279" spans="1:17" x14ac:dyDescent="0.3">
      <c r="A279"/>
      <c r="Q279"/>
    </row>
    <row r="280" spans="1:17" x14ac:dyDescent="0.3">
      <c r="A280"/>
      <c r="Q280"/>
    </row>
    <row r="281" spans="1:17" x14ac:dyDescent="0.3">
      <c r="A281"/>
      <c r="Q281"/>
    </row>
    <row r="282" spans="1:17" x14ac:dyDescent="0.3">
      <c r="A282"/>
      <c r="Q282"/>
    </row>
    <row r="283" spans="1:17" x14ac:dyDescent="0.3">
      <c r="A283"/>
      <c r="Q283"/>
    </row>
    <row r="284" spans="1:17" x14ac:dyDescent="0.3">
      <c r="A284"/>
      <c r="Q284"/>
    </row>
    <row r="285" spans="1:17" x14ac:dyDescent="0.3">
      <c r="A285"/>
      <c r="Q285"/>
    </row>
    <row r="286" spans="1:17" x14ac:dyDescent="0.3">
      <c r="A286"/>
      <c r="Q286"/>
    </row>
    <row r="287" spans="1:17" x14ac:dyDescent="0.3">
      <c r="A287"/>
      <c r="Q287"/>
    </row>
    <row r="288" spans="1:17" x14ac:dyDescent="0.3">
      <c r="A288"/>
      <c r="Q288"/>
    </row>
    <row r="289" spans="1:17" x14ac:dyDescent="0.3">
      <c r="A289"/>
      <c r="Q289"/>
    </row>
    <row r="290" spans="1:17" x14ac:dyDescent="0.3">
      <c r="A290"/>
      <c r="Q290"/>
    </row>
    <row r="291" spans="1:17" x14ac:dyDescent="0.3">
      <c r="A291"/>
      <c r="Q291"/>
    </row>
    <row r="292" spans="1:17" x14ac:dyDescent="0.3">
      <c r="A292"/>
      <c r="Q292"/>
    </row>
    <row r="293" spans="1:17" x14ac:dyDescent="0.3">
      <c r="A293"/>
      <c r="Q293"/>
    </row>
    <row r="294" spans="1:17" x14ac:dyDescent="0.3">
      <c r="A294"/>
      <c r="Q294"/>
    </row>
    <row r="295" spans="1:17" x14ac:dyDescent="0.3">
      <c r="A295"/>
      <c r="Q295"/>
    </row>
    <row r="296" spans="1:17" x14ac:dyDescent="0.3">
      <c r="A296"/>
      <c r="Q296"/>
    </row>
    <row r="297" spans="1:17" x14ac:dyDescent="0.3">
      <c r="A297"/>
      <c r="Q297"/>
    </row>
    <row r="298" spans="1:17" x14ac:dyDescent="0.3">
      <c r="A298"/>
      <c r="Q298"/>
    </row>
    <row r="299" spans="1:17" x14ac:dyDescent="0.3">
      <c r="A299"/>
      <c r="Q299"/>
    </row>
    <row r="300" spans="1:17" x14ac:dyDescent="0.3">
      <c r="A300"/>
      <c r="Q300"/>
    </row>
    <row r="301" spans="1:17" x14ac:dyDescent="0.3">
      <c r="A301"/>
      <c r="Q301"/>
    </row>
    <row r="302" spans="1:17" x14ac:dyDescent="0.3">
      <c r="A302"/>
      <c r="Q302"/>
    </row>
    <row r="303" spans="1:17" x14ac:dyDescent="0.3">
      <c r="A303"/>
      <c r="Q303"/>
    </row>
    <row r="304" spans="1:17" x14ac:dyDescent="0.3">
      <c r="A304"/>
      <c r="Q304"/>
    </row>
    <row r="305" spans="1:17" x14ac:dyDescent="0.3">
      <c r="A305"/>
      <c r="Q305"/>
    </row>
    <row r="306" spans="1:17" x14ac:dyDescent="0.3">
      <c r="A306"/>
      <c r="Q306"/>
    </row>
    <row r="307" spans="1:17" x14ac:dyDescent="0.3">
      <c r="A307"/>
      <c r="Q307"/>
    </row>
    <row r="308" spans="1:17" x14ac:dyDescent="0.3">
      <c r="A308"/>
      <c r="Q308"/>
    </row>
    <row r="309" spans="1:17" x14ac:dyDescent="0.3">
      <c r="A309"/>
      <c r="Q309"/>
    </row>
    <row r="310" spans="1:17" x14ac:dyDescent="0.3">
      <c r="A310"/>
      <c r="Q310"/>
    </row>
    <row r="311" spans="1:17" x14ac:dyDescent="0.3">
      <c r="A311"/>
      <c r="Q311"/>
    </row>
    <row r="312" spans="1:17" x14ac:dyDescent="0.3">
      <c r="A312"/>
      <c r="Q312"/>
    </row>
    <row r="313" spans="1:17" x14ac:dyDescent="0.3">
      <c r="A313"/>
      <c r="Q313"/>
    </row>
    <row r="314" spans="1:17" x14ac:dyDescent="0.3">
      <c r="A314"/>
      <c r="Q314"/>
    </row>
    <row r="315" spans="1:17" x14ac:dyDescent="0.3">
      <c r="A315"/>
      <c r="Q315"/>
    </row>
    <row r="316" spans="1:17" x14ac:dyDescent="0.3">
      <c r="A316"/>
      <c r="Q316"/>
    </row>
    <row r="317" spans="1:17" x14ac:dyDescent="0.3">
      <c r="A317"/>
      <c r="Q317"/>
    </row>
    <row r="318" spans="1:17" x14ac:dyDescent="0.3">
      <c r="A318"/>
      <c r="Q318"/>
    </row>
    <row r="319" spans="1:17" x14ac:dyDescent="0.3">
      <c r="A319"/>
      <c r="Q319"/>
    </row>
    <row r="320" spans="1:17" x14ac:dyDescent="0.3">
      <c r="A320"/>
      <c r="Q320"/>
    </row>
    <row r="321" spans="1:17" x14ac:dyDescent="0.3">
      <c r="A321"/>
      <c r="Q321"/>
    </row>
    <row r="322" spans="1:17" x14ac:dyDescent="0.3">
      <c r="A322"/>
      <c r="Q322"/>
    </row>
    <row r="323" spans="1:17" x14ac:dyDescent="0.3">
      <c r="A323"/>
      <c r="Q323"/>
    </row>
    <row r="324" spans="1:17" x14ac:dyDescent="0.3">
      <c r="A324"/>
      <c r="Q324"/>
    </row>
    <row r="325" spans="1:17" x14ac:dyDescent="0.3">
      <c r="A325"/>
      <c r="Q325"/>
    </row>
    <row r="326" spans="1:17" x14ac:dyDescent="0.3">
      <c r="A326"/>
      <c r="Q326"/>
    </row>
    <row r="327" spans="1:17" x14ac:dyDescent="0.3">
      <c r="A327"/>
      <c r="Q327"/>
    </row>
    <row r="328" spans="1:17" x14ac:dyDescent="0.3">
      <c r="A328"/>
      <c r="Q328"/>
    </row>
    <row r="329" spans="1:17" x14ac:dyDescent="0.3">
      <c r="A329"/>
      <c r="Q329"/>
    </row>
    <row r="330" spans="1:17" x14ac:dyDescent="0.3">
      <c r="A330"/>
      <c r="Q330"/>
    </row>
    <row r="331" spans="1:17" x14ac:dyDescent="0.3">
      <c r="A331"/>
      <c r="Q331"/>
    </row>
    <row r="332" spans="1:17" x14ac:dyDescent="0.3">
      <c r="A332"/>
      <c r="Q332"/>
    </row>
    <row r="333" spans="1:17" x14ac:dyDescent="0.3">
      <c r="A333"/>
      <c r="Q333"/>
    </row>
    <row r="334" spans="1:17" x14ac:dyDescent="0.3">
      <c r="A334"/>
      <c r="Q334"/>
    </row>
    <row r="335" spans="1:17" x14ac:dyDescent="0.3">
      <c r="A335"/>
      <c r="Q335"/>
    </row>
    <row r="336" spans="1:17" x14ac:dyDescent="0.3">
      <c r="A336"/>
      <c r="Q336"/>
    </row>
    <row r="337" spans="1:17" x14ac:dyDescent="0.3">
      <c r="A337"/>
      <c r="Q337"/>
    </row>
    <row r="338" spans="1:17" x14ac:dyDescent="0.3">
      <c r="A338"/>
      <c r="Q338"/>
    </row>
    <row r="339" spans="1:17" x14ac:dyDescent="0.3">
      <c r="A339"/>
      <c r="Q339"/>
    </row>
    <row r="340" spans="1:17" x14ac:dyDescent="0.3">
      <c r="A340"/>
      <c r="Q340"/>
    </row>
    <row r="341" spans="1:17" x14ac:dyDescent="0.3">
      <c r="A341"/>
      <c r="Q341"/>
    </row>
    <row r="342" spans="1:17" x14ac:dyDescent="0.3">
      <c r="A342"/>
      <c r="Q342"/>
    </row>
    <row r="343" spans="1:17" x14ac:dyDescent="0.3">
      <c r="A343"/>
      <c r="Q343"/>
    </row>
    <row r="344" spans="1:17" x14ac:dyDescent="0.3">
      <c r="A344"/>
      <c r="Q344"/>
    </row>
    <row r="345" spans="1:17" x14ac:dyDescent="0.3">
      <c r="A345"/>
      <c r="Q345"/>
    </row>
    <row r="346" spans="1:17" x14ac:dyDescent="0.3">
      <c r="A346"/>
      <c r="Q346"/>
    </row>
    <row r="347" spans="1:17" x14ac:dyDescent="0.3">
      <c r="A347"/>
      <c r="Q347"/>
    </row>
    <row r="348" spans="1:17" x14ac:dyDescent="0.3">
      <c r="A348"/>
      <c r="Q348"/>
    </row>
    <row r="349" spans="1:17" x14ac:dyDescent="0.3">
      <c r="A349"/>
      <c r="Q349"/>
    </row>
    <row r="350" spans="1:17" x14ac:dyDescent="0.3">
      <c r="A350"/>
      <c r="Q350"/>
    </row>
    <row r="351" spans="1:17" x14ac:dyDescent="0.3">
      <c r="A351"/>
      <c r="Q351"/>
    </row>
    <row r="352" spans="1:17" x14ac:dyDescent="0.3">
      <c r="A352"/>
      <c r="Q352"/>
    </row>
    <row r="353" spans="1:17" x14ac:dyDescent="0.3">
      <c r="A353"/>
      <c r="Q353"/>
    </row>
    <row r="354" spans="1:17" x14ac:dyDescent="0.3">
      <c r="A354"/>
      <c r="Q354"/>
    </row>
    <row r="355" spans="1:17" x14ac:dyDescent="0.3">
      <c r="A355"/>
      <c r="Q355"/>
    </row>
    <row r="356" spans="1:17" x14ac:dyDescent="0.3">
      <c r="A356"/>
      <c r="Q356"/>
    </row>
    <row r="357" spans="1:17" x14ac:dyDescent="0.3">
      <c r="A357"/>
      <c r="Q357"/>
    </row>
    <row r="358" spans="1:17" x14ac:dyDescent="0.3">
      <c r="A358"/>
      <c r="Q358"/>
    </row>
    <row r="359" spans="1:17" x14ac:dyDescent="0.3">
      <c r="A359"/>
      <c r="Q359"/>
    </row>
    <row r="360" spans="1:17" x14ac:dyDescent="0.3">
      <c r="A360"/>
      <c r="Q360"/>
    </row>
    <row r="361" spans="1:17" x14ac:dyDescent="0.3">
      <c r="A361"/>
      <c r="Q361"/>
    </row>
    <row r="362" spans="1:17" x14ac:dyDescent="0.3">
      <c r="A362"/>
      <c r="Q362"/>
    </row>
    <row r="363" spans="1:17" x14ac:dyDescent="0.3">
      <c r="A363"/>
      <c r="Q363"/>
    </row>
    <row r="364" spans="1:17" x14ac:dyDescent="0.3">
      <c r="A364"/>
      <c r="Q364"/>
    </row>
    <row r="365" spans="1:17" x14ac:dyDescent="0.3">
      <c r="A365"/>
      <c r="Q365"/>
    </row>
    <row r="366" spans="1:17" x14ac:dyDescent="0.3">
      <c r="A366"/>
      <c r="Q366"/>
    </row>
    <row r="367" spans="1:17" x14ac:dyDescent="0.3">
      <c r="A367"/>
      <c r="Q367"/>
    </row>
    <row r="368" spans="1:17" x14ac:dyDescent="0.3">
      <c r="A368"/>
      <c r="Q368"/>
    </row>
    <row r="369" spans="1:17" x14ac:dyDescent="0.3">
      <c r="A369"/>
      <c r="Q369"/>
    </row>
    <row r="370" spans="1:17" x14ac:dyDescent="0.3">
      <c r="A370"/>
      <c r="Q370"/>
    </row>
    <row r="371" spans="1:17" x14ac:dyDescent="0.3">
      <c r="A371"/>
      <c r="Q371"/>
    </row>
    <row r="372" spans="1:17" x14ac:dyDescent="0.3">
      <c r="A372"/>
      <c r="Q372"/>
    </row>
    <row r="373" spans="1:17" x14ac:dyDescent="0.3">
      <c r="A373"/>
      <c r="Q373"/>
    </row>
    <row r="374" spans="1:17" x14ac:dyDescent="0.3">
      <c r="A374"/>
      <c r="Q374"/>
    </row>
    <row r="375" spans="1:17" x14ac:dyDescent="0.3">
      <c r="A375"/>
      <c r="Q375"/>
    </row>
    <row r="376" spans="1:17" x14ac:dyDescent="0.3">
      <c r="A376"/>
      <c r="Q376"/>
    </row>
    <row r="377" spans="1:17" x14ac:dyDescent="0.3">
      <c r="A377"/>
      <c r="Q377"/>
    </row>
    <row r="378" spans="1:17" x14ac:dyDescent="0.3">
      <c r="A378"/>
      <c r="Q378"/>
    </row>
    <row r="379" spans="1:17" x14ac:dyDescent="0.3">
      <c r="A379"/>
      <c r="Q379"/>
    </row>
    <row r="380" spans="1:17" x14ac:dyDescent="0.3">
      <c r="A380"/>
      <c r="Q380"/>
    </row>
    <row r="381" spans="1:17" x14ac:dyDescent="0.3">
      <c r="A381"/>
      <c r="Q381"/>
    </row>
    <row r="382" spans="1:17" x14ac:dyDescent="0.3">
      <c r="A382"/>
      <c r="Q382"/>
    </row>
    <row r="383" spans="1:17" x14ac:dyDescent="0.3">
      <c r="A383"/>
      <c r="Q383"/>
    </row>
    <row r="384" spans="1:17" x14ac:dyDescent="0.3">
      <c r="A384"/>
      <c r="Q384"/>
    </row>
    <row r="385" spans="1:17" x14ac:dyDescent="0.3">
      <c r="A385"/>
      <c r="Q385"/>
    </row>
    <row r="386" spans="1:17" x14ac:dyDescent="0.3">
      <c r="A386"/>
      <c r="Q386"/>
    </row>
    <row r="387" spans="1:17" x14ac:dyDescent="0.3">
      <c r="A387"/>
      <c r="Q387"/>
    </row>
    <row r="388" spans="1:17" x14ac:dyDescent="0.3">
      <c r="A388"/>
      <c r="Q388"/>
    </row>
    <row r="389" spans="1:17" x14ac:dyDescent="0.3">
      <c r="A389"/>
      <c r="Q389"/>
    </row>
    <row r="390" spans="1:17" x14ac:dyDescent="0.3">
      <c r="A390"/>
      <c r="Q390"/>
    </row>
    <row r="391" spans="1:17" x14ac:dyDescent="0.3">
      <c r="A391"/>
      <c r="Q391"/>
    </row>
    <row r="392" spans="1:17" x14ac:dyDescent="0.3">
      <c r="A392"/>
      <c r="Q392"/>
    </row>
    <row r="393" spans="1:17" x14ac:dyDescent="0.3">
      <c r="A393"/>
      <c r="Q393"/>
    </row>
    <row r="394" spans="1:17" x14ac:dyDescent="0.3">
      <c r="A394"/>
      <c r="Q394"/>
    </row>
    <row r="395" spans="1:17" x14ac:dyDescent="0.3">
      <c r="A395"/>
      <c r="Q395"/>
    </row>
    <row r="396" spans="1:17" x14ac:dyDescent="0.3">
      <c r="A396"/>
      <c r="Q396"/>
    </row>
    <row r="397" spans="1:17" x14ac:dyDescent="0.3">
      <c r="A397"/>
      <c r="Q397"/>
    </row>
    <row r="398" spans="1:17" x14ac:dyDescent="0.3">
      <c r="A398"/>
      <c r="Q398"/>
    </row>
    <row r="399" spans="1:17" x14ac:dyDescent="0.3">
      <c r="A399"/>
      <c r="Q399"/>
    </row>
    <row r="400" spans="1:17" x14ac:dyDescent="0.3">
      <c r="A400"/>
      <c r="Q400"/>
    </row>
    <row r="401" spans="1:17" x14ac:dyDescent="0.3">
      <c r="A401"/>
      <c r="Q401"/>
    </row>
    <row r="402" spans="1:17" x14ac:dyDescent="0.3">
      <c r="A402"/>
      <c r="Q402"/>
    </row>
    <row r="403" spans="1:17" x14ac:dyDescent="0.3">
      <c r="A403"/>
      <c r="Q403"/>
    </row>
    <row r="404" spans="1:17" x14ac:dyDescent="0.3">
      <c r="A404"/>
      <c r="Q404"/>
    </row>
    <row r="405" spans="1:17" x14ac:dyDescent="0.3">
      <c r="A405"/>
      <c r="Q405"/>
    </row>
    <row r="406" spans="1:17" x14ac:dyDescent="0.3">
      <c r="A406"/>
      <c r="Q406"/>
    </row>
    <row r="407" spans="1:17" x14ac:dyDescent="0.3">
      <c r="A407"/>
      <c r="Q407"/>
    </row>
    <row r="408" spans="1:17" x14ac:dyDescent="0.3">
      <c r="A408"/>
      <c r="Q408"/>
    </row>
    <row r="409" spans="1:17" x14ac:dyDescent="0.3">
      <c r="A409"/>
      <c r="Q409"/>
    </row>
    <row r="410" spans="1:17" x14ac:dyDescent="0.3">
      <c r="A410"/>
      <c r="Q410"/>
    </row>
    <row r="411" spans="1:17" x14ac:dyDescent="0.3">
      <c r="A411"/>
      <c r="Q411"/>
    </row>
    <row r="412" spans="1:17" x14ac:dyDescent="0.3">
      <c r="A412"/>
      <c r="Q412"/>
    </row>
    <row r="413" spans="1:17" x14ac:dyDescent="0.3">
      <c r="A413"/>
      <c r="Q413"/>
    </row>
    <row r="414" spans="1:17" x14ac:dyDescent="0.3">
      <c r="A414"/>
      <c r="Q414"/>
    </row>
    <row r="415" spans="1:17" x14ac:dyDescent="0.3">
      <c r="A415"/>
      <c r="Q415"/>
    </row>
    <row r="416" spans="1:17" x14ac:dyDescent="0.3">
      <c r="A416"/>
      <c r="Q416"/>
    </row>
    <row r="417" spans="1:17" x14ac:dyDescent="0.3">
      <c r="A417"/>
      <c r="Q417"/>
    </row>
    <row r="418" spans="1:17" x14ac:dyDescent="0.3">
      <c r="A418"/>
      <c r="Q418"/>
    </row>
    <row r="419" spans="1:17" x14ac:dyDescent="0.3">
      <c r="A419"/>
      <c r="Q419"/>
    </row>
    <row r="420" spans="1:17" x14ac:dyDescent="0.3">
      <c r="A420"/>
      <c r="Q420"/>
    </row>
    <row r="421" spans="1:17" x14ac:dyDescent="0.3">
      <c r="A421"/>
      <c r="Q421"/>
    </row>
    <row r="422" spans="1:17" x14ac:dyDescent="0.3">
      <c r="A422"/>
      <c r="Q422"/>
    </row>
    <row r="423" spans="1:17" x14ac:dyDescent="0.3">
      <c r="A423"/>
      <c r="Q423"/>
    </row>
    <row r="424" spans="1:17" x14ac:dyDescent="0.3">
      <c r="A424"/>
      <c r="Q424"/>
    </row>
    <row r="425" spans="1:17" x14ac:dyDescent="0.3">
      <c r="A425"/>
      <c r="Q425"/>
    </row>
    <row r="426" spans="1:17" x14ac:dyDescent="0.3">
      <c r="A426"/>
      <c r="Q426"/>
    </row>
    <row r="427" spans="1:17" x14ac:dyDescent="0.3">
      <c r="A427"/>
      <c r="Q427"/>
    </row>
    <row r="428" spans="1:17" x14ac:dyDescent="0.3">
      <c r="A428"/>
      <c r="Q428"/>
    </row>
    <row r="429" spans="1:17" x14ac:dyDescent="0.3">
      <c r="A429"/>
      <c r="Q429"/>
    </row>
    <row r="430" spans="1:17" x14ac:dyDescent="0.3">
      <c r="A430"/>
      <c r="Q430"/>
    </row>
    <row r="431" spans="1:17" x14ac:dyDescent="0.3">
      <c r="A431"/>
      <c r="Q431"/>
    </row>
    <row r="432" spans="1:17" x14ac:dyDescent="0.3">
      <c r="A432"/>
      <c r="Q432"/>
    </row>
    <row r="433" spans="1:17" x14ac:dyDescent="0.3">
      <c r="A433"/>
      <c r="Q433"/>
    </row>
    <row r="434" spans="1:17" x14ac:dyDescent="0.3">
      <c r="A434"/>
      <c r="Q434"/>
    </row>
    <row r="435" spans="1:17" x14ac:dyDescent="0.3">
      <c r="A435"/>
      <c r="Q435"/>
    </row>
    <row r="436" spans="1:17" x14ac:dyDescent="0.3">
      <c r="A436"/>
      <c r="Q436"/>
    </row>
    <row r="437" spans="1:17" x14ac:dyDescent="0.3">
      <c r="A437"/>
      <c r="Q437"/>
    </row>
    <row r="438" spans="1:17" x14ac:dyDescent="0.3">
      <c r="A438"/>
      <c r="Q438"/>
    </row>
    <row r="439" spans="1:17" x14ac:dyDescent="0.3">
      <c r="A439"/>
      <c r="Q439"/>
    </row>
    <row r="440" spans="1:17" x14ac:dyDescent="0.3">
      <c r="A440"/>
      <c r="Q440"/>
    </row>
    <row r="441" spans="1:17" x14ac:dyDescent="0.3">
      <c r="A441"/>
      <c r="Q441"/>
    </row>
    <row r="442" spans="1:17" x14ac:dyDescent="0.3">
      <c r="A442"/>
      <c r="Q442"/>
    </row>
    <row r="443" spans="1:17" x14ac:dyDescent="0.3">
      <c r="A443"/>
      <c r="Q443"/>
    </row>
    <row r="444" spans="1:17" x14ac:dyDescent="0.3">
      <c r="A444"/>
      <c r="Q444"/>
    </row>
    <row r="445" spans="1:17" x14ac:dyDescent="0.3">
      <c r="A445"/>
      <c r="Q445"/>
    </row>
    <row r="446" spans="1:17" x14ac:dyDescent="0.3">
      <c r="A446"/>
      <c r="Q446"/>
    </row>
    <row r="447" spans="1:17" x14ac:dyDescent="0.3">
      <c r="A447"/>
      <c r="Q447"/>
    </row>
    <row r="448" spans="1:17" x14ac:dyDescent="0.3">
      <c r="A448"/>
      <c r="Q448"/>
    </row>
    <row r="449" spans="1:17" x14ac:dyDescent="0.3">
      <c r="A449"/>
      <c r="Q449"/>
    </row>
    <row r="450" spans="1:17" x14ac:dyDescent="0.3">
      <c r="A450"/>
      <c r="Q450"/>
    </row>
    <row r="451" spans="1:17" x14ac:dyDescent="0.3">
      <c r="A451"/>
      <c r="Q451"/>
    </row>
    <row r="452" spans="1:17" x14ac:dyDescent="0.3">
      <c r="A452"/>
      <c r="Q452"/>
    </row>
    <row r="453" spans="1:17" x14ac:dyDescent="0.3">
      <c r="A453"/>
      <c r="Q453"/>
    </row>
    <row r="454" spans="1:17" x14ac:dyDescent="0.3">
      <c r="A454"/>
      <c r="Q454"/>
    </row>
    <row r="455" spans="1:17" x14ac:dyDescent="0.3">
      <c r="A455"/>
      <c r="Q455"/>
    </row>
    <row r="456" spans="1:17" x14ac:dyDescent="0.3">
      <c r="A456"/>
      <c r="Q456"/>
    </row>
    <row r="457" spans="1:17" x14ac:dyDescent="0.3">
      <c r="A457"/>
      <c r="Q457"/>
    </row>
    <row r="458" spans="1:17" x14ac:dyDescent="0.3">
      <c r="A458"/>
      <c r="Q458"/>
    </row>
    <row r="459" spans="1:17" x14ac:dyDescent="0.3">
      <c r="A459"/>
      <c r="Q459"/>
    </row>
    <row r="460" spans="1:17" x14ac:dyDescent="0.3">
      <c r="A460"/>
      <c r="Q460"/>
    </row>
    <row r="461" spans="1:17" x14ac:dyDescent="0.3">
      <c r="A461"/>
      <c r="Q461"/>
    </row>
    <row r="462" spans="1:17" x14ac:dyDescent="0.3">
      <c r="A462"/>
      <c r="Q462"/>
    </row>
    <row r="463" spans="1:17" x14ac:dyDescent="0.3">
      <c r="A463"/>
      <c r="Q463"/>
    </row>
    <row r="464" spans="1:17" x14ac:dyDescent="0.3">
      <c r="A464"/>
      <c r="Q464"/>
    </row>
    <row r="465" spans="1:17" x14ac:dyDescent="0.3">
      <c r="A465"/>
      <c r="Q465"/>
    </row>
    <row r="466" spans="1:17" x14ac:dyDescent="0.3">
      <c r="A466"/>
      <c r="Q466"/>
    </row>
    <row r="467" spans="1:17" x14ac:dyDescent="0.3">
      <c r="A467"/>
      <c r="Q467"/>
    </row>
    <row r="468" spans="1:17" x14ac:dyDescent="0.3">
      <c r="A468"/>
      <c r="Q468"/>
    </row>
    <row r="469" spans="1:17" x14ac:dyDescent="0.3">
      <c r="A469"/>
      <c r="Q469"/>
    </row>
    <row r="470" spans="1:17" x14ac:dyDescent="0.3">
      <c r="A470"/>
      <c r="Q470"/>
    </row>
    <row r="471" spans="1:17" x14ac:dyDescent="0.3">
      <c r="A471"/>
      <c r="Q471"/>
    </row>
    <row r="472" spans="1:17" x14ac:dyDescent="0.3">
      <c r="A472"/>
      <c r="Q472"/>
    </row>
    <row r="473" spans="1:17" x14ac:dyDescent="0.3">
      <c r="A473"/>
      <c r="Q473"/>
    </row>
    <row r="474" spans="1:17" x14ac:dyDescent="0.3">
      <c r="A474"/>
      <c r="Q474"/>
    </row>
    <row r="475" spans="1:17" x14ac:dyDescent="0.3">
      <c r="A475"/>
      <c r="Q475"/>
    </row>
    <row r="476" spans="1:17" x14ac:dyDescent="0.3">
      <c r="A476"/>
      <c r="Q476"/>
    </row>
    <row r="477" spans="1:17" x14ac:dyDescent="0.3">
      <c r="A477"/>
      <c r="Q477"/>
    </row>
    <row r="478" spans="1:17" x14ac:dyDescent="0.3">
      <c r="A478"/>
      <c r="Q478"/>
    </row>
    <row r="479" spans="1:17" x14ac:dyDescent="0.3">
      <c r="A479"/>
      <c r="Q479"/>
    </row>
    <row r="480" spans="1:17" x14ac:dyDescent="0.3">
      <c r="A480"/>
      <c r="Q480"/>
    </row>
    <row r="481" spans="1:17" x14ac:dyDescent="0.3">
      <c r="A481"/>
      <c r="Q481"/>
    </row>
    <row r="482" spans="1:17" x14ac:dyDescent="0.3">
      <c r="A482"/>
      <c r="Q482"/>
    </row>
    <row r="483" spans="1:17" x14ac:dyDescent="0.3">
      <c r="A483"/>
      <c r="Q483"/>
    </row>
    <row r="484" spans="1:17" x14ac:dyDescent="0.3">
      <c r="A484"/>
      <c r="Q484"/>
    </row>
    <row r="485" spans="1:17" x14ac:dyDescent="0.3">
      <c r="A485"/>
      <c r="Q485"/>
    </row>
    <row r="486" spans="1:17" x14ac:dyDescent="0.3">
      <c r="A486"/>
      <c r="Q486"/>
    </row>
    <row r="487" spans="1:17" x14ac:dyDescent="0.3">
      <c r="A487"/>
      <c r="Q487"/>
    </row>
    <row r="488" spans="1:17" x14ac:dyDescent="0.3">
      <c r="A488"/>
      <c r="Q488"/>
    </row>
    <row r="489" spans="1:17" x14ac:dyDescent="0.3">
      <c r="A489"/>
      <c r="Q489"/>
    </row>
    <row r="490" spans="1:17" x14ac:dyDescent="0.3">
      <c r="A490"/>
      <c r="Q490"/>
    </row>
    <row r="491" spans="1:17" x14ac:dyDescent="0.3">
      <c r="A491"/>
      <c r="Q491"/>
    </row>
    <row r="492" spans="1:17" x14ac:dyDescent="0.3">
      <c r="A492"/>
      <c r="Q492"/>
    </row>
    <row r="493" spans="1:17" x14ac:dyDescent="0.3">
      <c r="A493"/>
      <c r="Q493"/>
    </row>
    <row r="494" spans="1:17" x14ac:dyDescent="0.3">
      <c r="A494"/>
      <c r="Q494"/>
    </row>
    <row r="495" spans="1:17" x14ac:dyDescent="0.3">
      <c r="A495"/>
      <c r="Q495"/>
    </row>
    <row r="496" spans="1:17" x14ac:dyDescent="0.3">
      <c r="A496"/>
      <c r="Q496"/>
    </row>
    <row r="497" spans="1:17" x14ac:dyDescent="0.3">
      <c r="A497"/>
      <c r="Q497"/>
    </row>
    <row r="498" spans="1:17" x14ac:dyDescent="0.3">
      <c r="A498"/>
      <c r="Q498"/>
    </row>
    <row r="499" spans="1:17" x14ac:dyDescent="0.3">
      <c r="A499"/>
      <c r="Q499"/>
    </row>
    <row r="500" spans="1:17" x14ac:dyDescent="0.3">
      <c r="A500"/>
      <c r="Q500"/>
    </row>
    <row r="501" spans="1:17" x14ac:dyDescent="0.3">
      <c r="A501"/>
      <c r="Q501"/>
    </row>
    <row r="502" spans="1:17" x14ac:dyDescent="0.3">
      <c r="A502"/>
      <c r="Q502"/>
    </row>
    <row r="503" spans="1:17" x14ac:dyDescent="0.3">
      <c r="A503"/>
      <c r="Q503"/>
    </row>
    <row r="504" spans="1:17" x14ac:dyDescent="0.3">
      <c r="A504"/>
      <c r="Q504"/>
    </row>
    <row r="505" spans="1:17" x14ac:dyDescent="0.3">
      <c r="A505"/>
      <c r="Q505"/>
    </row>
    <row r="506" spans="1:17" x14ac:dyDescent="0.3">
      <c r="A506"/>
      <c r="Q506"/>
    </row>
    <row r="507" spans="1:17" x14ac:dyDescent="0.3">
      <c r="A507"/>
      <c r="Q507"/>
    </row>
    <row r="508" spans="1:17" x14ac:dyDescent="0.3">
      <c r="A508"/>
      <c r="Q508"/>
    </row>
    <row r="509" spans="1:17" x14ac:dyDescent="0.3">
      <c r="A509"/>
      <c r="Q509"/>
    </row>
    <row r="510" spans="1:17" x14ac:dyDescent="0.3">
      <c r="A510"/>
      <c r="Q510"/>
    </row>
    <row r="511" spans="1:17" x14ac:dyDescent="0.3">
      <c r="A511"/>
      <c r="Q511"/>
    </row>
    <row r="512" spans="1:17" x14ac:dyDescent="0.3">
      <c r="A512"/>
      <c r="Q512"/>
    </row>
    <row r="513" spans="1:17" x14ac:dyDescent="0.3">
      <c r="A513"/>
      <c r="Q513"/>
    </row>
    <row r="514" spans="1:17" x14ac:dyDescent="0.3">
      <c r="A514"/>
      <c r="Q514"/>
    </row>
    <row r="515" spans="1:17" x14ac:dyDescent="0.3">
      <c r="A515"/>
      <c r="Q515"/>
    </row>
    <row r="516" spans="1:17" x14ac:dyDescent="0.3">
      <c r="A516"/>
      <c r="Q516"/>
    </row>
    <row r="517" spans="1:17" x14ac:dyDescent="0.3">
      <c r="A517"/>
      <c r="Q517"/>
    </row>
    <row r="518" spans="1:17" x14ac:dyDescent="0.3">
      <c r="A518"/>
      <c r="Q518"/>
    </row>
    <row r="519" spans="1:17" x14ac:dyDescent="0.3">
      <c r="A519"/>
      <c r="Q519"/>
    </row>
    <row r="520" spans="1:17" x14ac:dyDescent="0.3">
      <c r="A520"/>
      <c r="Q520"/>
    </row>
    <row r="521" spans="1:17" x14ac:dyDescent="0.3">
      <c r="A521"/>
      <c r="Q521"/>
    </row>
    <row r="522" spans="1:17" x14ac:dyDescent="0.3">
      <c r="A522"/>
      <c r="Q522"/>
    </row>
    <row r="523" spans="1:17" x14ac:dyDescent="0.3">
      <c r="A523"/>
      <c r="Q523"/>
    </row>
    <row r="524" spans="1:17" x14ac:dyDescent="0.3">
      <c r="A524"/>
      <c r="Q524"/>
    </row>
    <row r="525" spans="1:17" x14ac:dyDescent="0.3">
      <c r="A525"/>
      <c r="Q525"/>
    </row>
    <row r="526" spans="1:17" x14ac:dyDescent="0.3">
      <c r="A526"/>
      <c r="Q526"/>
    </row>
    <row r="527" spans="1:17" x14ac:dyDescent="0.3">
      <c r="A527"/>
      <c r="Q527"/>
    </row>
    <row r="528" spans="1:17" x14ac:dyDescent="0.3">
      <c r="A528"/>
      <c r="Q528"/>
    </row>
    <row r="529" spans="1:17" x14ac:dyDescent="0.3">
      <c r="A529"/>
      <c r="Q529"/>
    </row>
    <row r="530" spans="1:17" x14ac:dyDescent="0.3">
      <c r="A530"/>
      <c r="Q530"/>
    </row>
    <row r="531" spans="1:17" x14ac:dyDescent="0.3">
      <c r="A531"/>
      <c r="Q531"/>
    </row>
    <row r="532" spans="1:17" x14ac:dyDescent="0.3">
      <c r="A532"/>
      <c r="Q532"/>
    </row>
    <row r="533" spans="1:17" x14ac:dyDescent="0.3">
      <c r="A533"/>
      <c r="Q533"/>
    </row>
    <row r="534" spans="1:17" x14ac:dyDescent="0.3">
      <c r="A534"/>
      <c r="Q534"/>
    </row>
    <row r="535" spans="1:17" x14ac:dyDescent="0.3">
      <c r="A535"/>
      <c r="Q535"/>
    </row>
    <row r="536" spans="1:17" x14ac:dyDescent="0.3">
      <c r="A536"/>
      <c r="Q536"/>
    </row>
    <row r="537" spans="1:17" x14ac:dyDescent="0.3">
      <c r="A537"/>
      <c r="Q537"/>
    </row>
    <row r="538" spans="1:17" x14ac:dyDescent="0.3">
      <c r="A538"/>
      <c r="Q538"/>
    </row>
    <row r="539" spans="1:17" x14ac:dyDescent="0.3">
      <c r="A539"/>
      <c r="Q539"/>
    </row>
    <row r="540" spans="1:17" x14ac:dyDescent="0.3">
      <c r="A540"/>
      <c r="Q540"/>
    </row>
    <row r="541" spans="1:17" x14ac:dyDescent="0.3">
      <c r="A541"/>
      <c r="Q541"/>
    </row>
    <row r="542" spans="1:17" x14ac:dyDescent="0.3">
      <c r="A542"/>
      <c r="Q542"/>
    </row>
    <row r="543" spans="1:17" x14ac:dyDescent="0.3">
      <c r="A543"/>
      <c r="Q543"/>
    </row>
    <row r="544" spans="1:17" x14ac:dyDescent="0.3">
      <c r="A544"/>
      <c r="Q544"/>
    </row>
    <row r="545" spans="1:17" x14ac:dyDescent="0.3">
      <c r="A545"/>
      <c r="Q545"/>
    </row>
    <row r="546" spans="1:17" x14ac:dyDescent="0.3">
      <c r="A546"/>
      <c r="Q546"/>
    </row>
    <row r="547" spans="1:17" x14ac:dyDescent="0.3">
      <c r="A547"/>
      <c r="Q547"/>
    </row>
    <row r="548" spans="1:17" x14ac:dyDescent="0.3">
      <c r="A548"/>
      <c r="Q548"/>
    </row>
    <row r="549" spans="1:17" x14ac:dyDescent="0.3">
      <c r="A549"/>
      <c r="Q549"/>
    </row>
    <row r="550" spans="1:17" x14ac:dyDescent="0.3">
      <c r="A550"/>
      <c r="Q550"/>
    </row>
    <row r="551" spans="1:17" x14ac:dyDescent="0.3">
      <c r="A551"/>
      <c r="Q551"/>
    </row>
    <row r="552" spans="1:17" x14ac:dyDescent="0.3">
      <c r="A552"/>
      <c r="Q552"/>
    </row>
    <row r="553" spans="1:17" x14ac:dyDescent="0.3">
      <c r="A553"/>
      <c r="Q553"/>
    </row>
    <row r="554" spans="1:17" x14ac:dyDescent="0.3">
      <c r="A554"/>
      <c r="Q554"/>
    </row>
    <row r="555" spans="1:17" x14ac:dyDescent="0.3">
      <c r="A555"/>
      <c r="Q555"/>
    </row>
    <row r="556" spans="1:17" x14ac:dyDescent="0.3">
      <c r="A556"/>
      <c r="Q556"/>
    </row>
    <row r="557" spans="1:17" x14ac:dyDescent="0.3">
      <c r="A557"/>
      <c r="Q557"/>
    </row>
    <row r="558" spans="1:17" x14ac:dyDescent="0.3">
      <c r="A558"/>
      <c r="Q558"/>
    </row>
    <row r="559" spans="1:17" x14ac:dyDescent="0.3">
      <c r="A559"/>
      <c r="Q559"/>
    </row>
    <row r="560" spans="1:17" x14ac:dyDescent="0.3">
      <c r="A560"/>
      <c r="Q560"/>
    </row>
    <row r="561" spans="1:17" x14ac:dyDescent="0.3">
      <c r="A561"/>
      <c r="Q561"/>
    </row>
    <row r="562" spans="1:17" x14ac:dyDescent="0.3">
      <c r="A562"/>
      <c r="Q562"/>
    </row>
    <row r="563" spans="1:17" x14ac:dyDescent="0.3">
      <c r="A563"/>
      <c r="Q563"/>
    </row>
    <row r="564" spans="1:17" x14ac:dyDescent="0.3">
      <c r="A564"/>
      <c r="Q564"/>
    </row>
    <row r="565" spans="1:17" x14ac:dyDescent="0.3">
      <c r="A565"/>
      <c r="Q565"/>
    </row>
    <row r="566" spans="1:17" x14ac:dyDescent="0.3">
      <c r="A566"/>
      <c r="Q566"/>
    </row>
    <row r="567" spans="1:17" x14ac:dyDescent="0.3">
      <c r="A567"/>
      <c r="Q567"/>
    </row>
    <row r="568" spans="1:17" x14ac:dyDescent="0.3">
      <c r="A568"/>
      <c r="Q568"/>
    </row>
    <row r="569" spans="1:17" x14ac:dyDescent="0.3">
      <c r="A569"/>
      <c r="Q569"/>
    </row>
    <row r="570" spans="1:17" x14ac:dyDescent="0.3">
      <c r="A570"/>
      <c r="Q570"/>
    </row>
    <row r="571" spans="1:17" x14ac:dyDescent="0.3">
      <c r="A571"/>
      <c r="Q571"/>
    </row>
    <row r="572" spans="1:17" x14ac:dyDescent="0.3">
      <c r="A572"/>
      <c r="Q572"/>
    </row>
    <row r="573" spans="1:17" x14ac:dyDescent="0.3">
      <c r="A573"/>
      <c r="Q573"/>
    </row>
    <row r="574" spans="1:17" x14ac:dyDescent="0.3">
      <c r="A574"/>
      <c r="Q574"/>
    </row>
    <row r="575" spans="1:17" x14ac:dyDescent="0.3">
      <c r="A575"/>
      <c r="Q575"/>
    </row>
    <row r="576" spans="1:17" x14ac:dyDescent="0.3">
      <c r="A576"/>
      <c r="Q576"/>
    </row>
    <row r="577" spans="1:17" x14ac:dyDescent="0.3">
      <c r="A577"/>
      <c r="Q577"/>
    </row>
    <row r="578" spans="1:17" x14ac:dyDescent="0.3">
      <c r="A578"/>
      <c r="Q578"/>
    </row>
    <row r="579" spans="1:17" x14ac:dyDescent="0.3">
      <c r="A579"/>
      <c r="Q579"/>
    </row>
    <row r="580" spans="1:17" x14ac:dyDescent="0.3">
      <c r="A580"/>
      <c r="Q580"/>
    </row>
    <row r="581" spans="1:17" x14ac:dyDescent="0.3">
      <c r="A581"/>
      <c r="Q581"/>
    </row>
    <row r="582" spans="1:17" x14ac:dyDescent="0.3">
      <c r="A582"/>
      <c r="Q582"/>
    </row>
    <row r="583" spans="1:17" x14ac:dyDescent="0.3">
      <c r="A583"/>
      <c r="Q583"/>
    </row>
    <row r="584" spans="1:17" x14ac:dyDescent="0.3">
      <c r="A584"/>
      <c r="Q584"/>
    </row>
    <row r="585" spans="1:17" x14ac:dyDescent="0.3">
      <c r="A585"/>
      <c r="Q585"/>
    </row>
    <row r="586" spans="1:17" x14ac:dyDescent="0.3">
      <c r="A586"/>
      <c r="Q586"/>
    </row>
    <row r="587" spans="1:17" x14ac:dyDescent="0.3">
      <c r="A587"/>
      <c r="Q587"/>
    </row>
    <row r="588" spans="1:17" x14ac:dyDescent="0.3">
      <c r="A588"/>
      <c r="Q588"/>
    </row>
    <row r="589" spans="1:17" x14ac:dyDescent="0.3">
      <c r="A589"/>
      <c r="Q589"/>
    </row>
    <row r="590" spans="1:17" x14ac:dyDescent="0.3">
      <c r="A590"/>
      <c r="Q590"/>
    </row>
    <row r="591" spans="1:17" x14ac:dyDescent="0.3">
      <c r="A591"/>
      <c r="Q591"/>
    </row>
    <row r="592" spans="1:17" x14ac:dyDescent="0.3">
      <c r="A592"/>
      <c r="Q592"/>
    </row>
    <row r="593" spans="1:17" x14ac:dyDescent="0.3">
      <c r="A593"/>
      <c r="Q593"/>
    </row>
    <row r="594" spans="1:17" x14ac:dyDescent="0.3">
      <c r="A594"/>
      <c r="Q594"/>
    </row>
    <row r="595" spans="1:17" x14ac:dyDescent="0.3">
      <c r="A595"/>
      <c r="Q595"/>
    </row>
    <row r="596" spans="1:17" x14ac:dyDescent="0.3">
      <c r="A596"/>
      <c r="Q596"/>
    </row>
    <row r="597" spans="1:17" x14ac:dyDescent="0.3">
      <c r="A597"/>
      <c r="Q597"/>
    </row>
    <row r="598" spans="1:17" x14ac:dyDescent="0.3">
      <c r="A598"/>
      <c r="Q598"/>
    </row>
    <row r="599" spans="1:17" x14ac:dyDescent="0.3">
      <c r="A599"/>
      <c r="Q599"/>
    </row>
    <row r="600" spans="1:17" x14ac:dyDescent="0.3">
      <c r="A600"/>
      <c r="Q600"/>
    </row>
    <row r="601" spans="1:17" x14ac:dyDescent="0.3">
      <c r="A601"/>
      <c r="Q601"/>
    </row>
    <row r="602" spans="1:17" x14ac:dyDescent="0.3">
      <c r="A602"/>
      <c r="Q602"/>
    </row>
    <row r="603" spans="1:17" x14ac:dyDescent="0.3">
      <c r="A603"/>
      <c r="Q603"/>
    </row>
    <row r="604" spans="1:17" x14ac:dyDescent="0.3">
      <c r="A604"/>
      <c r="Q604"/>
    </row>
    <row r="605" spans="1:17" x14ac:dyDescent="0.3">
      <c r="A605"/>
      <c r="Q605"/>
    </row>
    <row r="606" spans="1:17" x14ac:dyDescent="0.3">
      <c r="A606"/>
      <c r="Q606"/>
    </row>
    <row r="607" spans="1:17" x14ac:dyDescent="0.3">
      <c r="A607"/>
      <c r="Q607"/>
    </row>
    <row r="608" spans="1:17" x14ac:dyDescent="0.3">
      <c r="A608"/>
      <c r="Q608"/>
    </row>
    <row r="609" spans="1:17" x14ac:dyDescent="0.3">
      <c r="A609"/>
      <c r="Q609"/>
    </row>
    <row r="610" spans="1:17" x14ac:dyDescent="0.3">
      <c r="A610"/>
      <c r="Q610"/>
    </row>
    <row r="611" spans="1:17" x14ac:dyDescent="0.3">
      <c r="A611"/>
      <c r="Q611"/>
    </row>
    <row r="612" spans="1:17" x14ac:dyDescent="0.3">
      <c r="A612"/>
      <c r="Q612"/>
    </row>
    <row r="613" spans="1:17" x14ac:dyDescent="0.3">
      <c r="A613"/>
      <c r="Q613"/>
    </row>
    <row r="614" spans="1:17" x14ac:dyDescent="0.3">
      <c r="A614"/>
      <c r="Q614"/>
    </row>
    <row r="615" spans="1:17" x14ac:dyDescent="0.3">
      <c r="A615"/>
      <c r="Q615"/>
    </row>
    <row r="616" spans="1:17" x14ac:dyDescent="0.3">
      <c r="A616"/>
      <c r="Q616"/>
    </row>
    <row r="617" spans="1:17" x14ac:dyDescent="0.3">
      <c r="A617"/>
      <c r="Q617"/>
    </row>
    <row r="618" spans="1:17" x14ac:dyDescent="0.3">
      <c r="A618"/>
      <c r="Q618"/>
    </row>
    <row r="619" spans="1:17" x14ac:dyDescent="0.3">
      <c r="A619"/>
      <c r="Q619"/>
    </row>
    <row r="620" spans="1:17" x14ac:dyDescent="0.3">
      <c r="A620"/>
      <c r="Q620"/>
    </row>
    <row r="621" spans="1:17" x14ac:dyDescent="0.3">
      <c r="A621"/>
      <c r="Q621"/>
    </row>
    <row r="622" spans="1:17" x14ac:dyDescent="0.3">
      <c r="A622"/>
      <c r="Q622"/>
    </row>
    <row r="623" spans="1:17" x14ac:dyDescent="0.3">
      <c r="A623"/>
      <c r="Q623"/>
    </row>
    <row r="624" spans="1:17" x14ac:dyDescent="0.3">
      <c r="A624"/>
      <c r="Q624"/>
    </row>
    <row r="625" spans="1:17" x14ac:dyDescent="0.3">
      <c r="A625"/>
      <c r="Q625"/>
    </row>
    <row r="626" spans="1:17" x14ac:dyDescent="0.3">
      <c r="A626"/>
      <c r="Q626"/>
    </row>
    <row r="627" spans="1:17" x14ac:dyDescent="0.3">
      <c r="A627"/>
      <c r="Q627"/>
    </row>
    <row r="628" spans="1:17" x14ac:dyDescent="0.3">
      <c r="A628"/>
      <c r="Q628"/>
    </row>
    <row r="629" spans="1:17" x14ac:dyDescent="0.3">
      <c r="A629"/>
      <c r="Q629"/>
    </row>
    <row r="630" spans="1:17" x14ac:dyDescent="0.3">
      <c r="A630"/>
      <c r="Q630"/>
    </row>
    <row r="631" spans="1:17" x14ac:dyDescent="0.3">
      <c r="A631"/>
      <c r="Q631"/>
    </row>
    <row r="632" spans="1:17" x14ac:dyDescent="0.3">
      <c r="A632"/>
      <c r="Q632"/>
    </row>
    <row r="633" spans="1:17" x14ac:dyDescent="0.3">
      <c r="A633"/>
      <c r="Q633"/>
    </row>
    <row r="634" spans="1:17" x14ac:dyDescent="0.3">
      <c r="A634"/>
      <c r="Q634"/>
    </row>
    <row r="635" spans="1:17" x14ac:dyDescent="0.3">
      <c r="A635"/>
      <c r="Q635"/>
    </row>
    <row r="636" spans="1:17" x14ac:dyDescent="0.3">
      <c r="A636"/>
      <c r="Q636"/>
    </row>
    <row r="637" spans="1:17" x14ac:dyDescent="0.3">
      <c r="A637"/>
      <c r="Q637"/>
    </row>
    <row r="638" spans="1:17" x14ac:dyDescent="0.3">
      <c r="A638"/>
      <c r="Q638"/>
    </row>
    <row r="639" spans="1:17" x14ac:dyDescent="0.3">
      <c r="A639"/>
      <c r="Q639"/>
    </row>
    <row r="640" spans="1:17" x14ac:dyDescent="0.3">
      <c r="A640"/>
      <c r="Q640"/>
    </row>
    <row r="641" spans="1:17" x14ac:dyDescent="0.3">
      <c r="A641"/>
      <c r="Q641"/>
    </row>
    <row r="642" spans="1:17" x14ac:dyDescent="0.3">
      <c r="A642"/>
      <c r="Q642"/>
    </row>
    <row r="643" spans="1:17" x14ac:dyDescent="0.3">
      <c r="A643"/>
      <c r="Q643"/>
    </row>
    <row r="644" spans="1:17" x14ac:dyDescent="0.3">
      <c r="A644"/>
      <c r="Q644"/>
    </row>
    <row r="645" spans="1:17" x14ac:dyDescent="0.3">
      <c r="A645"/>
      <c r="Q645"/>
    </row>
    <row r="646" spans="1:17" x14ac:dyDescent="0.3">
      <c r="A646"/>
      <c r="Q646"/>
    </row>
    <row r="647" spans="1:17" x14ac:dyDescent="0.3">
      <c r="A647"/>
      <c r="Q647"/>
    </row>
    <row r="648" spans="1:17" x14ac:dyDescent="0.3">
      <c r="A648"/>
      <c r="Q648"/>
    </row>
    <row r="649" spans="1:17" x14ac:dyDescent="0.3">
      <c r="A649"/>
      <c r="Q649"/>
    </row>
    <row r="650" spans="1:17" x14ac:dyDescent="0.3">
      <c r="A650"/>
      <c r="Q650"/>
    </row>
    <row r="651" spans="1:17" x14ac:dyDescent="0.3">
      <c r="A651"/>
      <c r="Q651"/>
    </row>
    <row r="652" spans="1:17" x14ac:dyDescent="0.3">
      <c r="A652"/>
      <c r="Q652"/>
    </row>
    <row r="653" spans="1:17" x14ac:dyDescent="0.3">
      <c r="A653"/>
      <c r="Q653"/>
    </row>
    <row r="654" spans="1:17" x14ac:dyDescent="0.3">
      <c r="A654"/>
      <c r="Q654"/>
    </row>
    <row r="655" spans="1:17" x14ac:dyDescent="0.3">
      <c r="A655"/>
      <c r="Q655"/>
    </row>
    <row r="656" spans="1:17" x14ac:dyDescent="0.3">
      <c r="A656"/>
      <c r="Q656"/>
    </row>
    <row r="657" spans="1:17" x14ac:dyDescent="0.3">
      <c r="A657"/>
      <c r="Q657"/>
    </row>
    <row r="658" spans="1:17" x14ac:dyDescent="0.3">
      <c r="A658"/>
      <c r="Q658"/>
    </row>
    <row r="659" spans="1:17" x14ac:dyDescent="0.3">
      <c r="A659"/>
      <c r="Q659"/>
    </row>
    <row r="660" spans="1:17" x14ac:dyDescent="0.3">
      <c r="A660"/>
      <c r="Q660"/>
    </row>
    <row r="661" spans="1:17" x14ac:dyDescent="0.3">
      <c r="A661"/>
      <c r="Q661"/>
    </row>
    <row r="662" spans="1:17" x14ac:dyDescent="0.3">
      <c r="A662"/>
      <c r="Q662"/>
    </row>
    <row r="663" spans="1:17" x14ac:dyDescent="0.3">
      <c r="A663"/>
      <c r="Q663"/>
    </row>
    <row r="664" spans="1:17" x14ac:dyDescent="0.3">
      <c r="A664"/>
      <c r="Q664"/>
    </row>
    <row r="665" spans="1:17" x14ac:dyDescent="0.3">
      <c r="A665"/>
      <c r="Q665"/>
    </row>
    <row r="666" spans="1:17" x14ac:dyDescent="0.3">
      <c r="A666"/>
      <c r="Q666"/>
    </row>
    <row r="667" spans="1:17" x14ac:dyDescent="0.3">
      <c r="A667"/>
      <c r="Q667"/>
    </row>
    <row r="668" spans="1:17" x14ac:dyDescent="0.3">
      <c r="A668"/>
      <c r="Q668"/>
    </row>
    <row r="669" spans="1:17" x14ac:dyDescent="0.3">
      <c r="A669"/>
      <c r="Q669"/>
    </row>
    <row r="670" spans="1:17" x14ac:dyDescent="0.3">
      <c r="A670"/>
      <c r="Q670"/>
    </row>
    <row r="671" spans="1:17" x14ac:dyDescent="0.3">
      <c r="A671"/>
      <c r="Q671"/>
    </row>
    <row r="672" spans="1:17" x14ac:dyDescent="0.3">
      <c r="A672"/>
      <c r="Q672"/>
    </row>
    <row r="673" spans="1:17" x14ac:dyDescent="0.3">
      <c r="A673"/>
      <c r="Q673"/>
    </row>
    <row r="674" spans="1:17" x14ac:dyDescent="0.3">
      <c r="A674"/>
      <c r="Q674"/>
    </row>
    <row r="675" spans="1:17" x14ac:dyDescent="0.3">
      <c r="A675"/>
      <c r="Q675"/>
    </row>
    <row r="676" spans="1:17" x14ac:dyDescent="0.3">
      <c r="A676"/>
      <c r="Q676"/>
    </row>
    <row r="677" spans="1:17" x14ac:dyDescent="0.3">
      <c r="A677"/>
      <c r="Q677"/>
    </row>
    <row r="678" spans="1:17" x14ac:dyDescent="0.3">
      <c r="A678"/>
      <c r="Q678"/>
    </row>
    <row r="679" spans="1:17" x14ac:dyDescent="0.3">
      <c r="A679"/>
      <c r="Q679"/>
    </row>
    <row r="680" spans="1:17" x14ac:dyDescent="0.3">
      <c r="A680"/>
      <c r="Q680"/>
    </row>
    <row r="681" spans="1:17" x14ac:dyDescent="0.3">
      <c r="A681"/>
      <c r="Q681"/>
    </row>
    <row r="682" spans="1:17" x14ac:dyDescent="0.3">
      <c r="A682"/>
      <c r="Q682"/>
    </row>
    <row r="683" spans="1:17" x14ac:dyDescent="0.3">
      <c r="A683"/>
      <c r="Q683"/>
    </row>
    <row r="684" spans="1:17" x14ac:dyDescent="0.3">
      <c r="A684"/>
      <c r="Q684"/>
    </row>
    <row r="685" spans="1:17" x14ac:dyDescent="0.3">
      <c r="A685"/>
      <c r="Q685"/>
    </row>
    <row r="686" spans="1:17" x14ac:dyDescent="0.3">
      <c r="A686"/>
      <c r="Q686"/>
    </row>
    <row r="687" spans="1:17" x14ac:dyDescent="0.3">
      <c r="A687"/>
      <c r="Q687"/>
    </row>
    <row r="688" spans="1:17" x14ac:dyDescent="0.3">
      <c r="A688"/>
      <c r="Q688"/>
    </row>
    <row r="689" spans="1:17" x14ac:dyDescent="0.3">
      <c r="A689"/>
      <c r="Q689"/>
    </row>
    <row r="690" spans="1:17" x14ac:dyDescent="0.3">
      <c r="A690"/>
      <c r="Q690"/>
    </row>
    <row r="691" spans="1:17" x14ac:dyDescent="0.3">
      <c r="A691"/>
      <c r="Q691"/>
    </row>
    <row r="692" spans="1:17" x14ac:dyDescent="0.3">
      <c r="A692"/>
      <c r="Q692"/>
    </row>
    <row r="693" spans="1:17" x14ac:dyDescent="0.3">
      <c r="A693"/>
      <c r="Q693"/>
    </row>
    <row r="694" spans="1:17" x14ac:dyDescent="0.3">
      <c r="A694"/>
      <c r="Q694"/>
    </row>
    <row r="695" spans="1:17" x14ac:dyDescent="0.3">
      <c r="A695"/>
      <c r="Q695"/>
    </row>
    <row r="696" spans="1:17" x14ac:dyDescent="0.3">
      <c r="A696"/>
      <c r="Q696"/>
    </row>
    <row r="697" spans="1:17" x14ac:dyDescent="0.3">
      <c r="A697"/>
      <c r="Q697"/>
    </row>
    <row r="698" spans="1:17" x14ac:dyDescent="0.3">
      <c r="A698"/>
      <c r="Q698"/>
    </row>
    <row r="699" spans="1:17" x14ac:dyDescent="0.3">
      <c r="A699"/>
      <c r="Q699"/>
    </row>
    <row r="700" spans="1:17" x14ac:dyDescent="0.3">
      <c r="A700"/>
      <c r="Q700"/>
    </row>
    <row r="701" spans="1:17" x14ac:dyDescent="0.3">
      <c r="A701"/>
      <c r="Q701"/>
    </row>
    <row r="702" spans="1:17" x14ac:dyDescent="0.3">
      <c r="A702"/>
      <c r="Q702"/>
    </row>
    <row r="703" spans="1:17" x14ac:dyDescent="0.3">
      <c r="A703"/>
      <c r="Q703"/>
    </row>
    <row r="704" spans="1:17" x14ac:dyDescent="0.3">
      <c r="A704"/>
      <c r="Q704"/>
    </row>
    <row r="705" spans="1:17" x14ac:dyDescent="0.3">
      <c r="A705"/>
      <c r="Q705"/>
    </row>
    <row r="706" spans="1:17" x14ac:dyDescent="0.3">
      <c r="A706"/>
      <c r="Q706"/>
    </row>
    <row r="707" spans="1:17" x14ac:dyDescent="0.3">
      <c r="A707"/>
      <c r="Q707"/>
    </row>
    <row r="708" spans="1:17" x14ac:dyDescent="0.3">
      <c r="A708"/>
      <c r="Q708"/>
    </row>
    <row r="709" spans="1:17" x14ac:dyDescent="0.3">
      <c r="A709"/>
      <c r="Q709"/>
    </row>
    <row r="710" spans="1:17" x14ac:dyDescent="0.3">
      <c r="A710"/>
      <c r="Q710"/>
    </row>
    <row r="711" spans="1:17" x14ac:dyDescent="0.3">
      <c r="A711"/>
      <c r="Q711"/>
    </row>
    <row r="712" spans="1:17" x14ac:dyDescent="0.3">
      <c r="A712"/>
      <c r="Q712"/>
    </row>
    <row r="713" spans="1:17" x14ac:dyDescent="0.3">
      <c r="A713"/>
      <c r="Q713"/>
    </row>
    <row r="714" spans="1:17" x14ac:dyDescent="0.3">
      <c r="A714"/>
      <c r="Q714"/>
    </row>
    <row r="715" spans="1:17" x14ac:dyDescent="0.3">
      <c r="A715"/>
      <c r="Q715"/>
    </row>
    <row r="716" spans="1:17" x14ac:dyDescent="0.3">
      <c r="A716"/>
      <c r="Q716"/>
    </row>
    <row r="717" spans="1:17" x14ac:dyDescent="0.3">
      <c r="A717"/>
      <c r="Q717"/>
    </row>
    <row r="718" spans="1:17" x14ac:dyDescent="0.3">
      <c r="A718"/>
      <c r="Q718"/>
    </row>
    <row r="719" spans="1:17" x14ac:dyDescent="0.3">
      <c r="A719"/>
      <c r="Q719"/>
    </row>
    <row r="720" spans="1:17" x14ac:dyDescent="0.3">
      <c r="A720"/>
      <c r="Q720"/>
    </row>
    <row r="721" spans="1:17" x14ac:dyDescent="0.3">
      <c r="A721"/>
      <c r="Q721"/>
    </row>
    <row r="722" spans="1:17" x14ac:dyDescent="0.3">
      <c r="A722"/>
      <c r="Q722"/>
    </row>
    <row r="723" spans="1:17" x14ac:dyDescent="0.3">
      <c r="A723"/>
      <c r="Q723"/>
    </row>
    <row r="724" spans="1:17" x14ac:dyDescent="0.3">
      <c r="A724"/>
      <c r="Q724"/>
    </row>
    <row r="725" spans="1:17" x14ac:dyDescent="0.3">
      <c r="A725"/>
      <c r="Q725"/>
    </row>
    <row r="726" spans="1:17" x14ac:dyDescent="0.3">
      <c r="A726"/>
      <c r="Q726"/>
    </row>
    <row r="727" spans="1:17" x14ac:dyDescent="0.3">
      <c r="A727"/>
      <c r="Q727"/>
    </row>
    <row r="728" spans="1:17" x14ac:dyDescent="0.3">
      <c r="A728"/>
      <c r="Q728"/>
    </row>
    <row r="729" spans="1:17" x14ac:dyDescent="0.3">
      <c r="A729"/>
      <c r="Q729"/>
    </row>
    <row r="730" spans="1:17" x14ac:dyDescent="0.3">
      <c r="A730"/>
      <c r="Q730"/>
    </row>
    <row r="731" spans="1:17" x14ac:dyDescent="0.3">
      <c r="A731"/>
      <c r="Q731"/>
    </row>
    <row r="732" spans="1:17" x14ac:dyDescent="0.3">
      <c r="A732"/>
      <c r="Q732"/>
    </row>
    <row r="733" spans="1:17" x14ac:dyDescent="0.3">
      <c r="A733"/>
      <c r="Q733"/>
    </row>
    <row r="734" spans="1:17" x14ac:dyDescent="0.3">
      <c r="A734"/>
      <c r="Q734"/>
    </row>
    <row r="735" spans="1:17" x14ac:dyDescent="0.3">
      <c r="A735"/>
      <c r="Q735"/>
    </row>
    <row r="736" spans="1:17" x14ac:dyDescent="0.3">
      <c r="A736"/>
      <c r="Q736"/>
    </row>
    <row r="737" spans="1:17" x14ac:dyDescent="0.3">
      <c r="A737"/>
      <c r="Q737"/>
    </row>
    <row r="738" spans="1:17" x14ac:dyDescent="0.3">
      <c r="A738"/>
      <c r="Q738"/>
    </row>
    <row r="739" spans="1:17" x14ac:dyDescent="0.3">
      <c r="A739"/>
      <c r="Q739"/>
    </row>
    <row r="740" spans="1:17" x14ac:dyDescent="0.3">
      <c r="A740"/>
      <c r="Q740"/>
    </row>
    <row r="741" spans="1:17" x14ac:dyDescent="0.3">
      <c r="A741"/>
      <c r="Q741"/>
    </row>
    <row r="742" spans="1:17" x14ac:dyDescent="0.3">
      <c r="A742"/>
      <c r="Q742"/>
    </row>
    <row r="743" spans="1:17" x14ac:dyDescent="0.3">
      <c r="A743"/>
      <c r="Q743"/>
    </row>
    <row r="744" spans="1:17" x14ac:dyDescent="0.3">
      <c r="A744"/>
      <c r="Q744"/>
    </row>
    <row r="745" spans="1:17" x14ac:dyDescent="0.3">
      <c r="A745"/>
      <c r="Q745"/>
    </row>
    <row r="746" spans="1:17" x14ac:dyDescent="0.3">
      <c r="A746"/>
      <c r="Q746"/>
    </row>
    <row r="747" spans="1:17" x14ac:dyDescent="0.3">
      <c r="A747"/>
      <c r="Q747"/>
    </row>
    <row r="748" spans="1:17" x14ac:dyDescent="0.3">
      <c r="A748"/>
      <c r="Q748"/>
    </row>
    <row r="749" spans="1:17" x14ac:dyDescent="0.3">
      <c r="A749"/>
      <c r="Q749"/>
    </row>
    <row r="750" spans="1:17" x14ac:dyDescent="0.3">
      <c r="A750"/>
      <c r="Q750"/>
    </row>
    <row r="751" spans="1:17" x14ac:dyDescent="0.3">
      <c r="A751"/>
      <c r="Q751"/>
    </row>
    <row r="752" spans="1:17" x14ac:dyDescent="0.3">
      <c r="A752"/>
      <c r="Q752"/>
    </row>
    <row r="753" spans="1:17" x14ac:dyDescent="0.3">
      <c r="A753"/>
      <c r="Q753"/>
    </row>
    <row r="754" spans="1:17" x14ac:dyDescent="0.3">
      <c r="A754"/>
      <c r="Q754"/>
    </row>
    <row r="755" spans="1:17" x14ac:dyDescent="0.3">
      <c r="A755"/>
      <c r="Q755"/>
    </row>
    <row r="756" spans="1:17" x14ac:dyDescent="0.3">
      <c r="A756"/>
      <c r="Q756"/>
    </row>
    <row r="757" spans="1:17" x14ac:dyDescent="0.3">
      <c r="A757"/>
      <c r="Q757"/>
    </row>
    <row r="758" spans="1:17" x14ac:dyDescent="0.3">
      <c r="A758"/>
      <c r="Q758"/>
    </row>
    <row r="759" spans="1:17" x14ac:dyDescent="0.3">
      <c r="A759"/>
      <c r="Q759"/>
    </row>
    <row r="760" spans="1:17" x14ac:dyDescent="0.3">
      <c r="A760"/>
      <c r="Q760"/>
    </row>
    <row r="761" spans="1:17" x14ac:dyDescent="0.3">
      <c r="A761"/>
      <c r="Q761"/>
    </row>
    <row r="762" spans="1:17" x14ac:dyDescent="0.3">
      <c r="A762"/>
      <c r="Q762"/>
    </row>
    <row r="763" spans="1:17" x14ac:dyDescent="0.3">
      <c r="A763"/>
      <c r="Q763"/>
    </row>
    <row r="764" spans="1:17" x14ac:dyDescent="0.3">
      <c r="A764"/>
      <c r="Q764"/>
    </row>
    <row r="765" spans="1:17" x14ac:dyDescent="0.3">
      <c r="A765"/>
      <c r="Q765"/>
    </row>
    <row r="766" spans="1:17" x14ac:dyDescent="0.3">
      <c r="A766"/>
      <c r="Q766"/>
    </row>
    <row r="767" spans="1:17" x14ac:dyDescent="0.3">
      <c r="A767"/>
      <c r="Q767"/>
    </row>
    <row r="768" spans="1:17" x14ac:dyDescent="0.3">
      <c r="A768"/>
      <c r="Q768"/>
    </row>
    <row r="769" spans="1:17" x14ac:dyDescent="0.3">
      <c r="A769"/>
      <c r="Q769"/>
    </row>
    <row r="770" spans="1:17" x14ac:dyDescent="0.3">
      <c r="A770"/>
      <c r="Q770"/>
    </row>
    <row r="771" spans="1:17" x14ac:dyDescent="0.3">
      <c r="A771"/>
      <c r="Q771"/>
    </row>
    <row r="772" spans="1:17" x14ac:dyDescent="0.3">
      <c r="A772"/>
      <c r="Q772"/>
    </row>
    <row r="773" spans="1:17" x14ac:dyDescent="0.3">
      <c r="A773"/>
      <c r="Q773"/>
    </row>
    <row r="774" spans="1:17" x14ac:dyDescent="0.3">
      <c r="A774"/>
      <c r="Q774"/>
    </row>
    <row r="775" spans="1:17" x14ac:dyDescent="0.3">
      <c r="A775"/>
      <c r="Q775"/>
    </row>
    <row r="776" spans="1:17" x14ac:dyDescent="0.3">
      <c r="A776"/>
      <c r="Q776"/>
    </row>
    <row r="777" spans="1:17" x14ac:dyDescent="0.3">
      <c r="A777"/>
      <c r="Q777"/>
    </row>
    <row r="778" spans="1:17" x14ac:dyDescent="0.3">
      <c r="A778"/>
      <c r="Q778"/>
    </row>
    <row r="779" spans="1:17" x14ac:dyDescent="0.3">
      <c r="A779"/>
      <c r="Q779"/>
    </row>
    <row r="780" spans="1:17" x14ac:dyDescent="0.3">
      <c r="A780"/>
      <c r="Q780"/>
    </row>
    <row r="781" spans="1:17" x14ac:dyDescent="0.3">
      <c r="A781"/>
      <c r="Q781"/>
    </row>
    <row r="782" spans="1:17" x14ac:dyDescent="0.3">
      <c r="A782"/>
      <c r="Q782"/>
    </row>
    <row r="783" spans="1:17" x14ac:dyDescent="0.3">
      <c r="A783"/>
      <c r="Q783"/>
    </row>
    <row r="784" spans="1:17" x14ac:dyDescent="0.3">
      <c r="A784"/>
      <c r="Q784"/>
    </row>
    <row r="785" spans="1:17" x14ac:dyDescent="0.3">
      <c r="A785"/>
      <c r="Q785"/>
    </row>
    <row r="786" spans="1:17" x14ac:dyDescent="0.3">
      <c r="A786"/>
      <c r="Q786"/>
    </row>
    <row r="787" spans="1:17" x14ac:dyDescent="0.3">
      <c r="A787"/>
      <c r="Q787"/>
    </row>
    <row r="788" spans="1:17" x14ac:dyDescent="0.3">
      <c r="A788"/>
      <c r="Q788"/>
    </row>
    <row r="789" spans="1:17" x14ac:dyDescent="0.3">
      <c r="A789"/>
      <c r="Q789"/>
    </row>
    <row r="790" spans="1:17" x14ac:dyDescent="0.3">
      <c r="A790"/>
      <c r="Q790"/>
    </row>
    <row r="791" spans="1:17" x14ac:dyDescent="0.3">
      <c r="A791"/>
      <c r="Q791"/>
    </row>
    <row r="792" spans="1:17" x14ac:dyDescent="0.3">
      <c r="A792"/>
      <c r="Q792"/>
    </row>
    <row r="793" spans="1:17" x14ac:dyDescent="0.3">
      <c r="A793"/>
      <c r="Q793"/>
    </row>
    <row r="794" spans="1:17" x14ac:dyDescent="0.3">
      <c r="A794"/>
      <c r="Q794"/>
    </row>
    <row r="795" spans="1:17" x14ac:dyDescent="0.3">
      <c r="A795"/>
      <c r="Q795"/>
    </row>
    <row r="796" spans="1:17" x14ac:dyDescent="0.3">
      <c r="A796"/>
      <c r="Q796"/>
    </row>
    <row r="797" spans="1:17" x14ac:dyDescent="0.3">
      <c r="A797"/>
      <c r="Q797"/>
    </row>
    <row r="798" spans="1:17" x14ac:dyDescent="0.3">
      <c r="A798"/>
      <c r="Q798"/>
    </row>
    <row r="799" spans="1:17" x14ac:dyDescent="0.3">
      <c r="A799"/>
      <c r="Q799"/>
    </row>
    <row r="800" spans="1:17" x14ac:dyDescent="0.3">
      <c r="A800"/>
      <c r="Q800"/>
    </row>
    <row r="801" spans="1:17" x14ac:dyDescent="0.3">
      <c r="A801"/>
      <c r="Q801"/>
    </row>
    <row r="802" spans="1:17" x14ac:dyDescent="0.3">
      <c r="A802"/>
      <c r="Q802"/>
    </row>
    <row r="803" spans="1:17" x14ac:dyDescent="0.3">
      <c r="A803"/>
      <c r="Q803"/>
    </row>
    <row r="804" spans="1:17" x14ac:dyDescent="0.3">
      <c r="A804"/>
      <c r="Q804"/>
    </row>
    <row r="805" spans="1:17" x14ac:dyDescent="0.3">
      <c r="A805"/>
      <c r="Q805"/>
    </row>
    <row r="806" spans="1:17" x14ac:dyDescent="0.3">
      <c r="A806"/>
      <c r="Q806"/>
    </row>
    <row r="807" spans="1:17" x14ac:dyDescent="0.3">
      <c r="A807"/>
      <c r="Q807"/>
    </row>
    <row r="808" spans="1:17" x14ac:dyDescent="0.3">
      <c r="A808"/>
      <c r="Q808"/>
    </row>
    <row r="809" spans="1:17" x14ac:dyDescent="0.3">
      <c r="A809"/>
      <c r="Q809"/>
    </row>
    <row r="810" spans="1:17" x14ac:dyDescent="0.3">
      <c r="A810"/>
      <c r="Q810"/>
    </row>
    <row r="811" spans="1:17" x14ac:dyDescent="0.3">
      <c r="A811"/>
      <c r="Q811"/>
    </row>
    <row r="812" spans="1:17" x14ac:dyDescent="0.3">
      <c r="A812"/>
      <c r="Q812"/>
    </row>
    <row r="813" spans="1:17" x14ac:dyDescent="0.3">
      <c r="A813"/>
      <c r="Q813"/>
    </row>
    <row r="814" spans="1:17" x14ac:dyDescent="0.3">
      <c r="A814"/>
      <c r="Q814"/>
    </row>
    <row r="815" spans="1:17" x14ac:dyDescent="0.3">
      <c r="A815"/>
      <c r="Q815"/>
    </row>
    <row r="816" spans="1:17" x14ac:dyDescent="0.3">
      <c r="A816"/>
      <c r="Q816"/>
    </row>
    <row r="817" spans="1:17" x14ac:dyDescent="0.3">
      <c r="A817"/>
      <c r="Q817"/>
    </row>
    <row r="818" spans="1:17" x14ac:dyDescent="0.3">
      <c r="A818"/>
      <c r="Q818"/>
    </row>
    <row r="819" spans="1:17" x14ac:dyDescent="0.3">
      <c r="A819"/>
      <c r="Q819"/>
    </row>
    <row r="820" spans="1:17" x14ac:dyDescent="0.3">
      <c r="A820"/>
      <c r="Q820"/>
    </row>
    <row r="821" spans="1:17" x14ac:dyDescent="0.3">
      <c r="A821"/>
      <c r="Q821"/>
    </row>
    <row r="822" spans="1:17" x14ac:dyDescent="0.3">
      <c r="A822"/>
      <c r="Q822"/>
    </row>
    <row r="823" spans="1:17" x14ac:dyDescent="0.3">
      <c r="A823"/>
      <c r="Q823"/>
    </row>
    <row r="824" spans="1:17" x14ac:dyDescent="0.3">
      <c r="A824"/>
      <c r="Q824"/>
    </row>
    <row r="825" spans="1:17" x14ac:dyDescent="0.3">
      <c r="A825"/>
      <c r="Q825"/>
    </row>
    <row r="826" spans="1:17" x14ac:dyDescent="0.3">
      <c r="A826"/>
      <c r="Q826"/>
    </row>
    <row r="827" spans="1:17" x14ac:dyDescent="0.3">
      <c r="A827"/>
      <c r="Q827"/>
    </row>
    <row r="828" spans="1:17" x14ac:dyDescent="0.3">
      <c r="A828"/>
      <c r="Q828"/>
    </row>
    <row r="829" spans="1:17" x14ac:dyDescent="0.3">
      <c r="A829"/>
      <c r="Q829"/>
    </row>
    <row r="830" spans="1:17" x14ac:dyDescent="0.3">
      <c r="A830"/>
      <c r="Q830"/>
    </row>
    <row r="831" spans="1:17" x14ac:dyDescent="0.3">
      <c r="A831"/>
      <c r="Q831"/>
    </row>
    <row r="832" spans="1:17" x14ac:dyDescent="0.3">
      <c r="A832"/>
      <c r="Q832"/>
    </row>
    <row r="833" spans="1:17" x14ac:dyDescent="0.3">
      <c r="A833"/>
      <c r="Q833"/>
    </row>
    <row r="834" spans="1:17" x14ac:dyDescent="0.3">
      <c r="A834"/>
      <c r="Q834"/>
    </row>
    <row r="835" spans="1:17" x14ac:dyDescent="0.3">
      <c r="A835"/>
      <c r="Q835"/>
    </row>
    <row r="836" spans="1:17" x14ac:dyDescent="0.3">
      <c r="A836"/>
      <c r="Q836"/>
    </row>
    <row r="837" spans="1:17" x14ac:dyDescent="0.3">
      <c r="A837"/>
      <c r="Q837"/>
    </row>
    <row r="838" spans="1:17" x14ac:dyDescent="0.3">
      <c r="A838"/>
      <c r="Q838"/>
    </row>
    <row r="839" spans="1:17" x14ac:dyDescent="0.3">
      <c r="A839"/>
      <c r="Q839"/>
    </row>
    <row r="840" spans="1:17" x14ac:dyDescent="0.3">
      <c r="A840"/>
      <c r="Q840"/>
    </row>
    <row r="841" spans="1:17" x14ac:dyDescent="0.3">
      <c r="A841"/>
      <c r="Q841"/>
    </row>
    <row r="842" spans="1:17" x14ac:dyDescent="0.3">
      <c r="A842"/>
      <c r="Q842"/>
    </row>
    <row r="843" spans="1:17" x14ac:dyDescent="0.3">
      <c r="A843"/>
      <c r="Q843"/>
    </row>
    <row r="844" spans="1:17" x14ac:dyDescent="0.3">
      <c r="A844"/>
      <c r="Q844"/>
    </row>
    <row r="845" spans="1:17" x14ac:dyDescent="0.3">
      <c r="A845"/>
      <c r="Q845"/>
    </row>
    <row r="846" spans="1:17" x14ac:dyDescent="0.3">
      <c r="A846"/>
      <c r="Q846"/>
    </row>
    <row r="847" spans="1:17" x14ac:dyDescent="0.3">
      <c r="A847"/>
      <c r="Q847"/>
    </row>
    <row r="848" spans="1:17" x14ac:dyDescent="0.3">
      <c r="A848"/>
      <c r="Q848"/>
    </row>
    <row r="849" spans="1:17" x14ac:dyDescent="0.3">
      <c r="A849"/>
      <c r="Q849"/>
    </row>
    <row r="850" spans="1:17" x14ac:dyDescent="0.3">
      <c r="A850"/>
      <c r="Q850"/>
    </row>
    <row r="851" spans="1:17" x14ac:dyDescent="0.3">
      <c r="A851"/>
      <c r="Q851"/>
    </row>
    <row r="852" spans="1:17" x14ac:dyDescent="0.3">
      <c r="A852"/>
      <c r="Q852"/>
    </row>
    <row r="853" spans="1:17" x14ac:dyDescent="0.3">
      <c r="A853"/>
      <c r="Q853"/>
    </row>
    <row r="854" spans="1:17" x14ac:dyDescent="0.3">
      <c r="A854"/>
      <c r="Q854"/>
    </row>
    <row r="855" spans="1:17" x14ac:dyDescent="0.3">
      <c r="A855"/>
      <c r="Q855"/>
    </row>
    <row r="856" spans="1:17" x14ac:dyDescent="0.3">
      <c r="A856"/>
      <c r="Q856"/>
    </row>
    <row r="857" spans="1:17" x14ac:dyDescent="0.3">
      <c r="A857"/>
      <c r="Q857"/>
    </row>
    <row r="858" spans="1:17" x14ac:dyDescent="0.3">
      <c r="A858"/>
      <c r="Q858"/>
    </row>
    <row r="859" spans="1:17" x14ac:dyDescent="0.3">
      <c r="A859"/>
      <c r="Q859"/>
    </row>
    <row r="860" spans="1:17" x14ac:dyDescent="0.3">
      <c r="A860"/>
      <c r="Q860"/>
    </row>
    <row r="861" spans="1:17" x14ac:dyDescent="0.3">
      <c r="A861"/>
      <c r="Q861"/>
    </row>
    <row r="862" spans="1:17" x14ac:dyDescent="0.3">
      <c r="A862"/>
      <c r="Q862"/>
    </row>
    <row r="863" spans="1:17" x14ac:dyDescent="0.3">
      <c r="A863"/>
      <c r="Q863"/>
    </row>
    <row r="864" spans="1:17" x14ac:dyDescent="0.3">
      <c r="A864"/>
      <c r="Q864"/>
    </row>
    <row r="865" spans="1:17" x14ac:dyDescent="0.3">
      <c r="A865"/>
      <c r="Q865"/>
    </row>
    <row r="866" spans="1:17" x14ac:dyDescent="0.3">
      <c r="A866"/>
      <c r="Q866"/>
    </row>
    <row r="867" spans="1:17" x14ac:dyDescent="0.3">
      <c r="A867"/>
      <c r="Q867"/>
    </row>
    <row r="868" spans="1:17" x14ac:dyDescent="0.3">
      <c r="A868"/>
      <c r="Q868"/>
    </row>
    <row r="869" spans="1:17" x14ac:dyDescent="0.3">
      <c r="A869"/>
      <c r="Q869"/>
    </row>
    <row r="870" spans="1:17" x14ac:dyDescent="0.3">
      <c r="A870"/>
      <c r="Q870"/>
    </row>
    <row r="871" spans="1:17" x14ac:dyDescent="0.3">
      <c r="A871"/>
      <c r="Q871"/>
    </row>
    <row r="872" spans="1:17" x14ac:dyDescent="0.3">
      <c r="A872"/>
      <c r="Q872"/>
    </row>
    <row r="873" spans="1:17" x14ac:dyDescent="0.3">
      <c r="A873"/>
      <c r="Q873"/>
    </row>
    <row r="874" spans="1:17" x14ac:dyDescent="0.3">
      <c r="A874"/>
      <c r="Q874"/>
    </row>
    <row r="875" spans="1:17" x14ac:dyDescent="0.3">
      <c r="A875"/>
      <c r="Q875"/>
    </row>
    <row r="876" spans="1:17" x14ac:dyDescent="0.3">
      <c r="A876"/>
      <c r="Q876"/>
    </row>
    <row r="877" spans="1:17" x14ac:dyDescent="0.3">
      <c r="A877"/>
      <c r="Q877"/>
    </row>
    <row r="878" spans="1:17" x14ac:dyDescent="0.3">
      <c r="A878"/>
      <c r="Q878"/>
    </row>
    <row r="879" spans="1:17" x14ac:dyDescent="0.3">
      <c r="A879"/>
      <c r="Q879"/>
    </row>
    <row r="880" spans="1:17" x14ac:dyDescent="0.3">
      <c r="A880"/>
      <c r="Q880"/>
    </row>
    <row r="881" spans="1:17" x14ac:dyDescent="0.3">
      <c r="A881"/>
      <c r="Q881"/>
    </row>
    <row r="882" spans="1:17" x14ac:dyDescent="0.3">
      <c r="A882"/>
      <c r="Q882"/>
    </row>
    <row r="883" spans="1:17" x14ac:dyDescent="0.3">
      <c r="A883"/>
      <c r="Q883"/>
    </row>
    <row r="884" spans="1:17" x14ac:dyDescent="0.3">
      <c r="A884"/>
      <c r="Q884"/>
    </row>
    <row r="885" spans="1:17" x14ac:dyDescent="0.3">
      <c r="A885"/>
      <c r="Q885"/>
    </row>
    <row r="886" spans="1:17" x14ac:dyDescent="0.3">
      <c r="A886"/>
      <c r="Q886"/>
    </row>
    <row r="887" spans="1:17" x14ac:dyDescent="0.3">
      <c r="A887"/>
      <c r="Q887"/>
    </row>
    <row r="888" spans="1:17" x14ac:dyDescent="0.3">
      <c r="A888"/>
      <c r="Q888"/>
    </row>
    <row r="889" spans="1:17" x14ac:dyDescent="0.3">
      <c r="A889"/>
      <c r="Q889"/>
    </row>
    <row r="890" spans="1:17" x14ac:dyDescent="0.3">
      <c r="A890"/>
      <c r="Q890"/>
    </row>
    <row r="891" spans="1:17" x14ac:dyDescent="0.3">
      <c r="A891"/>
      <c r="Q891"/>
    </row>
    <row r="892" spans="1:17" x14ac:dyDescent="0.3">
      <c r="A892"/>
      <c r="Q892"/>
    </row>
    <row r="893" spans="1:17" x14ac:dyDescent="0.3">
      <c r="A893"/>
      <c r="Q893"/>
    </row>
    <row r="894" spans="1:17" x14ac:dyDescent="0.3">
      <c r="A894"/>
      <c r="Q894"/>
    </row>
    <row r="895" spans="1:17" x14ac:dyDescent="0.3">
      <c r="A895"/>
      <c r="Q895"/>
    </row>
    <row r="896" spans="1:17" x14ac:dyDescent="0.3">
      <c r="A896"/>
      <c r="Q896"/>
    </row>
    <row r="897" spans="1:17" x14ac:dyDescent="0.3">
      <c r="A897"/>
      <c r="Q897"/>
    </row>
    <row r="898" spans="1:17" x14ac:dyDescent="0.3">
      <c r="A898"/>
      <c r="Q898"/>
    </row>
    <row r="899" spans="1:17" x14ac:dyDescent="0.3">
      <c r="A899"/>
      <c r="Q899"/>
    </row>
    <row r="900" spans="1:17" x14ac:dyDescent="0.3">
      <c r="A900"/>
      <c r="Q900"/>
    </row>
    <row r="901" spans="1:17" x14ac:dyDescent="0.3">
      <c r="A901"/>
      <c r="Q901"/>
    </row>
    <row r="902" spans="1:17" x14ac:dyDescent="0.3">
      <c r="A902"/>
      <c r="Q902"/>
    </row>
    <row r="903" spans="1:17" x14ac:dyDescent="0.3">
      <c r="A903"/>
      <c r="Q903"/>
    </row>
    <row r="904" spans="1:17" x14ac:dyDescent="0.3">
      <c r="A904"/>
      <c r="Q904"/>
    </row>
    <row r="905" spans="1:17" x14ac:dyDescent="0.3">
      <c r="A905"/>
      <c r="Q905"/>
    </row>
    <row r="906" spans="1:17" x14ac:dyDescent="0.3">
      <c r="A906"/>
      <c r="Q906"/>
    </row>
    <row r="907" spans="1:17" x14ac:dyDescent="0.3">
      <c r="A907"/>
      <c r="Q907"/>
    </row>
    <row r="908" spans="1:17" x14ac:dyDescent="0.3">
      <c r="A908"/>
      <c r="Q908"/>
    </row>
    <row r="909" spans="1:17" x14ac:dyDescent="0.3">
      <c r="A909"/>
      <c r="Q909"/>
    </row>
    <row r="910" spans="1:17" x14ac:dyDescent="0.3">
      <c r="A910"/>
      <c r="Q910"/>
    </row>
    <row r="911" spans="1:17" x14ac:dyDescent="0.3">
      <c r="A911"/>
      <c r="Q911"/>
    </row>
    <row r="912" spans="1:17" x14ac:dyDescent="0.3">
      <c r="A912"/>
      <c r="Q912"/>
    </row>
    <row r="913" spans="1:17" x14ac:dyDescent="0.3">
      <c r="A913"/>
      <c r="Q913"/>
    </row>
    <row r="914" spans="1:17" x14ac:dyDescent="0.3">
      <c r="A914"/>
      <c r="Q914"/>
    </row>
    <row r="915" spans="1:17" x14ac:dyDescent="0.3">
      <c r="A915"/>
      <c r="Q915"/>
    </row>
    <row r="916" spans="1:17" x14ac:dyDescent="0.3">
      <c r="A916"/>
      <c r="Q916"/>
    </row>
    <row r="917" spans="1:17" x14ac:dyDescent="0.3">
      <c r="A917"/>
      <c r="Q917"/>
    </row>
    <row r="918" spans="1:17" x14ac:dyDescent="0.3">
      <c r="A918"/>
      <c r="Q918"/>
    </row>
    <row r="919" spans="1:17" x14ac:dyDescent="0.3">
      <c r="A919"/>
      <c r="Q919"/>
    </row>
    <row r="920" spans="1:17" x14ac:dyDescent="0.3">
      <c r="A920"/>
      <c r="Q920"/>
    </row>
    <row r="921" spans="1:17" x14ac:dyDescent="0.3">
      <c r="A921"/>
      <c r="Q921"/>
    </row>
    <row r="922" spans="1:17" x14ac:dyDescent="0.3">
      <c r="A922"/>
      <c r="Q922"/>
    </row>
    <row r="923" spans="1:17" x14ac:dyDescent="0.3">
      <c r="A923"/>
      <c r="Q923"/>
    </row>
    <row r="924" spans="1:17" x14ac:dyDescent="0.3">
      <c r="A924"/>
      <c r="Q924"/>
    </row>
    <row r="925" spans="1:17" x14ac:dyDescent="0.3">
      <c r="A925"/>
      <c r="Q925"/>
    </row>
    <row r="926" spans="1:17" x14ac:dyDescent="0.3">
      <c r="A926"/>
      <c r="Q926"/>
    </row>
    <row r="927" spans="1:17" x14ac:dyDescent="0.3">
      <c r="A927"/>
      <c r="Q927"/>
    </row>
    <row r="928" spans="1:17" x14ac:dyDescent="0.3">
      <c r="A928"/>
      <c r="Q928"/>
    </row>
    <row r="929" spans="1:17" x14ac:dyDescent="0.3">
      <c r="A929"/>
      <c r="Q929"/>
    </row>
    <row r="930" spans="1:17" x14ac:dyDescent="0.3">
      <c r="A930"/>
      <c r="Q930"/>
    </row>
    <row r="931" spans="1:17" x14ac:dyDescent="0.3">
      <c r="A931"/>
      <c r="Q931"/>
    </row>
    <row r="932" spans="1:17" x14ac:dyDescent="0.3">
      <c r="A932"/>
      <c r="Q932"/>
    </row>
    <row r="933" spans="1:17" x14ac:dyDescent="0.3">
      <c r="A933"/>
      <c r="Q933"/>
    </row>
    <row r="934" spans="1:17" x14ac:dyDescent="0.3">
      <c r="A934"/>
      <c r="Q934"/>
    </row>
    <row r="935" spans="1:17" x14ac:dyDescent="0.3">
      <c r="A935"/>
      <c r="Q935"/>
    </row>
    <row r="936" spans="1:17" x14ac:dyDescent="0.3">
      <c r="A936"/>
      <c r="Q936"/>
    </row>
    <row r="937" spans="1:17" x14ac:dyDescent="0.3">
      <c r="A937"/>
      <c r="Q937"/>
    </row>
    <row r="938" spans="1:17" x14ac:dyDescent="0.3">
      <c r="A938"/>
      <c r="Q938"/>
    </row>
    <row r="939" spans="1:17" x14ac:dyDescent="0.3">
      <c r="A939"/>
      <c r="Q939"/>
    </row>
    <row r="940" spans="1:17" x14ac:dyDescent="0.3">
      <c r="A940"/>
      <c r="Q940"/>
    </row>
    <row r="941" spans="1:17" x14ac:dyDescent="0.3">
      <c r="A941"/>
      <c r="Q941"/>
    </row>
    <row r="942" spans="1:17" x14ac:dyDescent="0.3">
      <c r="A942"/>
      <c r="Q942"/>
    </row>
    <row r="943" spans="1:17" x14ac:dyDescent="0.3">
      <c r="A943"/>
      <c r="Q943"/>
    </row>
    <row r="944" spans="1:17" x14ac:dyDescent="0.3">
      <c r="A944"/>
      <c r="Q944"/>
    </row>
    <row r="945" spans="1:17" x14ac:dyDescent="0.3">
      <c r="A945"/>
      <c r="Q945"/>
    </row>
    <row r="946" spans="1:17" x14ac:dyDescent="0.3">
      <c r="A946"/>
      <c r="Q946"/>
    </row>
    <row r="947" spans="1:17" x14ac:dyDescent="0.3">
      <c r="A947"/>
      <c r="Q947"/>
    </row>
    <row r="948" spans="1:17" x14ac:dyDescent="0.3">
      <c r="A948"/>
      <c r="Q948"/>
    </row>
    <row r="949" spans="1:17" x14ac:dyDescent="0.3">
      <c r="A949"/>
      <c r="Q949"/>
    </row>
    <row r="950" spans="1:17" x14ac:dyDescent="0.3">
      <c r="A950"/>
      <c r="Q950"/>
    </row>
    <row r="951" spans="1:17" x14ac:dyDescent="0.3">
      <c r="A951"/>
      <c r="Q951"/>
    </row>
    <row r="952" spans="1:17" x14ac:dyDescent="0.3">
      <c r="A952"/>
      <c r="Q952"/>
    </row>
    <row r="953" spans="1:17" x14ac:dyDescent="0.3">
      <c r="A953"/>
      <c r="Q953"/>
    </row>
    <row r="954" spans="1:17" x14ac:dyDescent="0.3">
      <c r="A954"/>
      <c r="Q954"/>
    </row>
    <row r="955" spans="1:17" x14ac:dyDescent="0.3">
      <c r="A955"/>
      <c r="Q955"/>
    </row>
    <row r="956" spans="1:17" x14ac:dyDescent="0.3">
      <c r="A956"/>
      <c r="Q956"/>
    </row>
    <row r="957" spans="1:17" x14ac:dyDescent="0.3">
      <c r="A957"/>
      <c r="Q957"/>
    </row>
    <row r="958" spans="1:17" x14ac:dyDescent="0.3">
      <c r="A958"/>
      <c r="Q958"/>
    </row>
    <row r="959" spans="1:17" x14ac:dyDescent="0.3">
      <c r="A959"/>
      <c r="Q959"/>
    </row>
    <row r="960" spans="1:17" x14ac:dyDescent="0.3">
      <c r="A960"/>
      <c r="Q960"/>
    </row>
    <row r="961" spans="1:17" x14ac:dyDescent="0.3">
      <c r="A961"/>
      <c r="Q961"/>
    </row>
    <row r="962" spans="1:17" x14ac:dyDescent="0.3">
      <c r="A962"/>
      <c r="Q962"/>
    </row>
    <row r="963" spans="1:17" x14ac:dyDescent="0.3">
      <c r="A963"/>
      <c r="Q963"/>
    </row>
    <row r="964" spans="1:17" x14ac:dyDescent="0.3">
      <c r="A964"/>
      <c r="Q964"/>
    </row>
    <row r="965" spans="1:17" x14ac:dyDescent="0.3">
      <c r="A965"/>
      <c r="Q965"/>
    </row>
    <row r="966" spans="1:17" x14ac:dyDescent="0.3">
      <c r="A966"/>
      <c r="Q966"/>
    </row>
    <row r="967" spans="1:17" x14ac:dyDescent="0.3">
      <c r="A967"/>
      <c r="Q967"/>
    </row>
    <row r="968" spans="1:17" x14ac:dyDescent="0.3">
      <c r="A968"/>
      <c r="Q968"/>
    </row>
    <row r="969" spans="1:17" x14ac:dyDescent="0.3">
      <c r="A969"/>
      <c r="Q969"/>
    </row>
    <row r="970" spans="1:17" x14ac:dyDescent="0.3">
      <c r="A970"/>
      <c r="Q970"/>
    </row>
    <row r="971" spans="1:17" x14ac:dyDescent="0.3">
      <c r="A971"/>
      <c r="Q971"/>
    </row>
    <row r="972" spans="1:17" x14ac:dyDescent="0.3">
      <c r="A972"/>
      <c r="Q972"/>
    </row>
    <row r="973" spans="1:17" x14ac:dyDescent="0.3">
      <c r="A973"/>
      <c r="Q973"/>
    </row>
    <row r="974" spans="1:17" x14ac:dyDescent="0.3">
      <c r="A974"/>
      <c r="Q974"/>
    </row>
    <row r="975" spans="1:17" x14ac:dyDescent="0.3">
      <c r="A975"/>
      <c r="Q975"/>
    </row>
    <row r="976" spans="1:17" x14ac:dyDescent="0.3">
      <c r="A976"/>
      <c r="Q976"/>
    </row>
    <row r="977" spans="1:17" x14ac:dyDescent="0.3">
      <c r="A977"/>
      <c r="Q977"/>
    </row>
    <row r="978" spans="1:17" x14ac:dyDescent="0.3">
      <c r="A978"/>
      <c r="Q978"/>
    </row>
    <row r="979" spans="1:17" x14ac:dyDescent="0.3">
      <c r="A979"/>
      <c r="Q979"/>
    </row>
    <row r="980" spans="1:17" x14ac:dyDescent="0.3">
      <c r="A980"/>
      <c r="Q980"/>
    </row>
    <row r="981" spans="1:17" x14ac:dyDescent="0.3">
      <c r="A981"/>
      <c r="Q981"/>
    </row>
    <row r="982" spans="1:17" x14ac:dyDescent="0.3">
      <c r="A982"/>
      <c r="Q982"/>
    </row>
    <row r="983" spans="1:17" x14ac:dyDescent="0.3">
      <c r="A983"/>
      <c r="Q983"/>
    </row>
    <row r="984" spans="1:17" x14ac:dyDescent="0.3">
      <c r="A984"/>
      <c r="Q984"/>
    </row>
    <row r="985" spans="1:17" x14ac:dyDescent="0.3">
      <c r="A985"/>
      <c r="Q985"/>
    </row>
    <row r="986" spans="1:17" x14ac:dyDescent="0.3">
      <c r="A986"/>
      <c r="Q986"/>
    </row>
    <row r="987" spans="1:17" x14ac:dyDescent="0.3">
      <c r="A987"/>
      <c r="Q987"/>
    </row>
    <row r="988" spans="1:17" x14ac:dyDescent="0.3">
      <c r="A988"/>
      <c r="Q988"/>
    </row>
    <row r="989" spans="1:17" x14ac:dyDescent="0.3">
      <c r="A989"/>
      <c r="Q989"/>
    </row>
    <row r="990" spans="1:17" x14ac:dyDescent="0.3">
      <c r="A990"/>
      <c r="Q990"/>
    </row>
    <row r="991" spans="1:17" x14ac:dyDescent="0.3">
      <c r="A991"/>
      <c r="Q991"/>
    </row>
    <row r="992" spans="1:17" x14ac:dyDescent="0.3">
      <c r="A992"/>
      <c r="Q992"/>
    </row>
    <row r="993" spans="1:17" x14ac:dyDescent="0.3">
      <c r="A993"/>
      <c r="Q993"/>
    </row>
    <row r="994" spans="1:17" x14ac:dyDescent="0.3">
      <c r="A994"/>
      <c r="Q994"/>
    </row>
    <row r="995" spans="1:17" x14ac:dyDescent="0.3">
      <c r="A995"/>
      <c r="Q995"/>
    </row>
    <row r="996" spans="1:17" x14ac:dyDescent="0.3">
      <c r="A996"/>
      <c r="Q996"/>
    </row>
    <row r="997" spans="1:17" x14ac:dyDescent="0.3">
      <c r="A997"/>
      <c r="Q997"/>
    </row>
    <row r="998" spans="1:17" x14ac:dyDescent="0.3">
      <c r="A998"/>
      <c r="Q998"/>
    </row>
    <row r="999" spans="1:17" x14ac:dyDescent="0.3">
      <c r="A999"/>
      <c r="Q999"/>
    </row>
    <row r="1000" spans="1:17" x14ac:dyDescent="0.3">
      <c r="A1000"/>
      <c r="Q1000"/>
    </row>
    <row r="1001" spans="1:17" x14ac:dyDescent="0.3">
      <c r="A1001"/>
      <c r="Q1001"/>
    </row>
    <row r="1002" spans="1:17" x14ac:dyDescent="0.3">
      <c r="A1002"/>
      <c r="Q1002"/>
    </row>
    <row r="1003" spans="1:17" x14ac:dyDescent="0.3">
      <c r="A1003"/>
      <c r="Q1003"/>
    </row>
    <row r="1004" spans="1:17" x14ac:dyDescent="0.3">
      <c r="A1004"/>
      <c r="Q1004"/>
    </row>
    <row r="1005" spans="1:17" x14ac:dyDescent="0.3">
      <c r="A1005"/>
      <c r="Q1005"/>
    </row>
    <row r="1006" spans="1:17" x14ac:dyDescent="0.3">
      <c r="A1006"/>
      <c r="Q1006"/>
    </row>
    <row r="1007" spans="1:17" x14ac:dyDescent="0.3">
      <c r="A1007"/>
      <c r="Q1007"/>
    </row>
    <row r="1008" spans="1:17" x14ac:dyDescent="0.3">
      <c r="A1008"/>
      <c r="Q1008"/>
    </row>
    <row r="1009" spans="1:17" x14ac:dyDescent="0.3">
      <c r="A1009"/>
      <c r="Q1009"/>
    </row>
    <row r="1010" spans="1:17" x14ac:dyDescent="0.3">
      <c r="A1010"/>
      <c r="Q1010"/>
    </row>
    <row r="1011" spans="1:17" x14ac:dyDescent="0.3">
      <c r="A1011"/>
      <c r="Q1011"/>
    </row>
    <row r="1012" spans="1:17" x14ac:dyDescent="0.3">
      <c r="A1012"/>
      <c r="Q1012"/>
    </row>
    <row r="1013" spans="1:17" x14ac:dyDescent="0.3">
      <c r="A1013"/>
      <c r="Q1013"/>
    </row>
    <row r="1014" spans="1:17" x14ac:dyDescent="0.3">
      <c r="A1014"/>
      <c r="Q1014"/>
    </row>
    <row r="1015" spans="1:17" x14ac:dyDescent="0.3">
      <c r="A1015"/>
      <c r="Q1015"/>
    </row>
    <row r="1016" spans="1:17" x14ac:dyDescent="0.3">
      <c r="A1016"/>
      <c r="Q1016"/>
    </row>
    <row r="1017" spans="1:17" x14ac:dyDescent="0.3">
      <c r="A1017"/>
      <c r="Q1017"/>
    </row>
    <row r="1018" spans="1:17" x14ac:dyDescent="0.3">
      <c r="A1018"/>
      <c r="Q1018"/>
    </row>
    <row r="1019" spans="1:17" x14ac:dyDescent="0.3">
      <c r="A1019"/>
      <c r="Q1019"/>
    </row>
    <row r="1020" spans="1:17" x14ac:dyDescent="0.3">
      <c r="A1020"/>
      <c r="Q1020"/>
    </row>
    <row r="1021" spans="1:17" x14ac:dyDescent="0.3">
      <c r="A1021"/>
      <c r="Q1021"/>
    </row>
    <row r="1022" spans="1:17" x14ac:dyDescent="0.3">
      <c r="A1022"/>
      <c r="Q1022"/>
    </row>
    <row r="1023" spans="1:17" x14ac:dyDescent="0.3">
      <c r="A1023"/>
      <c r="Q1023"/>
    </row>
    <row r="1024" spans="1:17" x14ac:dyDescent="0.3">
      <c r="A1024"/>
      <c r="Q1024"/>
    </row>
    <row r="1025" spans="1:17" x14ac:dyDescent="0.3">
      <c r="A1025"/>
      <c r="Q1025"/>
    </row>
    <row r="1026" spans="1:17" x14ac:dyDescent="0.3">
      <c r="A1026"/>
      <c r="Q1026"/>
    </row>
    <row r="1027" spans="1:17" x14ac:dyDescent="0.3">
      <c r="A1027"/>
      <c r="Q1027"/>
    </row>
    <row r="1028" spans="1:17" x14ac:dyDescent="0.3">
      <c r="A1028"/>
      <c r="Q1028"/>
    </row>
    <row r="1029" spans="1:17" x14ac:dyDescent="0.3">
      <c r="A1029"/>
      <c r="Q1029"/>
    </row>
    <row r="1030" spans="1:17" x14ac:dyDescent="0.3">
      <c r="A1030"/>
      <c r="Q1030"/>
    </row>
    <row r="1031" spans="1:17" x14ac:dyDescent="0.3">
      <c r="A1031"/>
      <c r="Q1031"/>
    </row>
    <row r="1032" spans="1:17" x14ac:dyDescent="0.3">
      <c r="A1032"/>
      <c r="Q1032"/>
    </row>
    <row r="1033" spans="1:17" x14ac:dyDescent="0.3">
      <c r="A1033"/>
      <c r="Q1033"/>
    </row>
    <row r="1034" spans="1:17" x14ac:dyDescent="0.3">
      <c r="A1034"/>
      <c r="Q1034"/>
    </row>
    <row r="1035" spans="1:17" x14ac:dyDescent="0.3">
      <c r="A1035"/>
      <c r="Q1035"/>
    </row>
    <row r="1036" spans="1:17" x14ac:dyDescent="0.3">
      <c r="A1036"/>
      <c r="Q1036"/>
    </row>
    <row r="1037" spans="1:17" x14ac:dyDescent="0.3">
      <c r="A1037"/>
      <c r="Q1037"/>
    </row>
    <row r="1038" spans="1:17" x14ac:dyDescent="0.3">
      <c r="A1038"/>
      <c r="Q1038"/>
    </row>
    <row r="1039" spans="1:17" x14ac:dyDescent="0.3">
      <c r="A1039"/>
      <c r="Q1039"/>
    </row>
    <row r="1040" spans="1:17" x14ac:dyDescent="0.3">
      <c r="A1040"/>
      <c r="Q1040"/>
    </row>
    <row r="1041" spans="1:17" x14ac:dyDescent="0.3">
      <c r="A1041"/>
      <c r="Q1041"/>
    </row>
    <row r="1042" spans="1:17" x14ac:dyDescent="0.3">
      <c r="A1042"/>
      <c r="Q1042"/>
    </row>
    <row r="1043" spans="1:17" x14ac:dyDescent="0.3">
      <c r="A1043"/>
      <c r="Q1043"/>
    </row>
    <row r="1044" spans="1:17" x14ac:dyDescent="0.3">
      <c r="A1044"/>
      <c r="Q1044"/>
    </row>
    <row r="1045" spans="1:17" x14ac:dyDescent="0.3">
      <c r="A1045"/>
      <c r="Q1045"/>
    </row>
    <row r="1046" spans="1:17" x14ac:dyDescent="0.3">
      <c r="A1046"/>
      <c r="Q1046"/>
    </row>
    <row r="1047" spans="1:17" x14ac:dyDescent="0.3">
      <c r="A1047"/>
      <c r="Q1047"/>
    </row>
    <row r="1048" spans="1:17" x14ac:dyDescent="0.3">
      <c r="A1048"/>
      <c r="Q1048"/>
    </row>
    <row r="1049" spans="1:17" x14ac:dyDescent="0.3">
      <c r="A1049"/>
      <c r="Q1049"/>
    </row>
    <row r="1050" spans="1:17" x14ac:dyDescent="0.3">
      <c r="A1050"/>
      <c r="Q1050"/>
    </row>
    <row r="1051" spans="1:17" x14ac:dyDescent="0.3">
      <c r="A1051"/>
      <c r="Q1051"/>
    </row>
    <row r="1052" spans="1:17" x14ac:dyDescent="0.3">
      <c r="A1052"/>
      <c r="Q1052"/>
    </row>
    <row r="1053" spans="1:17" x14ac:dyDescent="0.3">
      <c r="A1053"/>
      <c r="Q1053"/>
    </row>
    <row r="1054" spans="1:17" x14ac:dyDescent="0.3">
      <c r="A1054"/>
      <c r="Q1054"/>
    </row>
    <row r="1055" spans="1:17" x14ac:dyDescent="0.3">
      <c r="A1055"/>
      <c r="Q1055"/>
    </row>
    <row r="1056" spans="1:17" x14ac:dyDescent="0.3">
      <c r="A1056"/>
      <c r="Q1056"/>
    </row>
    <row r="1057" spans="1:17" x14ac:dyDescent="0.3">
      <c r="A1057"/>
      <c r="Q1057"/>
    </row>
    <row r="1058" spans="1:17" x14ac:dyDescent="0.3">
      <c r="A1058"/>
      <c r="Q1058"/>
    </row>
    <row r="1059" spans="1:17" x14ac:dyDescent="0.3">
      <c r="A1059"/>
      <c r="Q1059"/>
    </row>
    <row r="1060" spans="1:17" x14ac:dyDescent="0.3">
      <c r="A1060"/>
      <c r="Q1060"/>
    </row>
    <row r="1061" spans="1:17" x14ac:dyDescent="0.3">
      <c r="A1061"/>
      <c r="Q1061"/>
    </row>
    <row r="1062" spans="1:17" x14ac:dyDescent="0.3">
      <c r="A1062"/>
      <c r="Q1062"/>
    </row>
    <row r="1063" spans="1:17" x14ac:dyDescent="0.3">
      <c r="A1063"/>
      <c r="Q1063"/>
    </row>
    <row r="1064" spans="1:17" x14ac:dyDescent="0.3">
      <c r="A1064"/>
      <c r="Q1064"/>
    </row>
    <row r="1065" spans="1:17" x14ac:dyDescent="0.3">
      <c r="A1065"/>
      <c r="Q1065"/>
    </row>
    <row r="1066" spans="1:17" x14ac:dyDescent="0.3">
      <c r="A1066"/>
      <c r="Q1066"/>
    </row>
    <row r="1067" spans="1:17" x14ac:dyDescent="0.3">
      <c r="A1067"/>
      <c r="Q1067"/>
    </row>
    <row r="1068" spans="1:17" x14ac:dyDescent="0.3">
      <c r="A1068"/>
      <c r="Q1068"/>
    </row>
    <row r="1069" spans="1:17" x14ac:dyDescent="0.3">
      <c r="A1069"/>
      <c r="Q1069"/>
    </row>
    <row r="1070" spans="1:17" x14ac:dyDescent="0.3">
      <c r="A1070"/>
      <c r="Q1070"/>
    </row>
    <row r="1071" spans="1:17" x14ac:dyDescent="0.3">
      <c r="A1071"/>
      <c r="Q1071"/>
    </row>
    <row r="1072" spans="1:17" x14ac:dyDescent="0.3">
      <c r="A1072"/>
      <c r="Q1072"/>
    </row>
    <row r="1073" spans="1:17" x14ac:dyDescent="0.3">
      <c r="A1073"/>
      <c r="Q1073"/>
    </row>
    <row r="1074" spans="1:17" x14ac:dyDescent="0.3">
      <c r="A1074"/>
      <c r="Q1074"/>
    </row>
    <row r="1075" spans="1:17" x14ac:dyDescent="0.3">
      <c r="A1075"/>
      <c r="Q1075"/>
    </row>
    <row r="1076" spans="1:17" x14ac:dyDescent="0.3">
      <c r="A1076"/>
      <c r="Q1076"/>
    </row>
    <row r="1077" spans="1:17" x14ac:dyDescent="0.3">
      <c r="A1077"/>
      <c r="Q1077"/>
    </row>
    <row r="1078" spans="1:17" x14ac:dyDescent="0.3">
      <c r="A1078"/>
      <c r="Q1078"/>
    </row>
    <row r="1079" spans="1:17" x14ac:dyDescent="0.3">
      <c r="A1079"/>
      <c r="Q1079"/>
    </row>
    <row r="1080" spans="1:17" x14ac:dyDescent="0.3">
      <c r="A1080"/>
      <c r="Q1080"/>
    </row>
    <row r="1081" spans="1:17" x14ac:dyDescent="0.3">
      <c r="A1081"/>
      <c r="Q1081"/>
    </row>
    <row r="1082" spans="1:17" x14ac:dyDescent="0.3">
      <c r="A1082"/>
      <c r="Q1082"/>
    </row>
    <row r="1083" spans="1:17" x14ac:dyDescent="0.3">
      <c r="A1083"/>
      <c r="Q1083"/>
    </row>
    <row r="1084" spans="1:17" x14ac:dyDescent="0.3">
      <c r="A1084"/>
      <c r="Q1084"/>
    </row>
    <row r="1085" spans="1:17" x14ac:dyDescent="0.3">
      <c r="A1085"/>
      <c r="Q1085"/>
    </row>
    <row r="1086" spans="1:17" x14ac:dyDescent="0.3">
      <c r="A1086"/>
      <c r="Q1086"/>
    </row>
    <row r="1087" spans="1:17" x14ac:dyDescent="0.3">
      <c r="A1087"/>
      <c r="Q1087"/>
    </row>
    <row r="1088" spans="1:17" x14ac:dyDescent="0.3">
      <c r="A1088"/>
      <c r="Q1088"/>
    </row>
    <row r="1089" spans="1:17" x14ac:dyDescent="0.3">
      <c r="A1089"/>
      <c r="Q1089"/>
    </row>
    <row r="1090" spans="1:17" x14ac:dyDescent="0.3">
      <c r="A1090"/>
      <c r="Q1090"/>
    </row>
    <row r="1091" spans="1:17" x14ac:dyDescent="0.3">
      <c r="A1091"/>
      <c r="Q1091"/>
    </row>
    <row r="1092" spans="1:17" x14ac:dyDescent="0.3">
      <c r="A1092"/>
      <c r="Q1092"/>
    </row>
    <row r="1093" spans="1:17" x14ac:dyDescent="0.3">
      <c r="A1093"/>
      <c r="Q1093"/>
    </row>
    <row r="1094" spans="1:17" x14ac:dyDescent="0.3">
      <c r="A1094"/>
      <c r="Q1094"/>
    </row>
    <row r="1095" spans="1:17" x14ac:dyDescent="0.3">
      <c r="A1095"/>
      <c r="Q1095"/>
    </row>
    <row r="1096" spans="1:17" x14ac:dyDescent="0.3">
      <c r="A1096"/>
      <c r="Q1096"/>
    </row>
    <row r="1097" spans="1:17" x14ac:dyDescent="0.3">
      <c r="A1097"/>
      <c r="Q1097"/>
    </row>
    <row r="1098" spans="1:17" x14ac:dyDescent="0.3">
      <c r="A1098"/>
      <c r="Q1098"/>
    </row>
    <row r="1099" spans="1:17" x14ac:dyDescent="0.3">
      <c r="A1099"/>
      <c r="Q1099"/>
    </row>
    <row r="1100" spans="1:17" x14ac:dyDescent="0.3">
      <c r="A1100"/>
      <c r="Q1100"/>
    </row>
    <row r="1101" spans="1:17" x14ac:dyDescent="0.3">
      <c r="A1101"/>
      <c r="Q1101"/>
    </row>
    <row r="1102" spans="1:17" x14ac:dyDescent="0.3">
      <c r="A1102"/>
      <c r="Q1102"/>
    </row>
    <row r="1103" spans="1:17" x14ac:dyDescent="0.3">
      <c r="A1103"/>
      <c r="Q1103"/>
    </row>
    <row r="1104" spans="1:17" x14ac:dyDescent="0.3">
      <c r="A1104"/>
      <c r="Q1104"/>
    </row>
    <row r="1105" spans="1:17" x14ac:dyDescent="0.3">
      <c r="A1105"/>
      <c r="Q1105"/>
    </row>
    <row r="1106" spans="1:17" x14ac:dyDescent="0.3">
      <c r="A1106"/>
      <c r="Q1106"/>
    </row>
    <row r="1107" spans="1:17" x14ac:dyDescent="0.3">
      <c r="A1107"/>
      <c r="Q1107"/>
    </row>
    <row r="1108" spans="1:17" x14ac:dyDescent="0.3">
      <c r="A1108"/>
      <c r="Q1108"/>
    </row>
    <row r="1109" spans="1:17" x14ac:dyDescent="0.3">
      <c r="A1109"/>
      <c r="Q1109"/>
    </row>
    <row r="1110" spans="1:17" x14ac:dyDescent="0.3">
      <c r="A1110"/>
      <c r="Q1110"/>
    </row>
    <row r="1111" spans="1:17" x14ac:dyDescent="0.3">
      <c r="A1111"/>
      <c r="Q1111"/>
    </row>
    <row r="1112" spans="1:17" x14ac:dyDescent="0.3">
      <c r="A1112"/>
      <c r="Q1112"/>
    </row>
    <row r="1113" spans="1:17" x14ac:dyDescent="0.3">
      <c r="A1113"/>
      <c r="Q1113"/>
    </row>
    <row r="1114" spans="1:17" x14ac:dyDescent="0.3">
      <c r="A1114"/>
      <c r="Q1114"/>
    </row>
    <row r="1115" spans="1:17" x14ac:dyDescent="0.3">
      <c r="A1115"/>
      <c r="Q1115"/>
    </row>
    <row r="1116" spans="1:17" x14ac:dyDescent="0.3">
      <c r="A1116"/>
      <c r="Q1116"/>
    </row>
    <row r="1117" spans="1:17" x14ac:dyDescent="0.3">
      <c r="A1117"/>
      <c r="Q1117"/>
    </row>
    <row r="1118" spans="1:17" x14ac:dyDescent="0.3">
      <c r="A1118"/>
      <c r="Q1118"/>
    </row>
    <row r="1119" spans="1:17" x14ac:dyDescent="0.3">
      <c r="A1119"/>
      <c r="Q1119"/>
    </row>
    <row r="1120" spans="1:17" x14ac:dyDescent="0.3">
      <c r="A1120"/>
      <c r="Q1120"/>
    </row>
    <row r="1121" spans="1:17" x14ac:dyDescent="0.3">
      <c r="A1121"/>
      <c r="Q1121"/>
    </row>
    <row r="1122" spans="1:17" x14ac:dyDescent="0.3">
      <c r="A1122"/>
      <c r="Q1122"/>
    </row>
    <row r="1123" spans="1:17" x14ac:dyDescent="0.3">
      <c r="A1123"/>
      <c r="Q1123"/>
    </row>
    <row r="1124" spans="1:17" x14ac:dyDescent="0.3">
      <c r="A1124"/>
      <c r="Q1124"/>
    </row>
    <row r="1125" spans="1:17" x14ac:dyDescent="0.3">
      <c r="A1125"/>
      <c r="Q1125"/>
    </row>
    <row r="1126" spans="1:17" x14ac:dyDescent="0.3">
      <c r="A1126"/>
      <c r="Q1126"/>
    </row>
    <row r="1127" spans="1:17" x14ac:dyDescent="0.3">
      <c r="A1127"/>
      <c r="Q1127"/>
    </row>
    <row r="1128" spans="1:17" x14ac:dyDescent="0.3">
      <c r="A1128"/>
      <c r="Q1128"/>
    </row>
    <row r="1129" spans="1:17" x14ac:dyDescent="0.3">
      <c r="A1129"/>
      <c r="Q1129"/>
    </row>
    <row r="1130" spans="1:17" x14ac:dyDescent="0.3">
      <c r="A1130"/>
      <c r="Q1130"/>
    </row>
    <row r="1131" spans="1:17" x14ac:dyDescent="0.3">
      <c r="A1131"/>
      <c r="Q1131"/>
    </row>
    <row r="1132" spans="1:17" x14ac:dyDescent="0.3">
      <c r="A1132"/>
      <c r="Q1132"/>
    </row>
    <row r="1133" spans="1:17" x14ac:dyDescent="0.3">
      <c r="A1133"/>
      <c r="Q1133"/>
    </row>
    <row r="1134" spans="1:17" x14ac:dyDescent="0.3">
      <c r="A1134"/>
      <c r="Q1134"/>
    </row>
    <row r="1135" spans="1:17" x14ac:dyDescent="0.3">
      <c r="A1135"/>
      <c r="Q1135"/>
    </row>
    <row r="1136" spans="1:17" x14ac:dyDescent="0.3">
      <c r="A1136"/>
      <c r="Q1136"/>
    </row>
    <row r="1137" spans="1:17" x14ac:dyDescent="0.3">
      <c r="A1137"/>
      <c r="Q1137"/>
    </row>
    <row r="1138" spans="1:17" x14ac:dyDescent="0.3">
      <c r="A1138"/>
      <c r="Q1138"/>
    </row>
    <row r="1139" spans="1:17" x14ac:dyDescent="0.3">
      <c r="A1139"/>
      <c r="Q1139"/>
    </row>
    <row r="1140" spans="1:17" x14ac:dyDescent="0.3">
      <c r="A1140"/>
      <c r="Q1140"/>
    </row>
    <row r="1141" spans="1:17" x14ac:dyDescent="0.3">
      <c r="A1141"/>
      <c r="Q1141"/>
    </row>
    <row r="1142" spans="1:17" x14ac:dyDescent="0.3">
      <c r="A1142"/>
      <c r="Q1142"/>
    </row>
    <row r="1143" spans="1:17" x14ac:dyDescent="0.3">
      <c r="A1143"/>
      <c r="Q1143"/>
    </row>
    <row r="1144" spans="1:17" x14ac:dyDescent="0.3">
      <c r="A1144"/>
      <c r="Q1144"/>
    </row>
    <row r="1145" spans="1:17" x14ac:dyDescent="0.3">
      <c r="A1145"/>
      <c r="Q1145"/>
    </row>
    <row r="1146" spans="1:17" x14ac:dyDescent="0.3">
      <c r="A1146"/>
      <c r="Q1146"/>
    </row>
    <row r="1147" spans="1:17" x14ac:dyDescent="0.3">
      <c r="A1147"/>
      <c r="Q1147"/>
    </row>
    <row r="1148" spans="1:17" x14ac:dyDescent="0.3">
      <c r="A1148"/>
      <c r="Q1148"/>
    </row>
    <row r="1149" spans="1:17" x14ac:dyDescent="0.3">
      <c r="A1149"/>
      <c r="Q1149"/>
    </row>
    <row r="1150" spans="1:17" x14ac:dyDescent="0.3">
      <c r="A1150"/>
      <c r="Q1150"/>
    </row>
    <row r="1151" spans="1:17" x14ac:dyDescent="0.3">
      <c r="A1151"/>
      <c r="Q1151"/>
    </row>
    <row r="1152" spans="1:17" x14ac:dyDescent="0.3">
      <c r="A1152"/>
      <c r="Q1152"/>
    </row>
    <row r="1153" spans="1:17" x14ac:dyDescent="0.3">
      <c r="A1153"/>
      <c r="Q1153"/>
    </row>
    <row r="1154" spans="1:17" x14ac:dyDescent="0.3">
      <c r="A1154"/>
      <c r="Q1154"/>
    </row>
    <row r="1155" spans="1:17" x14ac:dyDescent="0.3">
      <c r="A1155"/>
      <c r="Q1155"/>
    </row>
    <row r="1156" spans="1:17" x14ac:dyDescent="0.3">
      <c r="A1156"/>
      <c r="Q1156"/>
    </row>
    <row r="1157" spans="1:17" x14ac:dyDescent="0.3">
      <c r="A1157"/>
      <c r="Q1157"/>
    </row>
    <row r="1158" spans="1:17" x14ac:dyDescent="0.3">
      <c r="A1158"/>
      <c r="Q1158"/>
    </row>
    <row r="1159" spans="1:17" x14ac:dyDescent="0.3">
      <c r="A1159"/>
      <c r="Q1159"/>
    </row>
    <row r="1160" spans="1:17" x14ac:dyDescent="0.3">
      <c r="A1160"/>
      <c r="Q1160"/>
    </row>
    <row r="1161" spans="1:17" x14ac:dyDescent="0.3">
      <c r="A1161"/>
      <c r="Q1161"/>
    </row>
    <row r="1162" spans="1:17" x14ac:dyDescent="0.3">
      <c r="A1162"/>
      <c r="Q1162"/>
    </row>
    <row r="1163" spans="1:17" x14ac:dyDescent="0.3">
      <c r="A1163"/>
      <c r="Q1163"/>
    </row>
    <row r="1164" spans="1:17" x14ac:dyDescent="0.3">
      <c r="A1164"/>
      <c r="Q1164"/>
    </row>
    <row r="1165" spans="1:17" x14ac:dyDescent="0.3">
      <c r="A1165"/>
      <c r="Q1165"/>
    </row>
    <row r="1166" spans="1:17" x14ac:dyDescent="0.3">
      <c r="A1166"/>
      <c r="Q1166"/>
    </row>
    <row r="1167" spans="1:17" x14ac:dyDescent="0.3">
      <c r="A1167"/>
      <c r="Q1167"/>
    </row>
    <row r="1168" spans="1:17" x14ac:dyDescent="0.3">
      <c r="A1168"/>
      <c r="Q1168"/>
    </row>
    <row r="1169" spans="1:17" x14ac:dyDescent="0.3">
      <c r="A1169"/>
      <c r="Q1169"/>
    </row>
    <row r="1170" spans="1:17" x14ac:dyDescent="0.3">
      <c r="A1170"/>
      <c r="Q1170"/>
    </row>
    <row r="1171" spans="1:17" x14ac:dyDescent="0.3">
      <c r="A1171"/>
      <c r="Q1171"/>
    </row>
    <row r="1172" spans="1:17" x14ac:dyDescent="0.3">
      <c r="A1172"/>
      <c r="Q1172"/>
    </row>
    <row r="1173" spans="1:17" x14ac:dyDescent="0.3">
      <c r="A1173"/>
      <c r="Q1173"/>
    </row>
    <row r="1174" spans="1:17" x14ac:dyDescent="0.3">
      <c r="A1174"/>
      <c r="Q1174"/>
    </row>
    <row r="1175" spans="1:17" x14ac:dyDescent="0.3">
      <c r="A1175"/>
      <c r="Q1175"/>
    </row>
    <row r="1176" spans="1:17" x14ac:dyDescent="0.3">
      <c r="A1176"/>
      <c r="Q1176"/>
    </row>
    <row r="1177" spans="1:17" x14ac:dyDescent="0.3">
      <c r="A1177"/>
      <c r="Q1177"/>
    </row>
    <row r="1178" spans="1:17" x14ac:dyDescent="0.3">
      <c r="A1178"/>
      <c r="Q1178"/>
    </row>
    <row r="1179" spans="1:17" x14ac:dyDescent="0.3">
      <c r="A1179"/>
      <c r="Q1179"/>
    </row>
    <row r="1180" spans="1:17" x14ac:dyDescent="0.3">
      <c r="A1180"/>
      <c r="Q1180"/>
    </row>
    <row r="1181" spans="1:17" x14ac:dyDescent="0.3">
      <c r="A1181"/>
      <c r="Q1181"/>
    </row>
    <row r="1182" spans="1:17" x14ac:dyDescent="0.3">
      <c r="A1182"/>
      <c r="Q1182"/>
    </row>
    <row r="1183" spans="1:17" x14ac:dyDescent="0.3">
      <c r="A1183"/>
      <c r="Q1183"/>
    </row>
    <row r="1184" spans="1:17" x14ac:dyDescent="0.3">
      <c r="A1184"/>
      <c r="Q1184"/>
    </row>
    <row r="1185" spans="1:17" x14ac:dyDescent="0.3">
      <c r="A1185"/>
      <c r="Q1185"/>
    </row>
    <row r="1186" spans="1:17" x14ac:dyDescent="0.3">
      <c r="A1186"/>
      <c r="Q1186"/>
    </row>
    <row r="1187" spans="1:17" x14ac:dyDescent="0.3">
      <c r="A1187"/>
      <c r="Q1187"/>
    </row>
    <row r="1188" spans="1:17" x14ac:dyDescent="0.3">
      <c r="A1188"/>
      <c r="Q1188"/>
    </row>
    <row r="1189" spans="1:17" x14ac:dyDescent="0.3">
      <c r="A1189"/>
      <c r="Q1189"/>
    </row>
    <row r="1190" spans="1:17" x14ac:dyDescent="0.3">
      <c r="A1190"/>
      <c r="Q1190"/>
    </row>
    <row r="1191" spans="1:17" x14ac:dyDescent="0.3">
      <c r="A1191"/>
      <c r="Q1191"/>
    </row>
    <row r="1192" spans="1:17" x14ac:dyDescent="0.3">
      <c r="A1192"/>
      <c r="Q1192"/>
    </row>
    <row r="1193" spans="1:17" x14ac:dyDescent="0.3">
      <c r="A1193"/>
      <c r="Q1193"/>
    </row>
    <row r="1194" spans="1:17" x14ac:dyDescent="0.3">
      <c r="A1194"/>
      <c r="Q1194"/>
    </row>
    <row r="1195" spans="1:17" x14ac:dyDescent="0.3">
      <c r="A1195"/>
      <c r="Q1195"/>
    </row>
    <row r="1196" spans="1:17" x14ac:dyDescent="0.3">
      <c r="A1196"/>
      <c r="Q1196"/>
    </row>
    <row r="1197" spans="1:17" x14ac:dyDescent="0.3">
      <c r="A1197"/>
      <c r="Q1197"/>
    </row>
    <row r="1198" spans="1:17" x14ac:dyDescent="0.3">
      <c r="A1198"/>
      <c r="Q1198"/>
    </row>
    <row r="1199" spans="1:17" x14ac:dyDescent="0.3">
      <c r="A1199"/>
      <c r="Q1199"/>
    </row>
    <row r="1200" spans="1:17" x14ac:dyDescent="0.3">
      <c r="A1200"/>
      <c r="Q1200"/>
    </row>
    <row r="1201" spans="1:17" x14ac:dyDescent="0.3">
      <c r="A1201"/>
      <c r="Q1201"/>
    </row>
    <row r="1202" spans="1:17" x14ac:dyDescent="0.3">
      <c r="A1202"/>
      <c r="Q1202"/>
    </row>
    <row r="1203" spans="1:17" x14ac:dyDescent="0.3">
      <c r="A1203"/>
      <c r="Q1203"/>
    </row>
    <row r="1204" spans="1:17" x14ac:dyDescent="0.3">
      <c r="A1204"/>
      <c r="Q1204"/>
    </row>
    <row r="1205" spans="1:17" x14ac:dyDescent="0.3">
      <c r="A1205"/>
      <c r="Q1205"/>
    </row>
    <row r="1206" spans="1:17" x14ac:dyDescent="0.3">
      <c r="A1206"/>
      <c r="Q1206"/>
    </row>
    <row r="1207" spans="1:17" x14ac:dyDescent="0.3">
      <c r="A1207"/>
      <c r="Q1207"/>
    </row>
    <row r="1208" spans="1:17" x14ac:dyDescent="0.3">
      <c r="A1208"/>
      <c r="Q1208"/>
    </row>
    <row r="1209" spans="1:17" x14ac:dyDescent="0.3">
      <c r="A1209"/>
      <c r="Q1209"/>
    </row>
    <row r="1210" spans="1:17" x14ac:dyDescent="0.3">
      <c r="A1210"/>
      <c r="Q1210"/>
    </row>
    <row r="1211" spans="1:17" x14ac:dyDescent="0.3">
      <c r="A1211"/>
      <c r="Q1211"/>
    </row>
    <row r="1212" spans="1:17" x14ac:dyDescent="0.3">
      <c r="A1212"/>
      <c r="Q1212"/>
    </row>
    <row r="1213" spans="1:17" x14ac:dyDescent="0.3">
      <c r="A1213"/>
      <c r="Q1213"/>
    </row>
    <row r="1214" spans="1:17" x14ac:dyDescent="0.3">
      <c r="A1214"/>
      <c r="Q1214"/>
    </row>
    <row r="1215" spans="1:17" x14ac:dyDescent="0.3">
      <c r="A1215"/>
      <c r="Q1215"/>
    </row>
    <row r="1216" spans="1:17" x14ac:dyDescent="0.3">
      <c r="A1216"/>
      <c r="Q1216"/>
    </row>
    <row r="1217" spans="1:17" x14ac:dyDescent="0.3">
      <c r="A1217"/>
      <c r="Q1217"/>
    </row>
    <row r="1218" spans="1:17" x14ac:dyDescent="0.3">
      <c r="A1218"/>
      <c r="Q1218"/>
    </row>
    <row r="1219" spans="1:17" x14ac:dyDescent="0.3">
      <c r="A1219"/>
      <c r="Q1219"/>
    </row>
    <row r="1220" spans="1:17" x14ac:dyDescent="0.3">
      <c r="A1220"/>
      <c r="Q1220"/>
    </row>
    <row r="1221" spans="1:17" x14ac:dyDescent="0.3">
      <c r="A1221"/>
      <c r="Q1221"/>
    </row>
    <row r="1222" spans="1:17" x14ac:dyDescent="0.3">
      <c r="A1222"/>
      <c r="Q1222"/>
    </row>
    <row r="1223" spans="1:17" x14ac:dyDescent="0.3">
      <c r="A1223"/>
      <c r="Q1223"/>
    </row>
    <row r="1224" spans="1:17" x14ac:dyDescent="0.3">
      <c r="A1224"/>
      <c r="Q1224"/>
    </row>
    <row r="1225" spans="1:17" x14ac:dyDescent="0.3">
      <c r="A1225"/>
      <c r="Q1225"/>
    </row>
    <row r="1226" spans="1:17" x14ac:dyDescent="0.3">
      <c r="A1226"/>
      <c r="Q1226"/>
    </row>
    <row r="1227" spans="1:17" x14ac:dyDescent="0.3">
      <c r="A1227"/>
      <c r="Q1227"/>
    </row>
    <row r="1228" spans="1:17" x14ac:dyDescent="0.3">
      <c r="A1228"/>
      <c r="Q1228"/>
    </row>
    <row r="1229" spans="1:17" x14ac:dyDescent="0.3">
      <c r="A1229"/>
      <c r="Q1229"/>
    </row>
    <row r="1230" spans="1:17" x14ac:dyDescent="0.3">
      <c r="A1230"/>
      <c r="Q1230"/>
    </row>
    <row r="1231" spans="1:17" x14ac:dyDescent="0.3">
      <c r="A1231"/>
      <c r="Q1231"/>
    </row>
    <row r="1232" spans="1:17" x14ac:dyDescent="0.3">
      <c r="A1232"/>
      <c r="Q1232"/>
    </row>
    <row r="1233" spans="1:17" x14ac:dyDescent="0.3">
      <c r="A1233"/>
      <c r="Q1233"/>
    </row>
    <row r="1234" spans="1:17" x14ac:dyDescent="0.3">
      <c r="A1234"/>
      <c r="Q1234"/>
    </row>
    <row r="1235" spans="1:17" x14ac:dyDescent="0.3">
      <c r="A1235"/>
      <c r="Q1235"/>
    </row>
    <row r="1236" spans="1:17" x14ac:dyDescent="0.3">
      <c r="A1236"/>
      <c r="Q1236"/>
    </row>
    <row r="1237" spans="1:17" x14ac:dyDescent="0.3">
      <c r="A1237"/>
      <c r="Q1237"/>
    </row>
    <row r="1238" spans="1:17" x14ac:dyDescent="0.3">
      <c r="A1238"/>
      <c r="Q1238"/>
    </row>
    <row r="1239" spans="1:17" x14ac:dyDescent="0.3">
      <c r="A1239"/>
      <c r="Q1239"/>
    </row>
    <row r="1240" spans="1:17" x14ac:dyDescent="0.3">
      <c r="A1240"/>
      <c r="Q1240"/>
    </row>
    <row r="1241" spans="1:17" x14ac:dyDescent="0.3">
      <c r="A1241"/>
      <c r="Q1241"/>
    </row>
    <row r="1242" spans="1:17" x14ac:dyDescent="0.3">
      <c r="A1242"/>
      <c r="Q1242"/>
    </row>
    <row r="1243" spans="1:17" x14ac:dyDescent="0.3">
      <c r="A1243"/>
      <c r="Q1243"/>
    </row>
    <row r="1244" spans="1:17" x14ac:dyDescent="0.3">
      <c r="A1244"/>
      <c r="Q1244"/>
    </row>
    <row r="1245" spans="1:17" x14ac:dyDescent="0.3">
      <c r="A1245"/>
      <c r="Q1245"/>
    </row>
    <row r="1246" spans="1:17" x14ac:dyDescent="0.3">
      <c r="A1246"/>
      <c r="Q1246"/>
    </row>
    <row r="1247" spans="1:17" x14ac:dyDescent="0.3">
      <c r="A1247"/>
      <c r="Q1247"/>
    </row>
    <row r="1248" spans="1:17" x14ac:dyDescent="0.3">
      <c r="A1248"/>
      <c r="Q1248"/>
    </row>
    <row r="1249" spans="1:17" x14ac:dyDescent="0.3">
      <c r="A1249"/>
      <c r="Q1249"/>
    </row>
    <row r="1250" spans="1:17" x14ac:dyDescent="0.3">
      <c r="A1250"/>
      <c r="Q1250"/>
    </row>
    <row r="1251" spans="1:17" x14ac:dyDescent="0.3">
      <c r="A1251"/>
      <c r="Q1251"/>
    </row>
    <row r="1252" spans="1:17" x14ac:dyDescent="0.3">
      <c r="A1252"/>
      <c r="Q1252"/>
    </row>
    <row r="1253" spans="1:17" x14ac:dyDescent="0.3">
      <c r="A1253"/>
      <c r="Q1253"/>
    </row>
    <row r="1254" spans="1:17" x14ac:dyDescent="0.3">
      <c r="A1254"/>
      <c r="Q1254"/>
    </row>
    <row r="1255" spans="1:17" x14ac:dyDescent="0.3">
      <c r="A1255"/>
      <c r="Q1255"/>
    </row>
    <row r="1256" spans="1:17" x14ac:dyDescent="0.3">
      <c r="A1256"/>
      <c r="Q1256"/>
    </row>
    <row r="1257" spans="1:17" x14ac:dyDescent="0.3">
      <c r="A1257"/>
      <c r="Q1257"/>
    </row>
    <row r="1258" spans="1:17" x14ac:dyDescent="0.3">
      <c r="A1258"/>
      <c r="Q1258"/>
    </row>
    <row r="1259" spans="1:17" x14ac:dyDescent="0.3">
      <c r="A1259"/>
      <c r="Q1259"/>
    </row>
    <row r="1260" spans="1:17" x14ac:dyDescent="0.3">
      <c r="A1260"/>
      <c r="Q1260"/>
    </row>
    <row r="1261" spans="1:17" x14ac:dyDescent="0.3">
      <c r="A1261"/>
      <c r="Q1261"/>
    </row>
    <row r="1262" spans="1:17" x14ac:dyDescent="0.3">
      <c r="A1262"/>
      <c r="Q1262"/>
    </row>
    <row r="1263" spans="1:17" x14ac:dyDescent="0.3">
      <c r="A1263"/>
      <c r="Q1263"/>
    </row>
    <row r="1264" spans="1:17" x14ac:dyDescent="0.3">
      <c r="A1264"/>
      <c r="Q1264"/>
    </row>
    <row r="1265" spans="1:17" x14ac:dyDescent="0.3">
      <c r="A1265"/>
      <c r="Q1265"/>
    </row>
    <row r="1266" spans="1:17" x14ac:dyDescent="0.3">
      <c r="A1266"/>
      <c r="Q1266"/>
    </row>
    <row r="1267" spans="1:17" x14ac:dyDescent="0.3">
      <c r="A1267"/>
      <c r="Q1267"/>
    </row>
    <row r="1268" spans="1:17" x14ac:dyDescent="0.3">
      <c r="A1268"/>
      <c r="Q1268"/>
    </row>
    <row r="1269" spans="1:17" x14ac:dyDescent="0.3">
      <c r="A1269"/>
      <c r="Q1269"/>
    </row>
    <row r="1270" spans="1:17" x14ac:dyDescent="0.3">
      <c r="A1270"/>
      <c r="Q1270"/>
    </row>
    <row r="1271" spans="1:17" x14ac:dyDescent="0.3">
      <c r="A1271"/>
      <c r="Q1271"/>
    </row>
    <row r="1272" spans="1:17" x14ac:dyDescent="0.3">
      <c r="A1272"/>
      <c r="Q1272"/>
    </row>
    <row r="1273" spans="1:17" x14ac:dyDescent="0.3">
      <c r="A1273"/>
      <c r="Q1273"/>
    </row>
    <row r="1274" spans="1:17" x14ac:dyDescent="0.3">
      <c r="A1274"/>
      <c r="Q1274"/>
    </row>
    <row r="1275" spans="1:17" x14ac:dyDescent="0.3">
      <c r="A1275"/>
      <c r="Q1275"/>
    </row>
    <row r="1276" spans="1:17" x14ac:dyDescent="0.3">
      <c r="A1276"/>
      <c r="Q1276"/>
    </row>
    <row r="1277" spans="1:17" x14ac:dyDescent="0.3">
      <c r="A1277"/>
      <c r="Q1277"/>
    </row>
    <row r="1278" spans="1:17" x14ac:dyDescent="0.3">
      <c r="A1278"/>
      <c r="Q1278"/>
    </row>
    <row r="1279" spans="1:17" x14ac:dyDescent="0.3">
      <c r="A1279"/>
      <c r="Q1279"/>
    </row>
    <row r="1280" spans="1:17" x14ac:dyDescent="0.3">
      <c r="A1280"/>
      <c r="Q1280"/>
    </row>
    <row r="1281" spans="1:17" x14ac:dyDescent="0.3">
      <c r="A1281"/>
      <c r="Q1281"/>
    </row>
    <row r="1282" spans="1:17" x14ac:dyDescent="0.3">
      <c r="A1282"/>
      <c r="Q1282"/>
    </row>
    <row r="1283" spans="1:17" x14ac:dyDescent="0.3">
      <c r="A1283"/>
      <c r="Q1283"/>
    </row>
    <row r="1284" spans="1:17" x14ac:dyDescent="0.3">
      <c r="A1284"/>
      <c r="Q1284"/>
    </row>
    <row r="1285" spans="1:17" x14ac:dyDescent="0.3">
      <c r="A1285"/>
      <c r="Q1285"/>
    </row>
    <row r="1286" spans="1:17" x14ac:dyDescent="0.3">
      <c r="A1286"/>
      <c r="Q1286"/>
    </row>
    <row r="1287" spans="1:17" x14ac:dyDescent="0.3">
      <c r="A1287"/>
      <c r="Q1287"/>
    </row>
    <row r="1288" spans="1:17" x14ac:dyDescent="0.3">
      <c r="A1288"/>
      <c r="Q1288"/>
    </row>
    <row r="1289" spans="1:17" x14ac:dyDescent="0.3">
      <c r="A1289"/>
      <c r="Q1289"/>
    </row>
    <row r="1290" spans="1:17" x14ac:dyDescent="0.3">
      <c r="A1290"/>
      <c r="Q1290"/>
    </row>
    <row r="1291" spans="1:17" x14ac:dyDescent="0.3">
      <c r="A1291"/>
      <c r="Q1291"/>
    </row>
    <row r="1292" spans="1:17" x14ac:dyDescent="0.3">
      <c r="A1292"/>
      <c r="Q1292"/>
    </row>
    <row r="1293" spans="1:17" x14ac:dyDescent="0.3">
      <c r="A1293"/>
      <c r="Q1293"/>
    </row>
    <row r="1294" spans="1:17" x14ac:dyDescent="0.3">
      <c r="A1294"/>
      <c r="Q1294"/>
    </row>
    <row r="1295" spans="1:17" x14ac:dyDescent="0.3">
      <c r="A1295"/>
      <c r="Q1295"/>
    </row>
    <row r="1296" spans="1:17" x14ac:dyDescent="0.3">
      <c r="A1296"/>
      <c r="Q1296"/>
    </row>
    <row r="1297" spans="1:17" x14ac:dyDescent="0.3">
      <c r="A1297"/>
      <c r="Q1297"/>
    </row>
    <row r="1298" spans="1:17" x14ac:dyDescent="0.3">
      <c r="A1298"/>
      <c r="Q1298"/>
    </row>
    <row r="1299" spans="1:17" x14ac:dyDescent="0.3">
      <c r="A1299"/>
      <c r="Q1299"/>
    </row>
    <row r="1300" spans="1:17" x14ac:dyDescent="0.3">
      <c r="A1300"/>
      <c r="Q1300"/>
    </row>
    <row r="1301" spans="1:17" x14ac:dyDescent="0.3">
      <c r="A1301"/>
      <c r="Q1301"/>
    </row>
    <row r="1302" spans="1:17" x14ac:dyDescent="0.3">
      <c r="A1302"/>
      <c r="Q1302"/>
    </row>
    <row r="1303" spans="1:17" x14ac:dyDescent="0.3">
      <c r="A1303"/>
      <c r="Q1303"/>
    </row>
    <row r="1304" spans="1:17" x14ac:dyDescent="0.3">
      <c r="A1304"/>
      <c r="Q1304"/>
    </row>
    <row r="1305" spans="1:17" x14ac:dyDescent="0.3">
      <c r="A1305"/>
      <c r="Q1305"/>
    </row>
    <row r="1306" spans="1:17" x14ac:dyDescent="0.3">
      <c r="A1306"/>
      <c r="Q1306"/>
    </row>
    <row r="1307" spans="1:17" x14ac:dyDescent="0.3">
      <c r="A1307"/>
      <c r="Q1307"/>
    </row>
    <row r="1308" spans="1:17" x14ac:dyDescent="0.3">
      <c r="A1308"/>
      <c r="Q1308"/>
    </row>
    <row r="1309" spans="1:17" x14ac:dyDescent="0.3">
      <c r="A1309"/>
      <c r="Q1309"/>
    </row>
    <row r="1310" spans="1:17" x14ac:dyDescent="0.3">
      <c r="A1310"/>
      <c r="Q1310"/>
    </row>
    <row r="1311" spans="1:17" x14ac:dyDescent="0.3">
      <c r="A1311"/>
      <c r="Q1311"/>
    </row>
    <row r="1312" spans="1:17" x14ac:dyDescent="0.3">
      <c r="A1312"/>
      <c r="Q1312"/>
    </row>
    <row r="1313" spans="1:17" x14ac:dyDescent="0.3">
      <c r="A1313"/>
      <c r="Q1313"/>
    </row>
    <row r="1314" spans="1:17" x14ac:dyDescent="0.3">
      <c r="A1314"/>
      <c r="Q1314"/>
    </row>
    <row r="1315" spans="1:17" x14ac:dyDescent="0.3">
      <c r="A1315"/>
      <c r="Q1315"/>
    </row>
    <row r="1316" spans="1:17" x14ac:dyDescent="0.3">
      <c r="A1316"/>
      <c r="Q1316"/>
    </row>
    <row r="1317" spans="1:17" x14ac:dyDescent="0.3">
      <c r="A1317"/>
      <c r="Q1317"/>
    </row>
    <row r="1318" spans="1:17" x14ac:dyDescent="0.3">
      <c r="A1318"/>
      <c r="Q1318"/>
    </row>
    <row r="1319" spans="1:17" x14ac:dyDescent="0.3">
      <c r="A1319"/>
      <c r="Q1319"/>
    </row>
    <row r="1320" spans="1:17" x14ac:dyDescent="0.3">
      <c r="A1320"/>
      <c r="Q1320"/>
    </row>
    <row r="1321" spans="1:17" x14ac:dyDescent="0.3">
      <c r="A1321"/>
      <c r="Q1321"/>
    </row>
    <row r="1322" spans="1:17" x14ac:dyDescent="0.3">
      <c r="A1322"/>
      <c r="Q1322"/>
    </row>
    <row r="1323" spans="1:17" x14ac:dyDescent="0.3">
      <c r="A1323"/>
      <c r="Q1323"/>
    </row>
    <row r="1324" spans="1:17" x14ac:dyDescent="0.3">
      <c r="A1324"/>
      <c r="Q1324"/>
    </row>
    <row r="1325" spans="1:17" x14ac:dyDescent="0.3">
      <c r="A1325"/>
      <c r="Q1325"/>
    </row>
    <row r="1326" spans="1:17" x14ac:dyDescent="0.3">
      <c r="A1326"/>
      <c r="Q1326"/>
    </row>
    <row r="1327" spans="1:17" x14ac:dyDescent="0.3">
      <c r="A1327"/>
      <c r="Q1327"/>
    </row>
    <row r="1328" spans="1:17" x14ac:dyDescent="0.3">
      <c r="A1328"/>
      <c r="Q1328"/>
    </row>
    <row r="1329" spans="1:17" x14ac:dyDescent="0.3">
      <c r="A1329"/>
      <c r="Q1329"/>
    </row>
    <row r="1330" spans="1:17" x14ac:dyDescent="0.3">
      <c r="A1330"/>
      <c r="Q1330"/>
    </row>
    <row r="1331" spans="1:17" x14ac:dyDescent="0.3">
      <c r="A1331"/>
      <c r="Q1331"/>
    </row>
    <row r="1332" spans="1:17" x14ac:dyDescent="0.3">
      <c r="A1332"/>
      <c r="Q1332"/>
    </row>
    <row r="1333" spans="1:17" x14ac:dyDescent="0.3">
      <c r="A1333"/>
      <c r="Q1333"/>
    </row>
    <row r="1334" spans="1:17" x14ac:dyDescent="0.3">
      <c r="A1334"/>
      <c r="Q1334"/>
    </row>
    <row r="1335" spans="1:17" x14ac:dyDescent="0.3">
      <c r="A1335"/>
      <c r="Q1335"/>
    </row>
    <row r="1336" spans="1:17" x14ac:dyDescent="0.3">
      <c r="A1336"/>
      <c r="Q1336"/>
    </row>
    <row r="1337" spans="1:17" x14ac:dyDescent="0.3">
      <c r="A1337"/>
      <c r="Q1337"/>
    </row>
    <row r="1338" spans="1:17" x14ac:dyDescent="0.3">
      <c r="A1338"/>
      <c r="Q1338"/>
    </row>
    <row r="1339" spans="1:17" x14ac:dyDescent="0.3">
      <c r="A1339"/>
      <c r="Q1339"/>
    </row>
    <row r="1340" spans="1:17" x14ac:dyDescent="0.3">
      <c r="A1340"/>
      <c r="Q1340"/>
    </row>
    <row r="1341" spans="1:17" x14ac:dyDescent="0.3">
      <c r="A1341"/>
      <c r="Q1341"/>
    </row>
    <row r="1342" spans="1:17" x14ac:dyDescent="0.3">
      <c r="A1342"/>
      <c r="Q1342"/>
    </row>
    <row r="1343" spans="1:17" x14ac:dyDescent="0.3">
      <c r="A1343"/>
      <c r="Q1343"/>
    </row>
    <row r="1344" spans="1:17" x14ac:dyDescent="0.3">
      <c r="A1344"/>
      <c r="Q1344"/>
    </row>
    <row r="1345" spans="1:17" x14ac:dyDescent="0.3">
      <c r="A1345"/>
      <c r="Q1345"/>
    </row>
    <row r="1346" spans="1:17" x14ac:dyDescent="0.3">
      <c r="A1346"/>
      <c r="Q1346"/>
    </row>
    <row r="1347" spans="1:17" x14ac:dyDescent="0.3">
      <c r="A1347"/>
      <c r="Q1347"/>
    </row>
    <row r="1348" spans="1:17" x14ac:dyDescent="0.3">
      <c r="A1348"/>
      <c r="Q1348"/>
    </row>
    <row r="1349" spans="1:17" x14ac:dyDescent="0.3">
      <c r="A1349"/>
      <c r="Q1349"/>
    </row>
    <row r="1350" spans="1:17" x14ac:dyDescent="0.3">
      <c r="A1350"/>
      <c r="Q1350"/>
    </row>
    <row r="1351" spans="1:17" x14ac:dyDescent="0.3">
      <c r="A1351"/>
      <c r="Q1351"/>
    </row>
    <row r="1352" spans="1:17" x14ac:dyDescent="0.3">
      <c r="A1352"/>
      <c r="Q1352"/>
    </row>
    <row r="1353" spans="1:17" x14ac:dyDescent="0.3">
      <c r="A1353"/>
      <c r="Q1353"/>
    </row>
    <row r="1354" spans="1:17" x14ac:dyDescent="0.3">
      <c r="A1354"/>
      <c r="Q1354"/>
    </row>
    <row r="1355" spans="1:17" x14ac:dyDescent="0.3">
      <c r="A1355"/>
      <c r="Q1355"/>
    </row>
    <row r="1356" spans="1:17" x14ac:dyDescent="0.3">
      <c r="A1356"/>
      <c r="Q1356"/>
    </row>
    <row r="1357" spans="1:17" x14ac:dyDescent="0.3">
      <c r="A1357"/>
      <c r="Q1357"/>
    </row>
    <row r="1358" spans="1:17" x14ac:dyDescent="0.3">
      <c r="A1358"/>
      <c r="Q1358"/>
    </row>
    <row r="1359" spans="1:17" x14ac:dyDescent="0.3">
      <c r="A1359"/>
      <c r="Q1359"/>
    </row>
    <row r="1360" spans="1:17" x14ac:dyDescent="0.3">
      <c r="A1360"/>
      <c r="Q1360"/>
    </row>
    <row r="1361" spans="1:17" x14ac:dyDescent="0.3">
      <c r="A1361"/>
      <c r="Q1361"/>
    </row>
    <row r="1362" spans="1:17" x14ac:dyDescent="0.3">
      <c r="A1362"/>
      <c r="Q1362"/>
    </row>
    <row r="1363" spans="1:17" x14ac:dyDescent="0.3">
      <c r="A1363"/>
      <c r="Q1363"/>
    </row>
    <row r="1364" spans="1:17" x14ac:dyDescent="0.3">
      <c r="A1364"/>
      <c r="Q1364"/>
    </row>
    <row r="1365" spans="1:17" x14ac:dyDescent="0.3">
      <c r="A1365"/>
      <c r="Q1365"/>
    </row>
    <row r="1366" spans="1:17" x14ac:dyDescent="0.3">
      <c r="A1366"/>
      <c r="Q1366"/>
    </row>
    <row r="1367" spans="1:17" x14ac:dyDescent="0.3">
      <c r="A1367"/>
      <c r="Q1367"/>
    </row>
    <row r="1368" spans="1:17" x14ac:dyDescent="0.3">
      <c r="A1368"/>
      <c r="Q1368"/>
    </row>
    <row r="1369" spans="1:17" x14ac:dyDescent="0.3">
      <c r="A1369"/>
      <c r="Q1369"/>
    </row>
    <row r="1370" spans="1:17" x14ac:dyDescent="0.3">
      <c r="A1370"/>
      <c r="Q1370"/>
    </row>
    <row r="1371" spans="1:17" x14ac:dyDescent="0.3">
      <c r="A1371"/>
      <c r="Q1371"/>
    </row>
    <row r="1372" spans="1:17" x14ac:dyDescent="0.3">
      <c r="A1372"/>
      <c r="Q1372"/>
    </row>
    <row r="1373" spans="1:17" x14ac:dyDescent="0.3">
      <c r="A1373"/>
      <c r="Q1373"/>
    </row>
    <row r="1374" spans="1:17" x14ac:dyDescent="0.3">
      <c r="A1374"/>
      <c r="Q1374"/>
    </row>
    <row r="1375" spans="1:17" x14ac:dyDescent="0.3">
      <c r="A1375"/>
      <c r="Q1375"/>
    </row>
    <row r="1376" spans="1:17" x14ac:dyDescent="0.3">
      <c r="A1376"/>
      <c r="Q1376"/>
    </row>
    <row r="1377" spans="1:17" x14ac:dyDescent="0.3">
      <c r="A1377"/>
      <c r="Q1377"/>
    </row>
    <row r="1378" spans="1:17" x14ac:dyDescent="0.3">
      <c r="A1378"/>
      <c r="Q1378"/>
    </row>
    <row r="1379" spans="1:17" x14ac:dyDescent="0.3">
      <c r="A1379"/>
      <c r="Q1379"/>
    </row>
    <row r="1380" spans="1:17" x14ac:dyDescent="0.3">
      <c r="A1380"/>
      <c r="Q1380"/>
    </row>
    <row r="1381" spans="1:17" x14ac:dyDescent="0.3">
      <c r="A1381"/>
      <c r="Q1381"/>
    </row>
    <row r="1382" spans="1:17" x14ac:dyDescent="0.3">
      <c r="A1382"/>
      <c r="Q1382"/>
    </row>
    <row r="1383" spans="1:17" x14ac:dyDescent="0.3">
      <c r="A1383"/>
      <c r="Q1383"/>
    </row>
    <row r="1384" spans="1:17" x14ac:dyDescent="0.3">
      <c r="A1384"/>
      <c r="Q1384"/>
    </row>
    <row r="1385" spans="1:17" x14ac:dyDescent="0.3">
      <c r="A1385"/>
      <c r="Q1385"/>
    </row>
    <row r="1386" spans="1:17" x14ac:dyDescent="0.3">
      <c r="A1386"/>
      <c r="Q1386"/>
    </row>
    <row r="1387" spans="1:17" x14ac:dyDescent="0.3">
      <c r="A1387"/>
      <c r="Q1387"/>
    </row>
    <row r="1388" spans="1:17" x14ac:dyDescent="0.3">
      <c r="A1388"/>
      <c r="Q1388"/>
    </row>
    <row r="1389" spans="1:17" x14ac:dyDescent="0.3">
      <c r="A1389"/>
      <c r="Q1389"/>
    </row>
    <row r="1390" spans="1:17" x14ac:dyDescent="0.3">
      <c r="A1390"/>
      <c r="Q1390"/>
    </row>
    <row r="1391" spans="1:17" x14ac:dyDescent="0.3">
      <c r="A1391"/>
      <c r="Q1391"/>
    </row>
    <row r="1392" spans="1:17" x14ac:dyDescent="0.3">
      <c r="A1392"/>
      <c r="Q1392"/>
    </row>
    <row r="1393" spans="1:17" x14ac:dyDescent="0.3">
      <c r="A1393"/>
      <c r="Q1393"/>
    </row>
    <row r="1394" spans="1:17" x14ac:dyDescent="0.3">
      <c r="A1394"/>
      <c r="Q1394"/>
    </row>
    <row r="1395" spans="1:17" x14ac:dyDescent="0.3">
      <c r="A1395"/>
      <c r="Q1395"/>
    </row>
    <row r="1396" spans="1:17" x14ac:dyDescent="0.3">
      <c r="A1396"/>
      <c r="Q1396"/>
    </row>
    <row r="1397" spans="1:17" x14ac:dyDescent="0.3">
      <c r="A1397"/>
      <c r="Q1397"/>
    </row>
    <row r="1398" spans="1:17" x14ac:dyDescent="0.3">
      <c r="A1398"/>
      <c r="Q1398"/>
    </row>
    <row r="1399" spans="1:17" x14ac:dyDescent="0.3">
      <c r="A1399"/>
      <c r="Q1399"/>
    </row>
    <row r="1400" spans="1:17" x14ac:dyDescent="0.3">
      <c r="A1400"/>
      <c r="Q1400"/>
    </row>
    <row r="1401" spans="1:17" x14ac:dyDescent="0.3">
      <c r="A1401"/>
      <c r="Q1401"/>
    </row>
    <row r="1402" spans="1:17" x14ac:dyDescent="0.3">
      <c r="A1402"/>
      <c r="Q1402"/>
    </row>
    <row r="1403" spans="1:17" x14ac:dyDescent="0.3">
      <c r="A1403"/>
      <c r="Q1403"/>
    </row>
    <row r="1404" spans="1:17" x14ac:dyDescent="0.3">
      <c r="A1404"/>
      <c r="Q1404"/>
    </row>
    <row r="1405" spans="1:17" x14ac:dyDescent="0.3">
      <c r="A1405"/>
      <c r="Q1405"/>
    </row>
    <row r="1406" spans="1:17" x14ac:dyDescent="0.3">
      <c r="A1406"/>
      <c r="Q1406"/>
    </row>
    <row r="1407" spans="1:17" x14ac:dyDescent="0.3">
      <c r="A1407"/>
      <c r="Q1407"/>
    </row>
    <row r="1408" spans="1:17" x14ac:dyDescent="0.3">
      <c r="A1408"/>
      <c r="Q1408"/>
    </row>
    <row r="1409" spans="1:17" x14ac:dyDescent="0.3">
      <c r="A1409"/>
      <c r="Q1409"/>
    </row>
    <row r="1410" spans="1:17" x14ac:dyDescent="0.3">
      <c r="A1410"/>
      <c r="Q1410"/>
    </row>
    <row r="1411" spans="1:17" x14ac:dyDescent="0.3">
      <c r="A1411"/>
      <c r="Q1411"/>
    </row>
    <row r="1412" spans="1:17" x14ac:dyDescent="0.3">
      <c r="A1412"/>
      <c r="Q1412"/>
    </row>
    <row r="1413" spans="1:17" x14ac:dyDescent="0.3">
      <c r="A1413"/>
      <c r="Q1413"/>
    </row>
    <row r="1414" spans="1:17" x14ac:dyDescent="0.3">
      <c r="A1414"/>
      <c r="Q1414"/>
    </row>
    <row r="1415" spans="1:17" x14ac:dyDescent="0.3">
      <c r="A1415"/>
      <c r="Q1415"/>
    </row>
    <row r="1416" spans="1:17" x14ac:dyDescent="0.3">
      <c r="A1416"/>
      <c r="Q1416"/>
    </row>
    <row r="1417" spans="1:17" x14ac:dyDescent="0.3">
      <c r="A1417"/>
      <c r="Q1417"/>
    </row>
    <row r="1418" spans="1:17" x14ac:dyDescent="0.3">
      <c r="A1418"/>
      <c r="Q1418"/>
    </row>
    <row r="1419" spans="1:17" x14ac:dyDescent="0.3">
      <c r="A1419"/>
      <c r="Q1419"/>
    </row>
    <row r="1420" spans="1:17" x14ac:dyDescent="0.3">
      <c r="A1420"/>
      <c r="Q1420"/>
    </row>
    <row r="1421" spans="1:17" x14ac:dyDescent="0.3">
      <c r="A1421"/>
      <c r="Q1421"/>
    </row>
    <row r="1422" spans="1:17" x14ac:dyDescent="0.3">
      <c r="A1422"/>
      <c r="Q1422"/>
    </row>
    <row r="1423" spans="1:17" x14ac:dyDescent="0.3">
      <c r="A1423"/>
      <c r="Q1423"/>
    </row>
    <row r="1424" spans="1:17" x14ac:dyDescent="0.3">
      <c r="A1424"/>
      <c r="Q1424"/>
    </row>
    <row r="1425" spans="1:17" x14ac:dyDescent="0.3">
      <c r="A1425"/>
      <c r="Q1425"/>
    </row>
    <row r="1426" spans="1:17" x14ac:dyDescent="0.3">
      <c r="A1426"/>
      <c r="Q1426"/>
    </row>
    <row r="1427" spans="1:17" x14ac:dyDescent="0.3">
      <c r="A1427"/>
      <c r="Q1427"/>
    </row>
    <row r="1428" spans="1:17" x14ac:dyDescent="0.3">
      <c r="A1428"/>
      <c r="Q1428"/>
    </row>
    <row r="1429" spans="1:17" x14ac:dyDescent="0.3">
      <c r="A1429"/>
      <c r="Q1429"/>
    </row>
    <row r="1430" spans="1:17" x14ac:dyDescent="0.3">
      <c r="A1430"/>
      <c r="Q1430"/>
    </row>
    <row r="1431" spans="1:17" x14ac:dyDescent="0.3">
      <c r="A1431"/>
      <c r="Q1431"/>
    </row>
    <row r="1432" spans="1:17" x14ac:dyDescent="0.3">
      <c r="A1432"/>
      <c r="Q1432"/>
    </row>
    <row r="1433" spans="1:17" x14ac:dyDescent="0.3">
      <c r="A1433"/>
      <c r="Q1433"/>
    </row>
    <row r="1434" spans="1:17" x14ac:dyDescent="0.3">
      <c r="A1434"/>
      <c r="Q1434"/>
    </row>
    <row r="1435" spans="1:17" x14ac:dyDescent="0.3">
      <c r="A1435"/>
      <c r="Q1435"/>
    </row>
    <row r="1436" spans="1:17" x14ac:dyDescent="0.3">
      <c r="A1436"/>
      <c r="Q1436"/>
    </row>
    <row r="1437" spans="1:17" x14ac:dyDescent="0.3">
      <c r="A1437"/>
      <c r="Q1437"/>
    </row>
    <row r="1438" spans="1:17" x14ac:dyDescent="0.3">
      <c r="A1438"/>
      <c r="Q1438"/>
    </row>
    <row r="1439" spans="1:17" x14ac:dyDescent="0.3">
      <c r="A1439"/>
      <c r="Q1439"/>
    </row>
    <row r="1440" spans="1:17" x14ac:dyDescent="0.3">
      <c r="A1440"/>
      <c r="Q1440"/>
    </row>
    <row r="1441" spans="1:17" x14ac:dyDescent="0.3">
      <c r="A1441"/>
      <c r="Q1441"/>
    </row>
    <row r="1442" spans="1:17" x14ac:dyDescent="0.3">
      <c r="A1442"/>
      <c r="Q1442"/>
    </row>
    <row r="1443" spans="1:17" x14ac:dyDescent="0.3">
      <c r="A1443"/>
      <c r="Q1443"/>
    </row>
    <row r="1444" spans="1:17" x14ac:dyDescent="0.3">
      <c r="A1444"/>
      <c r="Q1444"/>
    </row>
    <row r="1445" spans="1:17" x14ac:dyDescent="0.3">
      <c r="A1445"/>
      <c r="Q1445"/>
    </row>
    <row r="1446" spans="1:17" x14ac:dyDescent="0.3">
      <c r="A1446"/>
      <c r="Q1446"/>
    </row>
    <row r="1447" spans="1:17" x14ac:dyDescent="0.3">
      <c r="A1447"/>
      <c r="Q1447"/>
    </row>
    <row r="1448" spans="1:17" x14ac:dyDescent="0.3">
      <c r="A1448"/>
      <c r="Q1448"/>
    </row>
    <row r="1449" spans="1:17" x14ac:dyDescent="0.3">
      <c r="A1449"/>
      <c r="Q1449"/>
    </row>
    <row r="1450" spans="1:17" x14ac:dyDescent="0.3">
      <c r="A1450"/>
      <c r="Q1450"/>
    </row>
    <row r="1451" spans="1:17" x14ac:dyDescent="0.3">
      <c r="A1451"/>
      <c r="Q1451"/>
    </row>
    <row r="1452" spans="1:17" x14ac:dyDescent="0.3">
      <c r="A1452"/>
      <c r="Q1452"/>
    </row>
    <row r="1453" spans="1:17" x14ac:dyDescent="0.3">
      <c r="A1453"/>
      <c r="Q1453"/>
    </row>
    <row r="1454" spans="1:17" x14ac:dyDescent="0.3">
      <c r="A1454"/>
      <c r="Q1454"/>
    </row>
    <row r="1455" spans="1:17" x14ac:dyDescent="0.3">
      <c r="A1455"/>
      <c r="Q1455"/>
    </row>
    <row r="1456" spans="1:17" x14ac:dyDescent="0.3">
      <c r="A1456"/>
      <c r="Q1456"/>
    </row>
    <row r="1457" spans="1:17" x14ac:dyDescent="0.3">
      <c r="A1457"/>
      <c r="Q1457"/>
    </row>
    <row r="1458" spans="1:17" x14ac:dyDescent="0.3">
      <c r="A1458"/>
      <c r="Q1458"/>
    </row>
    <row r="1459" spans="1:17" x14ac:dyDescent="0.3">
      <c r="A1459"/>
      <c r="Q1459"/>
    </row>
    <row r="1460" spans="1:17" x14ac:dyDescent="0.3">
      <c r="A1460"/>
      <c r="Q1460"/>
    </row>
    <row r="1461" spans="1:17" x14ac:dyDescent="0.3">
      <c r="A1461"/>
      <c r="Q1461"/>
    </row>
    <row r="1462" spans="1:17" x14ac:dyDescent="0.3">
      <c r="A1462"/>
      <c r="Q1462"/>
    </row>
    <row r="1463" spans="1:17" x14ac:dyDescent="0.3">
      <c r="A1463"/>
      <c r="Q1463"/>
    </row>
    <row r="1464" spans="1:17" x14ac:dyDescent="0.3">
      <c r="A1464"/>
      <c r="Q1464"/>
    </row>
    <row r="1465" spans="1:17" x14ac:dyDescent="0.3">
      <c r="A1465"/>
      <c r="Q1465"/>
    </row>
    <row r="1466" spans="1:17" x14ac:dyDescent="0.3">
      <c r="A1466"/>
      <c r="Q1466"/>
    </row>
    <row r="1467" spans="1:17" x14ac:dyDescent="0.3">
      <c r="A1467"/>
      <c r="Q1467"/>
    </row>
    <row r="1468" spans="1:17" x14ac:dyDescent="0.3">
      <c r="A1468"/>
      <c r="Q1468"/>
    </row>
    <row r="1469" spans="1:17" x14ac:dyDescent="0.3">
      <c r="A1469"/>
      <c r="Q1469"/>
    </row>
    <row r="1470" spans="1:17" x14ac:dyDescent="0.3">
      <c r="A1470"/>
      <c r="Q1470"/>
    </row>
    <row r="1471" spans="1:17" x14ac:dyDescent="0.3">
      <c r="A1471"/>
      <c r="Q1471"/>
    </row>
    <row r="1472" spans="1:17" x14ac:dyDescent="0.3">
      <c r="A1472"/>
      <c r="Q1472"/>
    </row>
    <row r="1473" spans="1:17" x14ac:dyDescent="0.3">
      <c r="A1473"/>
      <c r="Q1473"/>
    </row>
    <row r="1474" spans="1:17" x14ac:dyDescent="0.3">
      <c r="A1474"/>
      <c r="Q1474"/>
    </row>
    <row r="1475" spans="1:17" x14ac:dyDescent="0.3">
      <c r="A1475"/>
      <c r="Q1475"/>
    </row>
    <row r="1476" spans="1:17" x14ac:dyDescent="0.3">
      <c r="A1476"/>
      <c r="Q1476"/>
    </row>
    <row r="1477" spans="1:17" x14ac:dyDescent="0.3">
      <c r="A1477"/>
      <c r="Q1477"/>
    </row>
    <row r="1478" spans="1:17" x14ac:dyDescent="0.3">
      <c r="A1478"/>
      <c r="Q1478"/>
    </row>
    <row r="1479" spans="1:17" x14ac:dyDescent="0.3">
      <c r="A1479"/>
      <c r="Q1479"/>
    </row>
    <row r="1480" spans="1:17" x14ac:dyDescent="0.3">
      <c r="A1480"/>
      <c r="Q1480"/>
    </row>
    <row r="1481" spans="1:17" x14ac:dyDescent="0.3">
      <c r="A1481"/>
      <c r="Q1481"/>
    </row>
    <row r="1482" spans="1:17" x14ac:dyDescent="0.3">
      <c r="A1482"/>
      <c r="Q1482"/>
    </row>
    <row r="1483" spans="1:17" x14ac:dyDescent="0.3">
      <c r="A1483"/>
      <c r="Q1483"/>
    </row>
    <row r="1484" spans="1:17" x14ac:dyDescent="0.3">
      <c r="A1484"/>
      <c r="Q1484"/>
    </row>
    <row r="1485" spans="1:17" x14ac:dyDescent="0.3">
      <c r="A1485"/>
      <c r="Q1485"/>
    </row>
    <row r="1486" spans="1:17" x14ac:dyDescent="0.3">
      <c r="A1486"/>
      <c r="Q1486"/>
    </row>
    <row r="1487" spans="1:17" x14ac:dyDescent="0.3">
      <c r="A1487"/>
      <c r="Q1487"/>
    </row>
    <row r="1488" spans="1:17" x14ac:dyDescent="0.3">
      <c r="A1488"/>
      <c r="Q1488"/>
    </row>
    <row r="1489" spans="1:17" x14ac:dyDescent="0.3">
      <c r="A1489"/>
      <c r="Q1489"/>
    </row>
    <row r="1490" spans="1:17" x14ac:dyDescent="0.3">
      <c r="A1490"/>
      <c r="Q1490"/>
    </row>
    <row r="1491" spans="1:17" x14ac:dyDescent="0.3">
      <c r="A1491"/>
      <c r="Q1491"/>
    </row>
    <row r="1492" spans="1:17" x14ac:dyDescent="0.3">
      <c r="A1492"/>
      <c r="Q1492"/>
    </row>
    <row r="1493" spans="1:17" x14ac:dyDescent="0.3">
      <c r="A1493"/>
      <c r="Q1493"/>
    </row>
    <row r="1494" spans="1:17" x14ac:dyDescent="0.3">
      <c r="A1494"/>
      <c r="Q1494"/>
    </row>
    <row r="1495" spans="1:17" x14ac:dyDescent="0.3">
      <c r="A1495"/>
      <c r="Q1495"/>
    </row>
    <row r="1496" spans="1:17" x14ac:dyDescent="0.3">
      <c r="A1496"/>
      <c r="Q1496"/>
    </row>
    <row r="1497" spans="1:17" x14ac:dyDescent="0.3">
      <c r="A1497"/>
      <c r="Q1497"/>
    </row>
    <row r="1498" spans="1:17" x14ac:dyDescent="0.3">
      <c r="A1498"/>
      <c r="Q1498"/>
    </row>
    <row r="1499" spans="1:17" x14ac:dyDescent="0.3">
      <c r="A1499"/>
      <c r="Q1499"/>
    </row>
    <row r="1500" spans="1:17" x14ac:dyDescent="0.3">
      <c r="A1500"/>
      <c r="Q1500"/>
    </row>
    <row r="1501" spans="1:17" x14ac:dyDescent="0.3">
      <c r="A1501"/>
      <c r="Q1501"/>
    </row>
    <row r="1502" spans="1:17" x14ac:dyDescent="0.3">
      <c r="A1502"/>
      <c r="Q1502"/>
    </row>
    <row r="1503" spans="1:17" x14ac:dyDescent="0.3">
      <c r="A1503"/>
      <c r="Q1503"/>
    </row>
    <row r="1504" spans="1:17" x14ac:dyDescent="0.3">
      <c r="A1504"/>
      <c r="Q1504"/>
    </row>
    <row r="1505" spans="1:17" x14ac:dyDescent="0.3">
      <c r="A1505"/>
      <c r="Q1505"/>
    </row>
    <row r="1506" spans="1:17" x14ac:dyDescent="0.3">
      <c r="A1506"/>
      <c r="Q1506"/>
    </row>
    <row r="1507" spans="1:17" x14ac:dyDescent="0.3">
      <c r="A1507"/>
      <c r="Q1507"/>
    </row>
    <row r="1508" spans="1:17" x14ac:dyDescent="0.3">
      <c r="A1508"/>
      <c r="Q1508"/>
    </row>
    <row r="1509" spans="1:17" x14ac:dyDescent="0.3">
      <c r="A1509"/>
      <c r="Q1509"/>
    </row>
    <row r="1510" spans="1:17" x14ac:dyDescent="0.3">
      <c r="A1510"/>
      <c r="Q1510"/>
    </row>
    <row r="1511" spans="1:17" x14ac:dyDescent="0.3">
      <c r="A1511"/>
      <c r="Q1511"/>
    </row>
    <row r="1512" spans="1:17" x14ac:dyDescent="0.3">
      <c r="A1512"/>
      <c r="Q1512"/>
    </row>
    <row r="1513" spans="1:17" x14ac:dyDescent="0.3">
      <c r="A1513"/>
      <c r="Q1513"/>
    </row>
    <row r="1514" spans="1:17" x14ac:dyDescent="0.3">
      <c r="A1514"/>
      <c r="Q1514"/>
    </row>
    <row r="1515" spans="1:17" x14ac:dyDescent="0.3">
      <c r="A1515"/>
      <c r="Q1515"/>
    </row>
    <row r="1516" spans="1:17" x14ac:dyDescent="0.3">
      <c r="A1516"/>
      <c r="Q1516"/>
    </row>
    <row r="1517" spans="1:17" x14ac:dyDescent="0.3">
      <c r="A1517"/>
      <c r="Q1517"/>
    </row>
    <row r="1518" spans="1:17" x14ac:dyDescent="0.3">
      <c r="A1518"/>
      <c r="Q1518"/>
    </row>
    <row r="1519" spans="1:17" x14ac:dyDescent="0.3">
      <c r="A1519"/>
      <c r="Q1519"/>
    </row>
    <row r="1520" spans="1:17" x14ac:dyDescent="0.3">
      <c r="A1520"/>
      <c r="Q1520"/>
    </row>
    <row r="1521" spans="1:17" x14ac:dyDescent="0.3">
      <c r="A1521"/>
      <c r="Q1521"/>
    </row>
    <row r="1522" spans="1:17" x14ac:dyDescent="0.3">
      <c r="A1522"/>
      <c r="Q1522"/>
    </row>
    <row r="1523" spans="1:17" x14ac:dyDescent="0.3">
      <c r="A1523"/>
      <c r="Q1523"/>
    </row>
    <row r="1524" spans="1:17" x14ac:dyDescent="0.3">
      <c r="A1524"/>
      <c r="Q1524"/>
    </row>
    <row r="1525" spans="1:17" x14ac:dyDescent="0.3">
      <c r="A1525"/>
      <c r="Q1525"/>
    </row>
    <row r="1526" spans="1:17" x14ac:dyDescent="0.3">
      <c r="A1526"/>
      <c r="Q1526"/>
    </row>
    <row r="1527" spans="1:17" x14ac:dyDescent="0.3">
      <c r="A1527"/>
      <c r="Q1527"/>
    </row>
    <row r="1528" spans="1:17" x14ac:dyDescent="0.3">
      <c r="A1528"/>
      <c r="Q1528"/>
    </row>
    <row r="1529" spans="1:17" x14ac:dyDescent="0.3">
      <c r="A1529"/>
      <c r="Q1529"/>
    </row>
    <row r="1530" spans="1:17" x14ac:dyDescent="0.3">
      <c r="A1530"/>
      <c r="Q1530"/>
    </row>
    <row r="1531" spans="1:17" x14ac:dyDescent="0.3">
      <c r="A1531"/>
      <c r="Q1531"/>
    </row>
    <row r="1532" spans="1:17" x14ac:dyDescent="0.3">
      <c r="A1532"/>
      <c r="Q1532"/>
    </row>
    <row r="1533" spans="1:17" x14ac:dyDescent="0.3">
      <c r="A1533"/>
      <c r="Q1533"/>
    </row>
    <row r="1534" spans="1:17" x14ac:dyDescent="0.3">
      <c r="A1534"/>
      <c r="Q1534"/>
    </row>
    <row r="1535" spans="1:17" x14ac:dyDescent="0.3">
      <c r="A1535"/>
      <c r="Q1535"/>
    </row>
    <row r="1536" spans="1:17" x14ac:dyDescent="0.3">
      <c r="A1536"/>
      <c r="Q1536"/>
    </row>
    <row r="1537" spans="1:17" x14ac:dyDescent="0.3">
      <c r="A1537"/>
      <c r="Q1537"/>
    </row>
    <row r="1538" spans="1:17" x14ac:dyDescent="0.3">
      <c r="A1538"/>
      <c r="Q1538"/>
    </row>
    <row r="1539" spans="1:17" x14ac:dyDescent="0.3">
      <c r="A1539"/>
      <c r="Q1539"/>
    </row>
    <row r="1540" spans="1:17" x14ac:dyDescent="0.3">
      <c r="A1540"/>
      <c r="Q1540"/>
    </row>
    <row r="1541" spans="1:17" x14ac:dyDescent="0.3">
      <c r="A1541"/>
      <c r="Q1541"/>
    </row>
    <row r="1542" spans="1:17" x14ac:dyDescent="0.3">
      <c r="A1542"/>
      <c r="Q1542"/>
    </row>
    <row r="1543" spans="1:17" x14ac:dyDescent="0.3">
      <c r="A1543"/>
      <c r="Q1543"/>
    </row>
    <row r="1544" spans="1:17" x14ac:dyDescent="0.3">
      <c r="A1544"/>
      <c r="Q1544"/>
    </row>
    <row r="1545" spans="1:17" x14ac:dyDescent="0.3">
      <c r="A1545"/>
      <c r="Q1545"/>
    </row>
    <row r="1546" spans="1:17" x14ac:dyDescent="0.3">
      <c r="A1546"/>
      <c r="Q1546"/>
    </row>
    <row r="1547" spans="1:17" x14ac:dyDescent="0.3">
      <c r="A1547"/>
      <c r="Q1547"/>
    </row>
    <row r="1548" spans="1:17" x14ac:dyDescent="0.3">
      <c r="A1548"/>
      <c r="Q1548"/>
    </row>
    <row r="1549" spans="1:17" x14ac:dyDescent="0.3">
      <c r="A1549"/>
      <c r="Q1549"/>
    </row>
    <row r="1550" spans="1:17" x14ac:dyDescent="0.3">
      <c r="A1550"/>
      <c r="Q1550"/>
    </row>
    <row r="1551" spans="1:17" x14ac:dyDescent="0.3">
      <c r="A1551"/>
      <c r="Q1551"/>
    </row>
    <row r="1552" spans="1:17" x14ac:dyDescent="0.3">
      <c r="A1552"/>
      <c r="Q1552"/>
    </row>
    <row r="1553" spans="1:17" x14ac:dyDescent="0.3">
      <c r="A1553"/>
      <c r="Q1553"/>
    </row>
    <row r="1554" spans="1:17" x14ac:dyDescent="0.3">
      <c r="A1554"/>
      <c r="Q1554"/>
    </row>
    <row r="1555" spans="1:17" x14ac:dyDescent="0.3">
      <c r="A1555"/>
      <c r="Q1555"/>
    </row>
    <row r="1556" spans="1:17" x14ac:dyDescent="0.3">
      <c r="A1556"/>
      <c r="Q1556"/>
    </row>
    <row r="1557" spans="1:17" x14ac:dyDescent="0.3">
      <c r="A1557"/>
      <c r="Q1557"/>
    </row>
    <row r="1558" spans="1:17" x14ac:dyDescent="0.3">
      <c r="A1558"/>
      <c r="Q1558"/>
    </row>
    <row r="1559" spans="1:17" x14ac:dyDescent="0.3">
      <c r="A1559"/>
      <c r="Q1559"/>
    </row>
    <row r="1560" spans="1:17" x14ac:dyDescent="0.3">
      <c r="A1560"/>
      <c r="Q1560"/>
    </row>
    <row r="1561" spans="1:17" x14ac:dyDescent="0.3">
      <c r="A1561"/>
      <c r="Q1561"/>
    </row>
    <row r="1562" spans="1:17" x14ac:dyDescent="0.3">
      <c r="A1562"/>
      <c r="Q1562"/>
    </row>
    <row r="1563" spans="1:17" x14ac:dyDescent="0.3">
      <c r="A1563"/>
      <c r="Q1563"/>
    </row>
    <row r="1564" spans="1:17" x14ac:dyDescent="0.3">
      <c r="A1564"/>
      <c r="Q1564"/>
    </row>
    <row r="1565" spans="1:17" x14ac:dyDescent="0.3">
      <c r="A1565"/>
      <c r="Q1565"/>
    </row>
    <row r="1566" spans="1:17" x14ac:dyDescent="0.3">
      <c r="A1566"/>
      <c r="Q1566"/>
    </row>
    <row r="1567" spans="1:17" x14ac:dyDescent="0.3">
      <c r="A1567"/>
      <c r="Q1567"/>
    </row>
    <row r="1568" spans="1:17" x14ac:dyDescent="0.3">
      <c r="A1568"/>
      <c r="Q1568"/>
    </row>
    <row r="1569" spans="1:17" x14ac:dyDescent="0.3">
      <c r="A1569"/>
      <c r="Q1569"/>
    </row>
    <row r="1570" spans="1:17" x14ac:dyDescent="0.3">
      <c r="A1570"/>
      <c r="Q1570"/>
    </row>
    <row r="1571" spans="1:17" x14ac:dyDescent="0.3">
      <c r="A1571"/>
      <c r="Q1571"/>
    </row>
    <row r="1572" spans="1:17" x14ac:dyDescent="0.3">
      <c r="A1572"/>
      <c r="Q1572"/>
    </row>
    <row r="1573" spans="1:17" x14ac:dyDescent="0.3">
      <c r="A1573"/>
      <c r="Q1573"/>
    </row>
    <row r="1574" spans="1:17" x14ac:dyDescent="0.3">
      <c r="A1574"/>
      <c r="Q1574"/>
    </row>
    <row r="1575" spans="1:17" x14ac:dyDescent="0.3">
      <c r="A1575"/>
      <c r="Q1575"/>
    </row>
    <row r="1576" spans="1:17" x14ac:dyDescent="0.3">
      <c r="A1576"/>
      <c r="Q1576"/>
    </row>
    <row r="1577" spans="1:17" x14ac:dyDescent="0.3">
      <c r="A1577"/>
      <c r="Q1577"/>
    </row>
    <row r="1578" spans="1:17" x14ac:dyDescent="0.3">
      <c r="A1578"/>
      <c r="Q1578"/>
    </row>
    <row r="1579" spans="1:17" x14ac:dyDescent="0.3">
      <c r="A1579"/>
      <c r="Q1579"/>
    </row>
    <row r="1580" spans="1:17" x14ac:dyDescent="0.3">
      <c r="A1580"/>
      <c r="Q1580"/>
    </row>
    <row r="1581" spans="1:17" x14ac:dyDescent="0.3">
      <c r="A1581"/>
      <c r="Q1581"/>
    </row>
    <row r="1582" spans="1:17" x14ac:dyDescent="0.3">
      <c r="A1582"/>
      <c r="Q1582"/>
    </row>
    <row r="1583" spans="1:17" x14ac:dyDescent="0.3">
      <c r="A1583"/>
      <c r="Q1583"/>
    </row>
    <row r="1584" spans="1:17" x14ac:dyDescent="0.3">
      <c r="A1584"/>
      <c r="Q1584"/>
    </row>
    <row r="1585" spans="1:17" x14ac:dyDescent="0.3">
      <c r="A1585"/>
      <c r="Q1585"/>
    </row>
    <row r="1586" spans="1:17" x14ac:dyDescent="0.3">
      <c r="A1586"/>
      <c r="Q1586"/>
    </row>
    <row r="1587" spans="1:17" x14ac:dyDescent="0.3">
      <c r="A1587"/>
      <c r="Q1587"/>
    </row>
    <row r="1588" spans="1:17" x14ac:dyDescent="0.3">
      <c r="A1588"/>
      <c r="Q1588"/>
    </row>
    <row r="1589" spans="1:17" x14ac:dyDescent="0.3">
      <c r="A1589"/>
      <c r="Q1589"/>
    </row>
    <row r="1590" spans="1:17" x14ac:dyDescent="0.3">
      <c r="A1590"/>
      <c r="Q1590"/>
    </row>
    <row r="1591" spans="1:17" x14ac:dyDescent="0.3">
      <c r="A1591"/>
      <c r="Q1591"/>
    </row>
    <row r="1592" spans="1:17" x14ac:dyDescent="0.3">
      <c r="A1592"/>
      <c r="Q1592"/>
    </row>
    <row r="1593" spans="1:17" x14ac:dyDescent="0.3">
      <c r="A1593"/>
      <c r="Q1593"/>
    </row>
    <row r="1594" spans="1:17" x14ac:dyDescent="0.3">
      <c r="A1594"/>
      <c r="Q1594"/>
    </row>
    <row r="1595" spans="1:17" x14ac:dyDescent="0.3">
      <c r="A1595"/>
      <c r="Q1595"/>
    </row>
    <row r="1596" spans="1:17" x14ac:dyDescent="0.3">
      <c r="A1596"/>
      <c r="Q1596"/>
    </row>
    <row r="1597" spans="1:17" x14ac:dyDescent="0.3">
      <c r="A1597"/>
      <c r="Q1597"/>
    </row>
    <row r="1598" spans="1:17" x14ac:dyDescent="0.3">
      <c r="A1598"/>
      <c r="Q1598"/>
    </row>
    <row r="1599" spans="1:17" x14ac:dyDescent="0.3">
      <c r="A1599"/>
      <c r="Q1599"/>
    </row>
    <row r="1600" spans="1:17" x14ac:dyDescent="0.3">
      <c r="A1600"/>
      <c r="Q1600"/>
    </row>
    <row r="1601" spans="1:17" x14ac:dyDescent="0.3">
      <c r="A1601"/>
      <c r="Q1601"/>
    </row>
    <row r="1602" spans="1:17" x14ac:dyDescent="0.3">
      <c r="A1602"/>
      <c r="Q1602"/>
    </row>
    <row r="1603" spans="1:17" x14ac:dyDescent="0.3">
      <c r="A1603"/>
      <c r="Q1603"/>
    </row>
    <row r="1604" spans="1:17" x14ac:dyDescent="0.3">
      <c r="A1604"/>
      <c r="Q1604"/>
    </row>
    <row r="1605" spans="1:17" x14ac:dyDescent="0.3">
      <c r="A1605"/>
      <c r="Q1605"/>
    </row>
    <row r="1606" spans="1:17" x14ac:dyDescent="0.3">
      <c r="A1606"/>
      <c r="Q1606"/>
    </row>
    <row r="1607" spans="1:17" x14ac:dyDescent="0.3">
      <c r="A1607"/>
      <c r="Q1607"/>
    </row>
    <row r="1608" spans="1:17" x14ac:dyDescent="0.3">
      <c r="A1608"/>
      <c r="Q1608"/>
    </row>
    <row r="1609" spans="1:17" x14ac:dyDescent="0.3">
      <c r="A1609"/>
      <c r="Q1609"/>
    </row>
    <row r="1610" spans="1:17" x14ac:dyDescent="0.3">
      <c r="A1610"/>
      <c r="Q1610"/>
    </row>
    <row r="1611" spans="1:17" x14ac:dyDescent="0.3">
      <c r="A1611"/>
      <c r="Q1611"/>
    </row>
    <row r="1612" spans="1:17" x14ac:dyDescent="0.3">
      <c r="A1612"/>
      <c r="Q1612"/>
    </row>
    <row r="1613" spans="1:17" x14ac:dyDescent="0.3">
      <c r="A1613"/>
      <c r="Q1613"/>
    </row>
    <row r="1614" spans="1:17" x14ac:dyDescent="0.3">
      <c r="A1614"/>
      <c r="Q1614"/>
    </row>
    <row r="1615" spans="1:17" x14ac:dyDescent="0.3">
      <c r="A1615"/>
      <c r="Q1615"/>
    </row>
    <row r="1616" spans="1:17" x14ac:dyDescent="0.3">
      <c r="A1616"/>
      <c r="Q1616"/>
    </row>
    <row r="1617" spans="1:17" x14ac:dyDescent="0.3">
      <c r="A1617"/>
      <c r="Q1617"/>
    </row>
    <row r="1618" spans="1:17" x14ac:dyDescent="0.3">
      <c r="A1618"/>
      <c r="Q1618"/>
    </row>
    <row r="1619" spans="1:17" x14ac:dyDescent="0.3">
      <c r="A1619"/>
      <c r="Q1619"/>
    </row>
    <row r="1620" spans="1:17" x14ac:dyDescent="0.3">
      <c r="A1620"/>
      <c r="Q1620"/>
    </row>
    <row r="1621" spans="1:17" x14ac:dyDescent="0.3">
      <c r="A1621"/>
      <c r="Q1621"/>
    </row>
    <row r="1622" spans="1:17" x14ac:dyDescent="0.3">
      <c r="A1622"/>
      <c r="Q1622"/>
    </row>
    <row r="1623" spans="1:17" x14ac:dyDescent="0.3">
      <c r="A1623"/>
      <c r="Q1623"/>
    </row>
    <row r="1624" spans="1:17" x14ac:dyDescent="0.3">
      <c r="A1624"/>
      <c r="Q1624"/>
    </row>
    <row r="1625" spans="1:17" x14ac:dyDescent="0.3">
      <c r="A1625"/>
      <c r="Q1625"/>
    </row>
    <row r="1626" spans="1:17" x14ac:dyDescent="0.3">
      <c r="A1626"/>
      <c r="Q1626"/>
    </row>
    <row r="1627" spans="1:17" x14ac:dyDescent="0.3">
      <c r="A1627"/>
      <c r="Q1627"/>
    </row>
    <row r="1628" spans="1:17" x14ac:dyDescent="0.3">
      <c r="A1628"/>
      <c r="Q1628"/>
    </row>
    <row r="1629" spans="1:17" x14ac:dyDescent="0.3">
      <c r="A1629"/>
      <c r="Q1629"/>
    </row>
    <row r="1630" spans="1:17" x14ac:dyDescent="0.3">
      <c r="A1630"/>
      <c r="Q1630"/>
    </row>
    <row r="1631" spans="1:17" x14ac:dyDescent="0.3">
      <c r="A1631"/>
      <c r="Q1631"/>
    </row>
    <row r="1632" spans="1:17" x14ac:dyDescent="0.3">
      <c r="A1632"/>
      <c r="Q1632"/>
    </row>
    <row r="1633" spans="1:17" x14ac:dyDescent="0.3">
      <c r="A1633"/>
      <c r="Q1633"/>
    </row>
    <row r="1634" spans="1:17" x14ac:dyDescent="0.3">
      <c r="A1634"/>
      <c r="Q1634"/>
    </row>
    <row r="1635" spans="1:17" x14ac:dyDescent="0.3">
      <c r="A1635"/>
      <c r="Q1635"/>
    </row>
    <row r="1636" spans="1:17" x14ac:dyDescent="0.3">
      <c r="A1636"/>
      <c r="Q1636"/>
    </row>
    <row r="1637" spans="1:17" x14ac:dyDescent="0.3">
      <c r="A1637"/>
      <c r="Q1637"/>
    </row>
    <row r="1638" spans="1:17" x14ac:dyDescent="0.3">
      <c r="A1638"/>
      <c r="Q1638"/>
    </row>
    <row r="1639" spans="1:17" x14ac:dyDescent="0.3">
      <c r="A1639"/>
      <c r="Q1639"/>
    </row>
    <row r="1640" spans="1:17" x14ac:dyDescent="0.3">
      <c r="A1640"/>
      <c r="Q1640"/>
    </row>
    <row r="1641" spans="1:17" x14ac:dyDescent="0.3">
      <c r="A1641"/>
      <c r="Q1641"/>
    </row>
    <row r="1642" spans="1:17" x14ac:dyDescent="0.3">
      <c r="A1642"/>
      <c r="Q1642"/>
    </row>
    <row r="1643" spans="1:17" x14ac:dyDescent="0.3">
      <c r="A1643"/>
      <c r="Q1643"/>
    </row>
    <row r="1644" spans="1:17" x14ac:dyDescent="0.3">
      <c r="A1644"/>
      <c r="Q1644"/>
    </row>
    <row r="1645" spans="1:17" x14ac:dyDescent="0.3">
      <c r="A1645"/>
      <c r="Q1645"/>
    </row>
    <row r="1646" spans="1:17" x14ac:dyDescent="0.3">
      <c r="A1646"/>
      <c r="Q1646"/>
    </row>
    <row r="1647" spans="1:17" x14ac:dyDescent="0.3">
      <c r="A1647"/>
      <c r="Q1647"/>
    </row>
    <row r="1648" spans="1:17" x14ac:dyDescent="0.3">
      <c r="A1648"/>
      <c r="Q1648"/>
    </row>
    <row r="1649" spans="1:17" x14ac:dyDescent="0.3">
      <c r="A1649"/>
      <c r="Q1649"/>
    </row>
    <row r="1650" spans="1:17" x14ac:dyDescent="0.3">
      <c r="A1650"/>
      <c r="Q1650"/>
    </row>
    <row r="1651" spans="1:17" x14ac:dyDescent="0.3">
      <c r="A1651"/>
      <c r="Q1651"/>
    </row>
    <row r="1652" spans="1:17" x14ac:dyDescent="0.3">
      <c r="A1652"/>
      <c r="Q1652"/>
    </row>
    <row r="1653" spans="1:17" x14ac:dyDescent="0.3">
      <c r="A1653"/>
      <c r="Q1653"/>
    </row>
    <row r="1654" spans="1:17" x14ac:dyDescent="0.3">
      <c r="A1654"/>
      <c r="Q1654"/>
    </row>
    <row r="1655" spans="1:17" x14ac:dyDescent="0.3">
      <c r="A1655"/>
      <c r="Q1655"/>
    </row>
    <row r="1656" spans="1:17" x14ac:dyDescent="0.3">
      <c r="A1656"/>
      <c r="Q1656"/>
    </row>
    <row r="1657" spans="1:17" x14ac:dyDescent="0.3">
      <c r="A1657"/>
      <c r="Q1657"/>
    </row>
    <row r="1658" spans="1:17" x14ac:dyDescent="0.3">
      <c r="A1658"/>
      <c r="Q1658"/>
    </row>
    <row r="1659" spans="1:17" x14ac:dyDescent="0.3">
      <c r="A1659"/>
      <c r="Q1659"/>
    </row>
    <row r="1660" spans="1:17" x14ac:dyDescent="0.3">
      <c r="A1660"/>
      <c r="Q1660"/>
    </row>
    <row r="1661" spans="1:17" x14ac:dyDescent="0.3">
      <c r="A1661"/>
      <c r="Q1661"/>
    </row>
    <row r="1662" spans="1:17" x14ac:dyDescent="0.3">
      <c r="A1662"/>
      <c r="Q1662"/>
    </row>
    <row r="1663" spans="1:17" x14ac:dyDescent="0.3">
      <c r="A1663"/>
      <c r="Q1663"/>
    </row>
    <row r="1664" spans="1:17" x14ac:dyDescent="0.3">
      <c r="A1664"/>
      <c r="Q1664"/>
    </row>
    <row r="1665" spans="1:17" x14ac:dyDescent="0.3">
      <c r="A1665"/>
      <c r="Q1665"/>
    </row>
    <row r="1666" spans="1:17" x14ac:dyDescent="0.3">
      <c r="A1666"/>
      <c r="Q1666"/>
    </row>
    <row r="1667" spans="1:17" x14ac:dyDescent="0.3">
      <c r="A1667"/>
      <c r="Q1667"/>
    </row>
    <row r="1668" spans="1:17" x14ac:dyDescent="0.3">
      <c r="A1668"/>
      <c r="Q1668"/>
    </row>
    <row r="1669" spans="1:17" x14ac:dyDescent="0.3">
      <c r="A1669"/>
      <c r="Q1669"/>
    </row>
    <row r="1670" spans="1:17" x14ac:dyDescent="0.3">
      <c r="A1670"/>
      <c r="Q1670"/>
    </row>
    <row r="1671" spans="1:17" x14ac:dyDescent="0.3">
      <c r="A1671"/>
      <c r="Q1671"/>
    </row>
    <row r="1672" spans="1:17" x14ac:dyDescent="0.3">
      <c r="A1672"/>
      <c r="Q1672"/>
    </row>
    <row r="1673" spans="1:17" x14ac:dyDescent="0.3">
      <c r="A1673"/>
      <c r="Q1673"/>
    </row>
    <row r="1674" spans="1:17" x14ac:dyDescent="0.3">
      <c r="A1674"/>
      <c r="Q1674"/>
    </row>
    <row r="1675" spans="1:17" x14ac:dyDescent="0.3">
      <c r="A1675"/>
      <c r="Q1675"/>
    </row>
    <row r="1676" spans="1:17" x14ac:dyDescent="0.3">
      <c r="A1676"/>
      <c r="Q1676"/>
    </row>
    <row r="1677" spans="1:17" x14ac:dyDescent="0.3">
      <c r="A1677"/>
      <c r="Q1677"/>
    </row>
    <row r="1678" spans="1:17" x14ac:dyDescent="0.3">
      <c r="A1678"/>
      <c r="Q1678"/>
    </row>
    <row r="1679" spans="1:17" x14ac:dyDescent="0.3">
      <c r="A1679"/>
      <c r="Q1679"/>
    </row>
    <row r="1680" spans="1:17" x14ac:dyDescent="0.3">
      <c r="A1680"/>
      <c r="Q1680"/>
    </row>
    <row r="1681" spans="1:17" x14ac:dyDescent="0.3">
      <c r="A1681"/>
      <c r="Q1681"/>
    </row>
    <row r="1682" spans="1:17" x14ac:dyDescent="0.3">
      <c r="A1682"/>
      <c r="Q1682"/>
    </row>
    <row r="1683" spans="1:17" x14ac:dyDescent="0.3">
      <c r="A1683"/>
      <c r="Q1683"/>
    </row>
    <row r="1684" spans="1:17" x14ac:dyDescent="0.3">
      <c r="A1684"/>
      <c r="Q1684"/>
    </row>
    <row r="1685" spans="1:17" x14ac:dyDescent="0.3">
      <c r="A1685"/>
      <c r="Q1685"/>
    </row>
    <row r="1686" spans="1:17" x14ac:dyDescent="0.3">
      <c r="A1686"/>
      <c r="Q1686"/>
    </row>
    <row r="1687" spans="1:17" x14ac:dyDescent="0.3">
      <c r="A1687"/>
      <c r="Q1687"/>
    </row>
    <row r="1688" spans="1:17" x14ac:dyDescent="0.3">
      <c r="A1688"/>
      <c r="Q1688"/>
    </row>
    <row r="1689" spans="1:17" x14ac:dyDescent="0.3">
      <c r="A1689"/>
      <c r="Q1689"/>
    </row>
    <row r="1690" spans="1:17" x14ac:dyDescent="0.3">
      <c r="A1690"/>
      <c r="Q1690"/>
    </row>
    <row r="1691" spans="1:17" x14ac:dyDescent="0.3">
      <c r="A1691"/>
      <c r="Q1691"/>
    </row>
    <row r="1692" spans="1:17" x14ac:dyDescent="0.3">
      <c r="A1692"/>
      <c r="Q1692"/>
    </row>
    <row r="1693" spans="1:17" x14ac:dyDescent="0.3">
      <c r="A1693"/>
      <c r="Q1693"/>
    </row>
    <row r="1694" spans="1:17" x14ac:dyDescent="0.3">
      <c r="A1694"/>
      <c r="Q1694"/>
    </row>
    <row r="1695" spans="1:17" x14ac:dyDescent="0.3">
      <c r="A1695"/>
      <c r="Q1695"/>
    </row>
    <row r="1696" spans="1:17" x14ac:dyDescent="0.3">
      <c r="A1696"/>
      <c r="Q1696"/>
    </row>
    <row r="1697" spans="1:17" x14ac:dyDescent="0.3">
      <c r="A1697"/>
      <c r="Q1697"/>
    </row>
    <row r="1698" spans="1:17" x14ac:dyDescent="0.3">
      <c r="A1698"/>
      <c r="Q1698"/>
    </row>
    <row r="1699" spans="1:17" x14ac:dyDescent="0.3">
      <c r="A1699"/>
      <c r="Q1699"/>
    </row>
    <row r="1700" spans="1:17" x14ac:dyDescent="0.3">
      <c r="A1700"/>
      <c r="Q1700"/>
    </row>
    <row r="1701" spans="1:17" x14ac:dyDescent="0.3">
      <c r="A1701"/>
      <c r="Q1701"/>
    </row>
    <row r="1702" spans="1:17" x14ac:dyDescent="0.3">
      <c r="A1702"/>
      <c r="Q1702"/>
    </row>
    <row r="1703" spans="1:17" x14ac:dyDescent="0.3">
      <c r="A1703"/>
      <c r="Q1703"/>
    </row>
    <row r="1704" spans="1:17" x14ac:dyDescent="0.3">
      <c r="A1704"/>
      <c r="Q1704"/>
    </row>
    <row r="1705" spans="1:17" x14ac:dyDescent="0.3">
      <c r="A1705"/>
      <c r="Q1705"/>
    </row>
    <row r="1706" spans="1:17" x14ac:dyDescent="0.3">
      <c r="A1706"/>
      <c r="Q1706"/>
    </row>
    <row r="1707" spans="1:17" x14ac:dyDescent="0.3">
      <c r="A1707"/>
      <c r="Q1707"/>
    </row>
    <row r="1708" spans="1:17" x14ac:dyDescent="0.3">
      <c r="A1708"/>
      <c r="Q1708"/>
    </row>
    <row r="1709" spans="1:17" x14ac:dyDescent="0.3">
      <c r="A1709"/>
      <c r="Q1709"/>
    </row>
    <row r="1710" spans="1:17" x14ac:dyDescent="0.3">
      <c r="A1710"/>
      <c r="Q1710"/>
    </row>
    <row r="1711" spans="1:17" x14ac:dyDescent="0.3">
      <c r="A1711"/>
      <c r="Q1711"/>
    </row>
    <row r="1712" spans="1:17" x14ac:dyDescent="0.3">
      <c r="A1712"/>
      <c r="Q1712"/>
    </row>
    <row r="1713" spans="1:17" x14ac:dyDescent="0.3">
      <c r="A1713"/>
      <c r="Q1713"/>
    </row>
    <row r="1714" spans="1:17" x14ac:dyDescent="0.3">
      <c r="A1714"/>
      <c r="Q1714"/>
    </row>
    <row r="1715" spans="1:17" x14ac:dyDescent="0.3">
      <c r="A1715"/>
      <c r="Q1715"/>
    </row>
    <row r="1716" spans="1:17" x14ac:dyDescent="0.3">
      <c r="A1716"/>
      <c r="Q1716"/>
    </row>
    <row r="1717" spans="1:17" x14ac:dyDescent="0.3">
      <c r="A1717"/>
      <c r="Q1717"/>
    </row>
    <row r="1718" spans="1:17" x14ac:dyDescent="0.3">
      <c r="A1718"/>
      <c r="Q1718"/>
    </row>
    <row r="1719" spans="1:17" x14ac:dyDescent="0.3">
      <c r="A1719"/>
      <c r="Q1719"/>
    </row>
    <row r="1720" spans="1:17" x14ac:dyDescent="0.3">
      <c r="A1720"/>
      <c r="Q1720"/>
    </row>
    <row r="1721" spans="1:17" x14ac:dyDescent="0.3">
      <c r="A1721"/>
      <c r="Q1721"/>
    </row>
    <row r="1722" spans="1:17" x14ac:dyDescent="0.3">
      <c r="A1722"/>
      <c r="Q1722"/>
    </row>
    <row r="1723" spans="1:17" x14ac:dyDescent="0.3">
      <c r="A1723"/>
      <c r="Q1723"/>
    </row>
    <row r="1724" spans="1:17" x14ac:dyDescent="0.3">
      <c r="A1724"/>
      <c r="Q1724"/>
    </row>
    <row r="1725" spans="1:17" x14ac:dyDescent="0.3">
      <c r="A1725"/>
      <c r="Q1725"/>
    </row>
    <row r="1726" spans="1:17" x14ac:dyDescent="0.3">
      <c r="A1726"/>
      <c r="Q1726"/>
    </row>
    <row r="1727" spans="1:17" x14ac:dyDescent="0.3">
      <c r="A1727"/>
      <c r="Q1727"/>
    </row>
    <row r="1728" spans="1:17" x14ac:dyDescent="0.3">
      <c r="A1728"/>
      <c r="Q1728"/>
    </row>
    <row r="1729" spans="1:17" x14ac:dyDescent="0.3">
      <c r="A1729"/>
      <c r="Q1729"/>
    </row>
    <row r="1730" spans="1:17" x14ac:dyDescent="0.3">
      <c r="A1730"/>
      <c r="Q1730"/>
    </row>
    <row r="1731" spans="1:17" x14ac:dyDescent="0.3">
      <c r="A1731"/>
      <c r="Q1731"/>
    </row>
    <row r="1732" spans="1:17" x14ac:dyDescent="0.3">
      <c r="A1732"/>
      <c r="Q1732"/>
    </row>
    <row r="1733" spans="1:17" x14ac:dyDescent="0.3">
      <c r="A1733"/>
      <c r="Q1733"/>
    </row>
    <row r="1734" spans="1:17" x14ac:dyDescent="0.3">
      <c r="A1734"/>
      <c r="Q1734"/>
    </row>
    <row r="1735" spans="1:17" x14ac:dyDescent="0.3">
      <c r="A1735"/>
      <c r="Q1735"/>
    </row>
    <row r="1736" spans="1:17" x14ac:dyDescent="0.3">
      <c r="A1736"/>
      <c r="Q1736"/>
    </row>
    <row r="1737" spans="1:17" x14ac:dyDescent="0.3">
      <c r="A1737"/>
      <c r="Q1737"/>
    </row>
    <row r="1738" spans="1:17" x14ac:dyDescent="0.3">
      <c r="A1738"/>
      <c r="Q1738"/>
    </row>
    <row r="1739" spans="1:17" x14ac:dyDescent="0.3">
      <c r="A1739"/>
      <c r="Q1739"/>
    </row>
    <row r="1740" spans="1:17" x14ac:dyDescent="0.3">
      <c r="A1740"/>
      <c r="Q1740"/>
    </row>
    <row r="1741" spans="1:17" x14ac:dyDescent="0.3">
      <c r="A1741"/>
      <c r="Q1741"/>
    </row>
    <row r="1742" spans="1:17" x14ac:dyDescent="0.3">
      <c r="A1742"/>
      <c r="Q1742"/>
    </row>
    <row r="1743" spans="1:17" x14ac:dyDescent="0.3">
      <c r="A1743"/>
      <c r="Q1743"/>
    </row>
    <row r="1744" spans="1:17" x14ac:dyDescent="0.3">
      <c r="A1744"/>
      <c r="Q1744"/>
    </row>
    <row r="1745" spans="1:17" x14ac:dyDescent="0.3">
      <c r="A1745"/>
      <c r="Q1745"/>
    </row>
    <row r="1746" spans="1:17" x14ac:dyDescent="0.3">
      <c r="A1746"/>
      <c r="Q1746"/>
    </row>
    <row r="1747" spans="1:17" x14ac:dyDescent="0.3">
      <c r="A1747"/>
      <c r="Q1747"/>
    </row>
    <row r="1748" spans="1:17" x14ac:dyDescent="0.3">
      <c r="A1748"/>
      <c r="Q1748"/>
    </row>
    <row r="1749" spans="1:17" x14ac:dyDescent="0.3">
      <c r="A1749"/>
      <c r="Q1749"/>
    </row>
    <row r="1750" spans="1:17" x14ac:dyDescent="0.3">
      <c r="A1750"/>
      <c r="Q1750"/>
    </row>
    <row r="1751" spans="1:17" x14ac:dyDescent="0.3">
      <c r="A1751"/>
      <c r="Q1751"/>
    </row>
    <row r="1752" spans="1:17" x14ac:dyDescent="0.3">
      <c r="A1752"/>
      <c r="Q1752"/>
    </row>
    <row r="1753" spans="1:17" x14ac:dyDescent="0.3">
      <c r="A1753"/>
      <c r="Q1753"/>
    </row>
    <row r="1754" spans="1:17" x14ac:dyDescent="0.3">
      <c r="A1754"/>
      <c r="Q1754"/>
    </row>
    <row r="1755" spans="1:17" x14ac:dyDescent="0.3">
      <c r="A1755"/>
      <c r="Q1755"/>
    </row>
    <row r="1756" spans="1:17" x14ac:dyDescent="0.3">
      <c r="A1756"/>
      <c r="Q1756"/>
    </row>
    <row r="1757" spans="1:17" x14ac:dyDescent="0.3">
      <c r="A1757"/>
      <c r="Q1757"/>
    </row>
    <row r="1758" spans="1:17" x14ac:dyDescent="0.3">
      <c r="A1758"/>
      <c r="Q1758"/>
    </row>
    <row r="1759" spans="1:17" x14ac:dyDescent="0.3">
      <c r="A1759"/>
      <c r="Q1759"/>
    </row>
    <row r="1760" spans="1:17" x14ac:dyDescent="0.3">
      <c r="A1760"/>
      <c r="Q1760"/>
    </row>
    <row r="1761" spans="1:17" x14ac:dyDescent="0.3">
      <c r="A1761"/>
      <c r="Q1761"/>
    </row>
    <row r="1762" spans="1:17" x14ac:dyDescent="0.3">
      <c r="A1762"/>
      <c r="Q1762"/>
    </row>
    <row r="1763" spans="1:17" x14ac:dyDescent="0.3">
      <c r="A1763"/>
      <c r="Q1763"/>
    </row>
    <row r="1764" spans="1:17" x14ac:dyDescent="0.3">
      <c r="A1764"/>
      <c r="Q1764"/>
    </row>
    <row r="1765" spans="1:17" x14ac:dyDescent="0.3">
      <c r="A1765"/>
      <c r="Q1765"/>
    </row>
    <row r="1766" spans="1:17" x14ac:dyDescent="0.3">
      <c r="A1766"/>
      <c r="Q1766"/>
    </row>
    <row r="1767" spans="1:17" x14ac:dyDescent="0.3">
      <c r="A1767"/>
      <c r="Q1767"/>
    </row>
    <row r="1768" spans="1:17" x14ac:dyDescent="0.3">
      <c r="A1768"/>
      <c r="Q1768"/>
    </row>
    <row r="1769" spans="1:17" x14ac:dyDescent="0.3">
      <c r="A1769"/>
      <c r="Q1769"/>
    </row>
    <row r="1770" spans="1:17" x14ac:dyDescent="0.3">
      <c r="A1770"/>
      <c r="Q1770"/>
    </row>
    <row r="1771" spans="1:17" x14ac:dyDescent="0.3">
      <c r="A1771"/>
      <c r="Q1771"/>
    </row>
    <row r="1772" spans="1:17" x14ac:dyDescent="0.3">
      <c r="A1772"/>
      <c r="Q1772"/>
    </row>
    <row r="1773" spans="1:17" x14ac:dyDescent="0.3">
      <c r="A1773"/>
      <c r="Q1773"/>
    </row>
    <row r="1774" spans="1:17" x14ac:dyDescent="0.3">
      <c r="A1774"/>
      <c r="Q1774"/>
    </row>
    <row r="1775" spans="1:17" x14ac:dyDescent="0.3">
      <c r="A1775"/>
      <c r="Q1775"/>
    </row>
    <row r="1776" spans="1:17" x14ac:dyDescent="0.3">
      <c r="A1776"/>
      <c r="Q1776"/>
    </row>
    <row r="1777" spans="1:17" x14ac:dyDescent="0.3">
      <c r="A1777"/>
      <c r="Q1777"/>
    </row>
    <row r="1778" spans="1:17" x14ac:dyDescent="0.3">
      <c r="A1778"/>
      <c r="Q1778"/>
    </row>
    <row r="1779" spans="1:17" x14ac:dyDescent="0.3">
      <c r="A1779"/>
      <c r="Q1779"/>
    </row>
    <row r="1780" spans="1:17" x14ac:dyDescent="0.3">
      <c r="A1780"/>
      <c r="Q1780"/>
    </row>
    <row r="1781" spans="1:17" x14ac:dyDescent="0.3">
      <c r="A1781"/>
      <c r="Q1781"/>
    </row>
    <row r="1782" spans="1:17" x14ac:dyDescent="0.3">
      <c r="A1782"/>
      <c r="Q1782"/>
    </row>
    <row r="1783" spans="1:17" x14ac:dyDescent="0.3">
      <c r="A1783"/>
      <c r="Q1783"/>
    </row>
    <row r="1784" spans="1:17" x14ac:dyDescent="0.3">
      <c r="A1784"/>
      <c r="Q1784"/>
    </row>
    <row r="1785" spans="1:17" x14ac:dyDescent="0.3">
      <c r="A1785"/>
      <c r="Q1785"/>
    </row>
    <row r="1786" spans="1:17" x14ac:dyDescent="0.3">
      <c r="A1786"/>
      <c r="Q1786"/>
    </row>
    <row r="1787" spans="1:17" x14ac:dyDescent="0.3">
      <c r="A1787"/>
      <c r="Q1787"/>
    </row>
    <row r="1788" spans="1:17" x14ac:dyDescent="0.3">
      <c r="A1788"/>
      <c r="Q1788"/>
    </row>
    <row r="1789" spans="1:17" x14ac:dyDescent="0.3">
      <c r="A1789"/>
      <c r="Q1789"/>
    </row>
    <row r="1790" spans="1:17" x14ac:dyDescent="0.3">
      <c r="A1790"/>
      <c r="Q1790"/>
    </row>
    <row r="1791" spans="1:17" x14ac:dyDescent="0.3">
      <c r="A1791"/>
      <c r="Q1791"/>
    </row>
    <row r="1792" spans="1:17" x14ac:dyDescent="0.3">
      <c r="A1792"/>
      <c r="Q1792"/>
    </row>
    <row r="1793" spans="1:17" x14ac:dyDescent="0.3">
      <c r="A1793"/>
      <c r="Q1793"/>
    </row>
    <row r="1794" spans="1:17" x14ac:dyDescent="0.3">
      <c r="A1794"/>
      <c r="Q1794"/>
    </row>
    <row r="1795" spans="1:17" x14ac:dyDescent="0.3">
      <c r="A1795"/>
      <c r="Q1795"/>
    </row>
    <row r="1796" spans="1:17" x14ac:dyDescent="0.3">
      <c r="A1796"/>
      <c r="Q1796"/>
    </row>
    <row r="1797" spans="1:17" x14ac:dyDescent="0.3">
      <c r="A1797"/>
      <c r="Q1797"/>
    </row>
    <row r="1798" spans="1:17" x14ac:dyDescent="0.3">
      <c r="A1798"/>
      <c r="Q1798"/>
    </row>
    <row r="1799" spans="1:17" x14ac:dyDescent="0.3">
      <c r="A1799"/>
      <c r="Q1799"/>
    </row>
    <row r="1800" spans="1:17" x14ac:dyDescent="0.3">
      <c r="A1800"/>
      <c r="Q1800"/>
    </row>
    <row r="1801" spans="1:17" x14ac:dyDescent="0.3">
      <c r="A1801"/>
      <c r="Q1801"/>
    </row>
    <row r="1802" spans="1:17" x14ac:dyDescent="0.3">
      <c r="A1802"/>
      <c r="Q1802"/>
    </row>
    <row r="1803" spans="1:17" x14ac:dyDescent="0.3">
      <c r="A1803"/>
      <c r="Q1803"/>
    </row>
    <row r="1804" spans="1:17" x14ac:dyDescent="0.3">
      <c r="A1804"/>
      <c r="Q1804"/>
    </row>
    <row r="1805" spans="1:17" x14ac:dyDescent="0.3">
      <c r="A1805"/>
      <c r="Q1805"/>
    </row>
    <row r="1806" spans="1:17" x14ac:dyDescent="0.3">
      <c r="A1806"/>
      <c r="Q1806"/>
    </row>
    <row r="1807" spans="1:17" x14ac:dyDescent="0.3">
      <c r="A1807"/>
      <c r="Q1807"/>
    </row>
    <row r="1808" spans="1:17" x14ac:dyDescent="0.3">
      <c r="A1808"/>
      <c r="Q1808"/>
    </row>
    <row r="1809" spans="1:17" x14ac:dyDescent="0.3">
      <c r="A1809"/>
      <c r="Q1809"/>
    </row>
    <row r="1810" spans="1:17" x14ac:dyDescent="0.3">
      <c r="A1810"/>
      <c r="Q1810"/>
    </row>
    <row r="1811" spans="1:17" x14ac:dyDescent="0.3">
      <c r="A1811"/>
      <c r="Q1811"/>
    </row>
    <row r="1812" spans="1:17" x14ac:dyDescent="0.3">
      <c r="A1812"/>
      <c r="Q1812"/>
    </row>
    <row r="1813" spans="1:17" x14ac:dyDescent="0.3">
      <c r="A1813"/>
      <c r="Q1813"/>
    </row>
    <row r="1814" spans="1:17" x14ac:dyDescent="0.3">
      <c r="A1814"/>
      <c r="Q1814"/>
    </row>
    <row r="1815" spans="1:17" x14ac:dyDescent="0.3">
      <c r="A1815"/>
      <c r="Q1815"/>
    </row>
    <row r="1816" spans="1:17" x14ac:dyDescent="0.3">
      <c r="A1816"/>
      <c r="Q1816"/>
    </row>
    <row r="1817" spans="1:17" x14ac:dyDescent="0.3">
      <c r="A1817"/>
      <c r="Q1817"/>
    </row>
    <row r="1818" spans="1:17" x14ac:dyDescent="0.3">
      <c r="A1818"/>
      <c r="Q1818"/>
    </row>
    <row r="1819" spans="1:17" x14ac:dyDescent="0.3">
      <c r="A1819"/>
      <c r="Q1819"/>
    </row>
    <row r="1820" spans="1:17" x14ac:dyDescent="0.3">
      <c r="A1820"/>
      <c r="Q1820"/>
    </row>
    <row r="1821" spans="1:17" x14ac:dyDescent="0.3">
      <c r="A1821"/>
      <c r="Q1821"/>
    </row>
    <row r="1822" spans="1:17" x14ac:dyDescent="0.3">
      <c r="A1822"/>
      <c r="Q1822"/>
    </row>
    <row r="1823" spans="1:17" x14ac:dyDescent="0.3">
      <c r="A1823"/>
      <c r="Q1823"/>
    </row>
    <row r="1824" spans="1:17" x14ac:dyDescent="0.3">
      <c r="A1824"/>
      <c r="Q1824"/>
    </row>
    <row r="1825" spans="1:17" x14ac:dyDescent="0.3">
      <c r="A1825"/>
      <c r="Q1825"/>
    </row>
    <row r="1826" spans="1:17" x14ac:dyDescent="0.3">
      <c r="A1826"/>
      <c r="Q1826"/>
    </row>
    <row r="1827" spans="1:17" x14ac:dyDescent="0.3">
      <c r="A1827"/>
      <c r="Q1827"/>
    </row>
    <row r="1828" spans="1:17" x14ac:dyDescent="0.3">
      <c r="A1828"/>
      <c r="Q1828"/>
    </row>
    <row r="1829" spans="1:17" x14ac:dyDescent="0.3">
      <c r="A1829"/>
      <c r="Q1829"/>
    </row>
    <row r="1830" spans="1:17" x14ac:dyDescent="0.3">
      <c r="A1830"/>
      <c r="Q1830"/>
    </row>
    <row r="1831" spans="1:17" x14ac:dyDescent="0.3">
      <c r="A1831"/>
      <c r="Q1831"/>
    </row>
    <row r="1832" spans="1:17" x14ac:dyDescent="0.3">
      <c r="A1832"/>
      <c r="Q1832"/>
    </row>
    <row r="1833" spans="1:17" x14ac:dyDescent="0.3">
      <c r="A1833"/>
      <c r="Q1833"/>
    </row>
    <row r="1834" spans="1:17" x14ac:dyDescent="0.3">
      <c r="A1834"/>
      <c r="Q1834"/>
    </row>
    <row r="1835" spans="1:17" x14ac:dyDescent="0.3">
      <c r="A1835"/>
      <c r="Q1835"/>
    </row>
    <row r="1836" spans="1:17" x14ac:dyDescent="0.3">
      <c r="A1836"/>
      <c r="Q1836"/>
    </row>
    <row r="1837" spans="1:17" x14ac:dyDescent="0.3">
      <c r="A1837"/>
      <c r="Q1837"/>
    </row>
    <row r="1838" spans="1:17" x14ac:dyDescent="0.3">
      <c r="A1838"/>
      <c r="Q1838"/>
    </row>
    <row r="1839" spans="1:17" x14ac:dyDescent="0.3">
      <c r="A1839"/>
      <c r="Q1839"/>
    </row>
    <row r="1840" spans="1:17" x14ac:dyDescent="0.3">
      <c r="A1840"/>
      <c r="Q1840"/>
    </row>
    <row r="1841" spans="1:17" x14ac:dyDescent="0.3">
      <c r="A1841"/>
      <c r="Q1841"/>
    </row>
    <row r="1842" spans="1:17" x14ac:dyDescent="0.3">
      <c r="A1842"/>
      <c r="Q1842"/>
    </row>
    <row r="1843" spans="1:17" x14ac:dyDescent="0.3">
      <c r="A1843"/>
      <c r="Q1843"/>
    </row>
    <row r="1844" spans="1:17" x14ac:dyDescent="0.3">
      <c r="A1844"/>
      <c r="Q1844"/>
    </row>
    <row r="1845" spans="1:17" x14ac:dyDescent="0.3">
      <c r="A1845"/>
      <c r="Q1845"/>
    </row>
    <row r="1846" spans="1:17" x14ac:dyDescent="0.3">
      <c r="A1846"/>
      <c r="Q1846"/>
    </row>
    <row r="1847" spans="1:17" x14ac:dyDescent="0.3">
      <c r="A1847"/>
      <c r="Q1847"/>
    </row>
    <row r="1848" spans="1:17" x14ac:dyDescent="0.3">
      <c r="A1848"/>
      <c r="Q1848"/>
    </row>
    <row r="1849" spans="1:17" x14ac:dyDescent="0.3">
      <c r="A1849"/>
      <c r="Q1849"/>
    </row>
    <row r="1850" spans="1:17" x14ac:dyDescent="0.3">
      <c r="A1850"/>
      <c r="Q1850"/>
    </row>
    <row r="1851" spans="1:17" x14ac:dyDescent="0.3">
      <c r="A1851"/>
      <c r="Q1851"/>
    </row>
    <row r="1852" spans="1:17" x14ac:dyDescent="0.3">
      <c r="A1852"/>
      <c r="Q1852"/>
    </row>
    <row r="1853" spans="1:17" x14ac:dyDescent="0.3">
      <c r="A1853"/>
      <c r="Q1853"/>
    </row>
    <row r="1854" spans="1:17" x14ac:dyDescent="0.3">
      <c r="A1854"/>
      <c r="Q1854"/>
    </row>
    <row r="1855" spans="1:17" x14ac:dyDescent="0.3">
      <c r="A1855"/>
      <c r="Q1855"/>
    </row>
    <row r="1856" spans="1:17" x14ac:dyDescent="0.3">
      <c r="A1856"/>
      <c r="Q1856"/>
    </row>
    <row r="1857" spans="1:17" x14ac:dyDescent="0.3">
      <c r="A1857"/>
      <c r="Q1857"/>
    </row>
    <row r="1858" spans="1:17" x14ac:dyDescent="0.3">
      <c r="A1858"/>
      <c r="Q1858"/>
    </row>
    <row r="1859" spans="1:17" x14ac:dyDescent="0.3">
      <c r="A1859"/>
      <c r="Q1859"/>
    </row>
    <row r="1860" spans="1:17" x14ac:dyDescent="0.3">
      <c r="A1860"/>
      <c r="Q1860"/>
    </row>
    <row r="1861" spans="1:17" x14ac:dyDescent="0.3">
      <c r="A1861"/>
      <c r="Q1861"/>
    </row>
    <row r="1862" spans="1:17" x14ac:dyDescent="0.3">
      <c r="A1862"/>
      <c r="Q1862"/>
    </row>
    <row r="1863" spans="1:17" x14ac:dyDescent="0.3">
      <c r="A1863"/>
      <c r="Q1863"/>
    </row>
    <row r="1864" spans="1:17" x14ac:dyDescent="0.3">
      <c r="A1864"/>
      <c r="Q1864"/>
    </row>
    <row r="1865" spans="1:17" x14ac:dyDescent="0.3">
      <c r="A1865"/>
      <c r="Q1865"/>
    </row>
    <row r="1866" spans="1:17" x14ac:dyDescent="0.3">
      <c r="A1866"/>
      <c r="Q1866"/>
    </row>
    <row r="1867" spans="1:17" x14ac:dyDescent="0.3">
      <c r="A1867"/>
      <c r="Q1867"/>
    </row>
    <row r="1868" spans="1:17" x14ac:dyDescent="0.3">
      <c r="A1868"/>
      <c r="Q1868"/>
    </row>
    <row r="1869" spans="1:17" x14ac:dyDescent="0.3">
      <c r="A1869"/>
      <c r="Q1869"/>
    </row>
    <row r="1870" spans="1:17" x14ac:dyDescent="0.3">
      <c r="A1870"/>
      <c r="Q1870"/>
    </row>
    <row r="1871" spans="1:17" x14ac:dyDescent="0.3">
      <c r="A1871"/>
      <c r="Q1871"/>
    </row>
    <row r="1872" spans="1:17" x14ac:dyDescent="0.3">
      <c r="A1872"/>
      <c r="Q1872"/>
    </row>
    <row r="1873" spans="1:17" x14ac:dyDescent="0.3">
      <c r="A1873"/>
      <c r="Q1873"/>
    </row>
    <row r="1874" spans="1:17" x14ac:dyDescent="0.3">
      <c r="A1874"/>
      <c r="Q1874"/>
    </row>
    <row r="1875" spans="1:17" x14ac:dyDescent="0.3">
      <c r="A1875"/>
      <c r="Q1875"/>
    </row>
    <row r="1876" spans="1:17" x14ac:dyDescent="0.3">
      <c r="A1876"/>
      <c r="Q1876"/>
    </row>
    <row r="1877" spans="1:17" x14ac:dyDescent="0.3">
      <c r="A1877"/>
      <c r="Q1877"/>
    </row>
    <row r="1878" spans="1:17" x14ac:dyDescent="0.3">
      <c r="A1878"/>
      <c r="Q1878"/>
    </row>
    <row r="1879" spans="1:17" x14ac:dyDescent="0.3">
      <c r="A1879"/>
      <c r="Q1879"/>
    </row>
    <row r="1880" spans="1:17" x14ac:dyDescent="0.3">
      <c r="A1880"/>
      <c r="Q1880"/>
    </row>
    <row r="1881" spans="1:17" x14ac:dyDescent="0.3">
      <c r="A1881"/>
      <c r="Q1881"/>
    </row>
    <row r="1882" spans="1:17" x14ac:dyDescent="0.3">
      <c r="A1882"/>
      <c r="Q1882"/>
    </row>
    <row r="1883" spans="1:17" x14ac:dyDescent="0.3">
      <c r="A1883"/>
      <c r="Q1883"/>
    </row>
    <row r="1884" spans="1:17" x14ac:dyDescent="0.3">
      <c r="A1884"/>
      <c r="Q1884"/>
    </row>
    <row r="1885" spans="1:17" x14ac:dyDescent="0.3">
      <c r="A1885"/>
      <c r="Q1885"/>
    </row>
    <row r="1886" spans="1:17" x14ac:dyDescent="0.3">
      <c r="A1886"/>
      <c r="Q1886"/>
    </row>
    <row r="1887" spans="1:17" x14ac:dyDescent="0.3">
      <c r="A1887"/>
      <c r="Q1887"/>
    </row>
    <row r="1888" spans="1:17" x14ac:dyDescent="0.3">
      <c r="A1888"/>
      <c r="Q1888"/>
    </row>
    <row r="1889" spans="1:17" x14ac:dyDescent="0.3">
      <c r="A1889"/>
      <c r="Q1889"/>
    </row>
    <row r="1890" spans="1:17" x14ac:dyDescent="0.3">
      <c r="A1890"/>
      <c r="Q1890"/>
    </row>
    <row r="1891" spans="1:17" x14ac:dyDescent="0.3">
      <c r="A1891"/>
      <c r="Q1891"/>
    </row>
    <row r="1892" spans="1:17" x14ac:dyDescent="0.3">
      <c r="A1892"/>
      <c r="Q1892"/>
    </row>
    <row r="1893" spans="1:17" x14ac:dyDescent="0.3">
      <c r="A1893"/>
      <c r="Q1893"/>
    </row>
    <row r="1894" spans="1:17" x14ac:dyDescent="0.3">
      <c r="A1894"/>
      <c r="Q1894"/>
    </row>
    <row r="1895" spans="1:17" x14ac:dyDescent="0.3">
      <c r="A1895"/>
      <c r="Q1895"/>
    </row>
    <row r="1896" spans="1:17" x14ac:dyDescent="0.3">
      <c r="A1896"/>
      <c r="Q1896"/>
    </row>
    <row r="1897" spans="1:17" x14ac:dyDescent="0.3">
      <c r="A1897"/>
      <c r="Q1897"/>
    </row>
    <row r="1898" spans="1:17" x14ac:dyDescent="0.3">
      <c r="A1898"/>
      <c r="Q1898"/>
    </row>
    <row r="1899" spans="1:17" x14ac:dyDescent="0.3">
      <c r="A1899"/>
      <c r="Q1899"/>
    </row>
    <row r="1900" spans="1:17" x14ac:dyDescent="0.3">
      <c r="A1900"/>
      <c r="Q1900"/>
    </row>
    <row r="1901" spans="1:17" x14ac:dyDescent="0.3">
      <c r="A1901"/>
      <c r="Q1901"/>
    </row>
    <row r="1902" spans="1:17" x14ac:dyDescent="0.3">
      <c r="A1902"/>
      <c r="Q1902"/>
    </row>
    <row r="1903" spans="1:17" x14ac:dyDescent="0.3">
      <c r="A1903"/>
      <c r="Q1903"/>
    </row>
    <row r="1904" spans="1:17" x14ac:dyDescent="0.3">
      <c r="A1904"/>
      <c r="Q1904"/>
    </row>
    <row r="1905" spans="1:17" x14ac:dyDescent="0.3">
      <c r="A1905"/>
      <c r="Q1905"/>
    </row>
    <row r="1906" spans="1:17" x14ac:dyDescent="0.3">
      <c r="A1906"/>
      <c r="Q1906"/>
    </row>
    <row r="1907" spans="1:17" x14ac:dyDescent="0.3">
      <c r="A1907"/>
      <c r="Q1907"/>
    </row>
    <row r="1908" spans="1:17" x14ac:dyDescent="0.3">
      <c r="A1908"/>
      <c r="Q1908"/>
    </row>
    <row r="1909" spans="1:17" x14ac:dyDescent="0.3">
      <c r="A1909"/>
      <c r="Q1909"/>
    </row>
  </sheetData>
  <mergeCells count="4">
    <mergeCell ref="C1:D1"/>
    <mergeCell ref="E1:F1"/>
    <mergeCell ref="K1:L1"/>
    <mergeCell ref="M1:N1"/>
  </mergeCells>
  <phoneticPr fontId="4" type="noConversion"/>
  <hyperlinks>
    <hyperlink ref="B2" location="품목통합월별!A3" display="상품코드" xr:uid="{ACE517B1-CE79-4382-AA6D-8FD1C9C0A0E0}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단가표</vt:lpstr>
      <vt:lpstr>판매내역</vt:lpstr>
      <vt:lpstr>품목상세</vt:lpstr>
      <vt:lpstr>품목통합월별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인터 맥스</dc:creator>
  <cp:lastModifiedBy>인터 맥스</cp:lastModifiedBy>
  <dcterms:created xsi:type="dcterms:W3CDTF">2023-11-16T03:44:42Z</dcterms:created>
  <dcterms:modified xsi:type="dcterms:W3CDTF">2023-12-07T05:22:18Z</dcterms:modified>
</cp:coreProperties>
</file>