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54CCE03D-85B3-4924-8732-3F5018AE0365}" xr6:coauthVersionLast="47" xr6:coauthVersionMax="47" xr10:uidLastSave="{00000000-0000-0000-0000-000000000000}"/>
  <bookViews>
    <workbookView xWindow="-25320" yWindow="180" windowWidth="25440" windowHeight="15990" tabRatio="818" firstSheet="1" activeTab="6" xr2:uid="{00000000-000D-0000-FFFF-FFFF00000000}"/>
  </bookViews>
  <sheets>
    <sheet name="1월CAPA산정 " sheetId="70" state="hidden" r:id="rId1"/>
    <sheet name="1월" sheetId="231" r:id="rId2"/>
    <sheet name="2월" sheetId="243" r:id="rId3"/>
    <sheet name="3월" sheetId="244" r:id="rId4"/>
    <sheet name="4월" sheetId="248" r:id="rId5"/>
    <sheet name="5월" sheetId="249" r:id="rId6"/>
    <sheet name="통합" sheetId="242" r:id="rId7"/>
  </sheets>
  <definedNames>
    <definedName name="_xlnm.Print_Area" localSheetId="1">'1월'!$B$1:$O$40</definedName>
    <definedName name="_xlnm.Print_Area" localSheetId="2">'2월'!$B$1:$O$37</definedName>
    <definedName name="_xlnm.Print_Area" localSheetId="3">'3월'!$B$1:$O$40</definedName>
    <definedName name="_xlnm.Print_Area" localSheetId="4">'4월'!$B$1:$O$39</definedName>
    <definedName name="_xlnm.Print_Area" localSheetId="5">'5월'!$B$1:$O$39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231" l="1"/>
  <c r="I9" i="242" a="1"/>
  <c r="K10" i="242" a="1"/>
  <c r="I12" i="242" a="1"/>
  <c r="I15" i="242" a="1"/>
  <c r="K16" i="242" a="1"/>
  <c r="I18" i="242" a="1"/>
  <c r="L10" i="242" a="1"/>
  <c r="L13" i="242" a="1"/>
  <c r="L16" i="242" a="1"/>
  <c r="L19" i="242" a="1"/>
  <c r="J9" i="242" a="1"/>
  <c r="J12" i="242" a="1"/>
  <c r="J15" i="242" a="1"/>
  <c r="J18" i="242" a="1"/>
  <c r="I11" i="242" a="1"/>
  <c r="K12" i="242" a="1"/>
  <c r="K15" i="242" a="1"/>
  <c r="I17" i="242" a="1"/>
  <c r="K9" i="242" a="1"/>
  <c r="I14" i="242" a="1"/>
  <c r="K18" i="242" a="1"/>
  <c r="J11" i="242" a="1"/>
  <c r="L12" i="242" a="1"/>
  <c r="J14" i="242" a="1"/>
  <c r="L15" i="242" a="1"/>
  <c r="L18" i="242" a="1"/>
  <c r="L9" i="242" a="1"/>
  <c r="J17" i="242" a="1"/>
  <c r="J19" i="242" a="1"/>
  <c r="K11" i="242" a="1"/>
  <c r="K14" i="242" a="1"/>
  <c r="K17" i="242" a="1"/>
  <c r="I10" i="242" a="1"/>
  <c r="I13" i="242" a="1"/>
  <c r="I16" i="242" a="1"/>
  <c r="I19" i="242" a="1"/>
  <c r="J10" i="242" a="1"/>
  <c r="L11" i="242" a="1"/>
  <c r="J13" i="242" a="1"/>
  <c r="L14" i="242" a="1"/>
  <c r="J16" i="242" a="1"/>
  <c r="L17" i="242" a="1"/>
  <c r="K13" i="242" a="1"/>
  <c r="K19" i="242" a="1"/>
  <c r="L8" i="242" a="1"/>
  <c r="K8" i="242" a="1"/>
  <c r="J8" i="242" a="1"/>
  <c r="I8" i="242" a="1"/>
  <c r="G9" i="242" a="1"/>
  <c r="G15" i="242" a="1"/>
  <c r="G13" i="242" a="1"/>
  <c r="G16" i="242" a="1"/>
  <c r="G10" i="242" a="1"/>
  <c r="G19" i="242" a="1"/>
  <c r="G17" i="242" a="1"/>
  <c r="G11" i="242" a="1"/>
  <c r="G18" i="242" a="1"/>
  <c r="G12" i="242" a="1"/>
  <c r="G14" i="242" a="1"/>
  <c r="G8" i="242" a="1"/>
  <c r="F9" i="242" a="1"/>
  <c r="F15" i="242" a="1"/>
  <c r="F16" i="242" a="1"/>
  <c r="F19" i="242" a="1"/>
  <c r="F10" i="242" a="1"/>
  <c r="F14" i="242" a="1"/>
  <c r="F11" i="242" a="1"/>
  <c r="F17" i="242" a="1"/>
  <c r="F18" i="242" a="1"/>
  <c r="F12" i="242" a="1"/>
  <c r="F13" i="242" a="1"/>
  <c r="F8" i="242" a="1"/>
  <c r="E9" i="242" a="1"/>
  <c r="E15" i="242" a="1"/>
  <c r="E19" i="242" a="1"/>
  <c r="E16" i="242" a="1"/>
  <c r="E18" i="242" a="1"/>
  <c r="E10" i="242" a="1"/>
  <c r="E17" i="242" a="1"/>
  <c r="E11" i="242" a="1"/>
  <c r="E12" i="242" a="1"/>
  <c r="E13" i="242" a="1"/>
  <c r="E14" i="242" a="1"/>
  <c r="E8" i="242" a="1"/>
  <c r="K19" i="242" l="1"/>
  <c r="K13" i="242"/>
  <c r="L17" i="242"/>
  <c r="J16" i="242"/>
  <c r="L14" i="242"/>
  <c r="J13" i="242"/>
  <c r="L11" i="242"/>
  <c r="J10" i="242"/>
  <c r="I19" i="242"/>
  <c r="I16" i="242"/>
  <c r="I13" i="242"/>
  <c r="I10" i="242"/>
  <c r="K17" i="242"/>
  <c r="K14" i="242"/>
  <c r="K11" i="242"/>
  <c r="J19" i="242"/>
  <c r="J17" i="242"/>
  <c r="L9" i="242"/>
  <c r="L18" i="242"/>
  <c r="L15" i="242"/>
  <c r="J14" i="242"/>
  <c r="L12" i="242"/>
  <c r="J11" i="242"/>
  <c r="K18" i="242"/>
  <c r="I14" i="242"/>
  <c r="K9" i="242"/>
  <c r="I17" i="242"/>
  <c r="K15" i="242"/>
  <c r="K12" i="242"/>
  <c r="I11" i="242"/>
  <c r="J18" i="242"/>
  <c r="J15" i="242"/>
  <c r="J12" i="242"/>
  <c r="J9" i="242"/>
  <c r="L19" i="242"/>
  <c r="L16" i="242"/>
  <c r="L13" i="242"/>
  <c r="L10" i="242"/>
  <c r="I18" i="242"/>
  <c r="K16" i="242"/>
  <c r="I15" i="242"/>
  <c r="I12" i="242"/>
  <c r="K10" i="242"/>
  <c r="I9" i="242"/>
  <c r="L8" i="242"/>
  <c r="K8" i="242"/>
  <c r="J8" i="242"/>
  <c r="I8" i="242"/>
  <c r="G14" i="242"/>
  <c r="G12" i="242"/>
  <c r="G18" i="242"/>
  <c r="G11" i="242"/>
  <c r="G17" i="242"/>
  <c r="G19" i="242"/>
  <c r="G10" i="242"/>
  <c r="G16" i="242"/>
  <c r="G13" i="242"/>
  <c r="G15" i="242"/>
  <c r="G9" i="242"/>
  <c r="G8" i="242"/>
  <c r="F13" i="242"/>
  <c r="F12" i="242"/>
  <c r="F18" i="242"/>
  <c r="F17" i="242"/>
  <c r="F11" i="242"/>
  <c r="F14" i="242"/>
  <c r="F10" i="242"/>
  <c r="F19" i="242"/>
  <c r="F16" i="242"/>
  <c r="F15" i="242"/>
  <c r="F9" i="242"/>
  <c r="F8" i="242"/>
  <c r="E14" i="242"/>
  <c r="E13" i="242"/>
  <c r="E12" i="242"/>
  <c r="E11" i="242"/>
  <c r="E17" i="242"/>
  <c r="E10" i="242"/>
  <c r="E18" i="242"/>
  <c r="E16" i="242"/>
  <c r="E19" i="242"/>
  <c r="E15" i="242"/>
  <c r="E9" i="242"/>
  <c r="E8" i="242"/>
  <c r="E20" i="242" s="1"/>
  <c r="E36" i="243"/>
  <c r="E37" i="243" s="1"/>
  <c r="F36" i="243"/>
  <c r="F37" i="243" s="1"/>
  <c r="G36" i="243"/>
  <c r="G37" i="243" s="1"/>
  <c r="L38" i="249"/>
  <c r="L39" i="249" s="1"/>
  <c r="K38" i="249"/>
  <c r="K39" i="249" s="1"/>
  <c r="J38" i="249"/>
  <c r="J39" i="249" s="1"/>
  <c r="I38" i="249"/>
  <c r="I39" i="249" s="1"/>
  <c r="G38" i="249"/>
  <c r="G39" i="249" s="1"/>
  <c r="F38" i="249"/>
  <c r="F39" i="249" s="1"/>
  <c r="E38" i="249"/>
  <c r="E39" i="249" s="1"/>
  <c r="M37" i="249"/>
  <c r="H37" i="249"/>
  <c r="M36" i="249"/>
  <c r="H36" i="249"/>
  <c r="M35" i="249"/>
  <c r="H35" i="249"/>
  <c r="M34" i="249"/>
  <c r="H34" i="249"/>
  <c r="M33" i="249"/>
  <c r="H33" i="249"/>
  <c r="M32" i="249"/>
  <c r="H32" i="249"/>
  <c r="M31" i="249"/>
  <c r="H31" i="249"/>
  <c r="M30" i="249"/>
  <c r="H30" i="249"/>
  <c r="M29" i="249"/>
  <c r="H29" i="249"/>
  <c r="M28" i="249"/>
  <c r="H28" i="249"/>
  <c r="M27" i="249"/>
  <c r="H27" i="249"/>
  <c r="M26" i="249"/>
  <c r="H26" i="249"/>
  <c r="M25" i="249"/>
  <c r="H25" i="249"/>
  <c r="M24" i="249"/>
  <c r="H24" i="249"/>
  <c r="M23" i="249"/>
  <c r="H23" i="249"/>
  <c r="M22" i="249"/>
  <c r="H22" i="249"/>
  <c r="M21" i="249"/>
  <c r="H21" i="249"/>
  <c r="M20" i="249"/>
  <c r="H20" i="249"/>
  <c r="M19" i="249"/>
  <c r="H19" i="249"/>
  <c r="M18" i="249"/>
  <c r="H18" i="249"/>
  <c r="M17" i="249"/>
  <c r="H17" i="249"/>
  <c r="M16" i="249"/>
  <c r="H16" i="249"/>
  <c r="M15" i="249"/>
  <c r="H15" i="249"/>
  <c r="M14" i="249"/>
  <c r="H14" i="249"/>
  <c r="M13" i="249"/>
  <c r="H13" i="249"/>
  <c r="M12" i="249"/>
  <c r="H12" i="249"/>
  <c r="M11" i="249"/>
  <c r="H11" i="249"/>
  <c r="M10" i="249"/>
  <c r="H10" i="249"/>
  <c r="M9" i="249"/>
  <c r="H9" i="249"/>
  <c r="M8" i="249"/>
  <c r="H8" i="249"/>
  <c r="M31" i="231"/>
  <c r="M30" i="231"/>
  <c r="M29" i="231"/>
  <c r="M28" i="231"/>
  <c r="H31" i="231"/>
  <c r="H30" i="231"/>
  <c r="H29" i="231"/>
  <c r="H28" i="231"/>
  <c r="H38" i="249" l="1"/>
  <c r="H39" i="249" s="1"/>
  <c r="M38" i="249"/>
  <c r="M39" i="249" s="1"/>
  <c r="L38" i="248"/>
  <c r="L39" i="248" s="1"/>
  <c r="K38" i="248"/>
  <c r="K39" i="248" s="1"/>
  <c r="J38" i="248"/>
  <c r="J39" i="248" s="1"/>
  <c r="I38" i="248"/>
  <c r="I39" i="248" s="1"/>
  <c r="G38" i="248"/>
  <c r="G39" i="248" s="1"/>
  <c r="F38" i="248"/>
  <c r="F39" i="248" s="1"/>
  <c r="E38" i="248"/>
  <c r="E39" i="248" s="1"/>
  <c r="M37" i="248"/>
  <c r="H37" i="248"/>
  <c r="M36" i="248"/>
  <c r="H36" i="248"/>
  <c r="M35" i="248"/>
  <c r="H35" i="248"/>
  <c r="M34" i="248"/>
  <c r="H34" i="248"/>
  <c r="M33" i="248"/>
  <c r="H33" i="248"/>
  <c r="M32" i="248"/>
  <c r="H32" i="248"/>
  <c r="M31" i="248"/>
  <c r="H31" i="248"/>
  <c r="M30" i="248"/>
  <c r="H30" i="248"/>
  <c r="M29" i="248"/>
  <c r="H29" i="248"/>
  <c r="M28" i="248"/>
  <c r="H28" i="248"/>
  <c r="M27" i="248"/>
  <c r="H27" i="248"/>
  <c r="M26" i="248"/>
  <c r="H26" i="248"/>
  <c r="M25" i="248"/>
  <c r="H25" i="248"/>
  <c r="M24" i="248"/>
  <c r="H24" i="248"/>
  <c r="M23" i="248"/>
  <c r="H23" i="248"/>
  <c r="M22" i="248"/>
  <c r="H22" i="248"/>
  <c r="M21" i="248"/>
  <c r="H21" i="248"/>
  <c r="M20" i="248"/>
  <c r="H20" i="248"/>
  <c r="M19" i="248"/>
  <c r="H19" i="248"/>
  <c r="M18" i="248"/>
  <c r="H18" i="248"/>
  <c r="M17" i="248"/>
  <c r="H17" i="248"/>
  <c r="M16" i="248"/>
  <c r="H16" i="248"/>
  <c r="M15" i="248"/>
  <c r="H15" i="248"/>
  <c r="M14" i="248"/>
  <c r="H14" i="248"/>
  <c r="M13" i="248"/>
  <c r="H13" i="248"/>
  <c r="M12" i="248"/>
  <c r="H12" i="248"/>
  <c r="M11" i="248"/>
  <c r="H11" i="248"/>
  <c r="M10" i="248"/>
  <c r="H10" i="248"/>
  <c r="M9" i="248"/>
  <c r="H9" i="248"/>
  <c r="M8" i="248"/>
  <c r="H8" i="248"/>
  <c r="M28" i="244"/>
  <c r="M29" i="244"/>
  <c r="M30" i="244"/>
  <c r="M31" i="244"/>
  <c r="H28" i="244"/>
  <c r="H29" i="244"/>
  <c r="H30" i="244"/>
  <c r="H31" i="244"/>
  <c r="M38" i="248" l="1"/>
  <c r="M39" i="248" s="1"/>
  <c r="H38" i="248"/>
  <c r="H39" i="248" s="1"/>
  <c r="M28" i="243" l="1"/>
  <c r="M29" i="243"/>
  <c r="M30" i="243"/>
  <c r="M31" i="243"/>
  <c r="H28" i="243"/>
  <c r="H29" i="243"/>
  <c r="H30" i="243"/>
  <c r="H31" i="243"/>
  <c r="H38" i="244"/>
  <c r="M38" i="244"/>
  <c r="F20" i="242"/>
  <c r="G20" i="242"/>
  <c r="H20" i="242"/>
  <c r="I20" i="242"/>
  <c r="J20" i="242"/>
  <c r="K20" i="242"/>
  <c r="L20" i="242"/>
  <c r="M20" i="242"/>
  <c r="L39" i="244"/>
  <c r="L40" i="244" s="1"/>
  <c r="K39" i="244"/>
  <c r="K40" i="244" s="1"/>
  <c r="J39" i="244"/>
  <c r="J40" i="244" s="1"/>
  <c r="I39" i="244"/>
  <c r="I40" i="244" s="1"/>
  <c r="G39" i="244"/>
  <c r="G40" i="244" s="1"/>
  <c r="F39" i="244"/>
  <c r="F40" i="244" s="1"/>
  <c r="E39" i="244"/>
  <c r="E40" i="244" s="1"/>
  <c r="M37" i="244"/>
  <c r="H37" i="244"/>
  <c r="M36" i="244"/>
  <c r="H36" i="244"/>
  <c r="M35" i="244"/>
  <c r="H35" i="244"/>
  <c r="M34" i="244"/>
  <c r="H34" i="244"/>
  <c r="M33" i="244"/>
  <c r="H33" i="244"/>
  <c r="M32" i="244"/>
  <c r="H32" i="244"/>
  <c r="M27" i="244"/>
  <c r="H27" i="244"/>
  <c r="M26" i="244"/>
  <c r="H26" i="244"/>
  <c r="M25" i="244"/>
  <c r="H25" i="244"/>
  <c r="M24" i="244"/>
  <c r="H24" i="244"/>
  <c r="M23" i="244"/>
  <c r="H23" i="244"/>
  <c r="M22" i="244"/>
  <c r="H22" i="244"/>
  <c r="M21" i="244"/>
  <c r="H21" i="244"/>
  <c r="M20" i="244"/>
  <c r="H20" i="244"/>
  <c r="M19" i="244"/>
  <c r="H19" i="244"/>
  <c r="M18" i="244"/>
  <c r="H18" i="244"/>
  <c r="M17" i="244"/>
  <c r="H17" i="244"/>
  <c r="M16" i="244"/>
  <c r="H16" i="244"/>
  <c r="M15" i="244"/>
  <c r="H15" i="244"/>
  <c r="M14" i="244"/>
  <c r="H14" i="244"/>
  <c r="M13" i="244"/>
  <c r="H13" i="244"/>
  <c r="M12" i="244"/>
  <c r="H12" i="244"/>
  <c r="M11" i="244"/>
  <c r="H11" i="244"/>
  <c r="M10" i="244"/>
  <c r="H10" i="244"/>
  <c r="M9" i="244"/>
  <c r="H9" i="244"/>
  <c r="M8" i="244"/>
  <c r="H8" i="244"/>
  <c r="L36" i="243"/>
  <c r="L37" i="243" s="1"/>
  <c r="K36" i="243"/>
  <c r="K37" i="243" s="1"/>
  <c r="J36" i="243"/>
  <c r="J37" i="243" s="1"/>
  <c r="I36" i="243"/>
  <c r="I37" i="243" s="1"/>
  <c r="M35" i="243"/>
  <c r="H35" i="243"/>
  <c r="M34" i="243"/>
  <c r="H34" i="243"/>
  <c r="M33" i="243"/>
  <c r="H33" i="243"/>
  <c r="M32" i="243"/>
  <c r="H32" i="243"/>
  <c r="M27" i="243"/>
  <c r="H27" i="243"/>
  <c r="M26" i="243"/>
  <c r="H26" i="243"/>
  <c r="M25" i="243"/>
  <c r="H25" i="243"/>
  <c r="M24" i="243"/>
  <c r="H24" i="243"/>
  <c r="M23" i="243"/>
  <c r="H23" i="243"/>
  <c r="M22" i="243"/>
  <c r="H22" i="243"/>
  <c r="M21" i="243"/>
  <c r="H21" i="243"/>
  <c r="M20" i="243"/>
  <c r="H20" i="243"/>
  <c r="M19" i="243"/>
  <c r="H19" i="243"/>
  <c r="M18" i="243"/>
  <c r="H18" i="243"/>
  <c r="M17" i="243"/>
  <c r="H17" i="243"/>
  <c r="M16" i="243"/>
  <c r="H16" i="243"/>
  <c r="M15" i="243"/>
  <c r="H15" i="243"/>
  <c r="M14" i="243"/>
  <c r="H14" i="243"/>
  <c r="M13" i="243"/>
  <c r="H13" i="243"/>
  <c r="M12" i="243"/>
  <c r="H12" i="243"/>
  <c r="M11" i="243"/>
  <c r="H11" i="243"/>
  <c r="M10" i="243"/>
  <c r="H10" i="243"/>
  <c r="M9" i="243"/>
  <c r="H9" i="243"/>
  <c r="M8" i="243"/>
  <c r="H8" i="243"/>
  <c r="H39" i="244" l="1"/>
  <c r="H40" i="244" s="1"/>
  <c r="M39" i="244"/>
  <c r="M40" i="244" s="1"/>
  <c r="M36" i="243"/>
  <c r="M37" i="243" s="1"/>
  <c r="H36" i="243"/>
  <c r="H37" i="243" s="1"/>
  <c r="L39" i="231"/>
  <c r="L40" i="231" s="1"/>
  <c r="K39" i="231"/>
  <c r="K40" i="231" s="1"/>
  <c r="J39" i="231"/>
  <c r="J40" i="231" s="1"/>
  <c r="I39" i="231"/>
  <c r="I40" i="231" s="1"/>
  <c r="G39" i="231"/>
  <c r="G40" i="231" s="1"/>
  <c r="F39" i="231"/>
  <c r="F40" i="231" s="1"/>
  <c r="E39" i="231"/>
  <c r="E40" i="231" s="1"/>
  <c r="M38" i="231"/>
  <c r="H38" i="231"/>
  <c r="M37" i="231"/>
  <c r="H37" i="231"/>
  <c r="M36" i="231"/>
  <c r="H36" i="231"/>
  <c r="M35" i="231"/>
  <c r="H35" i="231"/>
  <c r="M34" i="231"/>
  <c r="H34" i="231"/>
  <c r="M33" i="231"/>
  <c r="H33" i="231"/>
  <c r="M32" i="231"/>
  <c r="H32" i="231"/>
  <c r="M27" i="231"/>
  <c r="H27" i="231"/>
  <c r="M26" i="231"/>
  <c r="H26" i="231"/>
  <c r="M25" i="231"/>
  <c r="H25" i="231"/>
  <c r="M24" i="231"/>
  <c r="H24" i="231"/>
  <c r="M23" i="231"/>
  <c r="H23" i="231"/>
  <c r="M22" i="231"/>
  <c r="H22" i="231"/>
  <c r="M21" i="231"/>
  <c r="H21" i="231"/>
  <c r="M20" i="231"/>
  <c r="H20" i="231"/>
  <c r="M19" i="231"/>
  <c r="H19" i="231"/>
  <c r="M18" i="231"/>
  <c r="H18" i="231"/>
  <c r="M17" i="231"/>
  <c r="H17" i="231"/>
  <c r="M16" i="231"/>
  <c r="H16" i="231"/>
  <c r="M15" i="231"/>
  <c r="H15" i="231"/>
  <c r="M14" i="231"/>
  <c r="H14" i="231"/>
  <c r="M13" i="231"/>
  <c r="H13" i="231"/>
  <c r="M12" i="231"/>
  <c r="H12" i="231"/>
  <c r="M11" i="231"/>
  <c r="H11" i="231"/>
  <c r="M10" i="231"/>
  <c r="H10" i="231"/>
  <c r="M9" i="231"/>
  <c r="H9" i="231"/>
  <c r="M8" i="231"/>
  <c r="H8" i="231"/>
  <c r="M39" i="231" l="1"/>
  <c r="M40" i="231" s="1"/>
  <c r="H39" i="231"/>
  <c r="H40" i="231" s="1"/>
  <c r="E23" i="70" l="1"/>
  <c r="D23" i="70"/>
  <c r="H10" i="70"/>
  <c r="D10" i="70"/>
  <c r="G9" i="70"/>
  <c r="I9" i="70" s="1"/>
  <c r="G8" i="70"/>
  <c r="I8" i="70" s="1"/>
  <c r="I10" i="70" l="1"/>
  <c r="F19" i="70" l="1"/>
  <c r="F20" i="70"/>
  <c r="F21" i="70"/>
  <c r="F22" i="70"/>
  <c r="F23" i="7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<sst xmlns="http://schemas.openxmlformats.org/spreadsheetml/2006/main" count="283" uniqueCount="70">
  <si>
    <t>내수</t>
    <phoneticPr fontId="3" type="noConversion"/>
  </si>
  <si>
    <t>합 계</t>
    <phoneticPr fontId="3" type="noConversion"/>
  </si>
  <si>
    <t>월</t>
  </si>
  <si>
    <t>소계</t>
    <phoneticPr fontId="3" type="noConversion"/>
  </si>
  <si>
    <t>월</t>
    <phoneticPr fontId="3" type="noConversion"/>
  </si>
  <si>
    <t>화</t>
  </si>
  <si>
    <t>화</t>
    <phoneticPr fontId="3" type="noConversion"/>
  </si>
  <si>
    <t>수</t>
  </si>
  <si>
    <t>수</t>
    <phoneticPr fontId="3" type="noConversion"/>
  </si>
  <si>
    <t>목</t>
  </si>
  <si>
    <t>금</t>
  </si>
  <si>
    <t>토</t>
  </si>
  <si>
    <t>일</t>
  </si>
  <si>
    <t>구분</t>
    <phoneticPr fontId="3" type="noConversion"/>
  </si>
  <si>
    <t>#1CCL(패널)</t>
    <phoneticPr fontId="3" type="noConversion"/>
  </si>
  <si>
    <t>#2CCL(빌드)</t>
    <phoneticPr fontId="3" type="noConversion"/>
  </si>
  <si>
    <t>토</t>
    <phoneticPr fontId="3" type="noConversion"/>
  </si>
  <si>
    <t>구  분</t>
    <phoneticPr fontId="3" type="noConversion"/>
  </si>
  <si>
    <t>합  계</t>
    <phoneticPr fontId="3" type="noConversion"/>
  </si>
  <si>
    <t>해외영업</t>
    <phoneticPr fontId="3" type="noConversion"/>
  </si>
  <si>
    <t>패널</t>
    <phoneticPr fontId="3" type="noConversion"/>
  </si>
  <si>
    <t>일</t>
    <phoneticPr fontId="3" type="noConversion"/>
  </si>
  <si>
    <t>생산계획</t>
    <phoneticPr fontId="3" type="noConversion"/>
  </si>
  <si>
    <t>■ 22년 1월 생산Capa : 목표 10,000톤</t>
    <phoneticPr fontId="3" type="noConversion"/>
  </si>
  <si>
    <t>1. Line별 계획</t>
    <phoneticPr fontId="3" type="noConversion"/>
  </si>
  <si>
    <t xml:space="preserve">   ㅁ근무조건 : #1,2CCL - 12시간/일 X 주5일 맞교대(토:1조 근무)  </t>
    <phoneticPr fontId="3" type="noConversion"/>
  </si>
  <si>
    <t>생산목표</t>
    <phoneticPr fontId="3" type="noConversion"/>
  </si>
  <si>
    <t>현재조업기준</t>
    <phoneticPr fontId="3" type="noConversion"/>
  </si>
  <si>
    <t>일CAPA
(톤)</t>
    <phoneticPr fontId="3" type="noConversion"/>
  </si>
  <si>
    <t>생산 계획</t>
    <phoneticPr fontId="3" type="noConversion"/>
  </si>
  <si>
    <t>비  고</t>
    <phoneticPr fontId="3" type="noConversion"/>
  </si>
  <si>
    <t>역일</t>
    <phoneticPr fontId="3" type="noConversion"/>
  </si>
  <si>
    <t>휴무</t>
    <phoneticPr fontId="3" type="noConversion"/>
  </si>
  <si>
    <t>가동일</t>
    <phoneticPr fontId="3" type="noConversion"/>
  </si>
  <si>
    <t>일capa 8%up</t>
    <phoneticPr fontId="3" type="noConversion"/>
  </si>
  <si>
    <t>일capa 4%up</t>
    <phoneticPr fontId="3" type="noConversion"/>
  </si>
  <si>
    <t>개선</t>
    <phoneticPr fontId="3" type="noConversion"/>
  </si>
  <si>
    <t>MPM 54 → 59상향(10% 상향) , 가동율 목표 80% →83% , 수율 97.21% → 98%
(LOT교환 및 기타  11.5% →9.5%,정리시간4% →3%)</t>
    <phoneticPr fontId="3" type="noConversion"/>
  </si>
  <si>
    <t>21년 249톤/일</t>
    <phoneticPr fontId="3" type="noConversion"/>
  </si>
  <si>
    <t>#2CCL(패널)</t>
    <phoneticPr fontId="3" type="noConversion"/>
  </si>
  <si>
    <t>MPM 38→ 40상향 , 가동율 목표 80% → 82%(LOT교환12%→ 10%)   
 수율 98.76% → 99%</t>
    <phoneticPr fontId="3" type="noConversion"/>
  </si>
  <si>
    <t>21년 158톤/일</t>
    <phoneticPr fontId="3" type="noConversion"/>
  </si>
  <si>
    <t>2. 영업소별 계획</t>
    <phoneticPr fontId="3" type="noConversion"/>
  </si>
  <si>
    <t>12월 
생산추정</t>
    <phoneticPr fontId="3" type="noConversion"/>
  </si>
  <si>
    <t>`22년 1월 사업계획</t>
    <phoneticPr fontId="3" type="noConversion"/>
  </si>
  <si>
    <t>비     고</t>
    <phoneticPr fontId="3" type="noConversion"/>
  </si>
  <si>
    <t>판매 계획</t>
    <phoneticPr fontId="3" type="noConversion"/>
  </si>
  <si>
    <t>패널판매계획 은 월 4,000톤 기준 작성</t>
    <phoneticPr fontId="3" type="noConversion"/>
  </si>
  <si>
    <t>복합자재</t>
    <phoneticPr fontId="3" type="noConversion"/>
  </si>
  <si>
    <t xml:space="preserve"> - 판매계획 비율로 생산계획 조정</t>
    <phoneticPr fontId="3" type="noConversion"/>
  </si>
  <si>
    <t>3. 사업계획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</si>
  <si>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</si>
  <si>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</si>
  <si>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</si>
  <si>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</si>
  <si>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</si>
  <si>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</si>
  <si>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</si>
  <si>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</si>
  <si>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</si>
  <si>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</si>
  <si>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</si>
  <si>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</si>
  <si>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A현장</t>
    <phoneticPr fontId="3" type="noConversion"/>
  </si>
  <si>
    <t>B현장</t>
    <phoneticPr fontId="3" type="noConversion"/>
  </si>
  <si>
    <t>1팀</t>
    <phoneticPr fontId="3" type="noConversion"/>
  </si>
  <si>
    <t>2팀</t>
    <phoneticPr fontId="3" type="noConversion"/>
  </si>
  <si>
    <t>3팀</t>
    <phoneticPr fontId="3" type="noConversion"/>
  </si>
  <si>
    <t>4팀</t>
    <phoneticPr fontId="3" type="noConversion"/>
  </si>
  <si>
    <t>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</si>
</sst>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_-* #,##0.0_-;\-* #,##0.0_-;_-* &quot;-&quot;_-;_-@_-"/>
    <numFmt numFmtId="178" formatCode="0_);[Red]\(0\)"/>
    <numFmt numFmtId="179" formatCode="0.000_ "/>
  </numFmts>
  <fonts count="38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color indexed="8"/>
      <name val="Malgun Gothic Semilight"/>
      <family val="3"/>
      <charset val="129"/>
    </font>
    <font>
      <b/>
      <sz val="12"/>
      <color indexed="8"/>
      <name val="Malgun Gothic Semilight"/>
      <family val="3"/>
      <charset val="129"/>
    </font>
    <font>
      <b/>
      <sz val="14"/>
      <color indexed="8"/>
      <name val="Malgun Gothic Semilight"/>
      <family val="3"/>
      <charset val="129"/>
    </font>
    <font>
      <sz val="11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indexed="8"/>
      <name val="Malgun Gothic Semilight"/>
      <family val="3"/>
      <charset val="129"/>
    </font>
    <font>
      <sz val="9"/>
      <color indexed="8"/>
      <name val="Malgun Gothic Semilight"/>
      <family val="3"/>
      <charset val="129"/>
    </font>
    <font>
      <sz val="11"/>
      <name val="Malgun Gothic Semilight"/>
      <family val="3"/>
      <charset val="129"/>
    </font>
    <font>
      <b/>
      <sz val="11"/>
      <name val="Malgun Gothic Semilight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indexed="8"/>
      <name val="Malgun Gothic Semilight"/>
      <family val="3"/>
      <charset val="129"/>
    </font>
    <font>
      <sz val="12"/>
      <name val="Malgun Gothic Semilight"/>
      <family val="3"/>
      <charset val="129"/>
    </font>
    <font>
      <b/>
      <sz val="9"/>
      <name val="굴림"/>
      <family val="3"/>
      <charset val="129"/>
    </font>
    <font>
      <b/>
      <sz val="9"/>
      <name val="Malgun Gothic Semilight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u val="singleAccounting"/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Malgun Gothic Semilight"/>
      <family val="3"/>
      <charset val="129"/>
    </font>
    <font>
      <b/>
      <sz val="10"/>
      <color theme="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theme="3" tint="-0.499984740745262"/>
      <name val="Malgun Gothic Semilight"/>
      <family val="3"/>
      <charset val="129"/>
    </font>
    <font>
      <b/>
      <sz val="11"/>
      <color theme="4"/>
      <name val="Malgun Gothic Semilight"/>
      <family val="3"/>
      <charset val="129"/>
    </font>
    <font>
      <sz val="11"/>
      <name val="굴림"/>
      <family val="3"/>
      <charset val="129"/>
    </font>
    <font>
      <b/>
      <sz val="22"/>
      <name val="Malgun Gothic Semilight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3" tint="-0.499984740745262"/>
      <name val="맑은 고딕"/>
      <family val="3"/>
      <charset val="129"/>
      <scheme val="minor"/>
    </font>
    <font>
      <b/>
      <sz val="11"/>
      <color theme="3" tint="-0.49998474074526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9" fontId="2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3" fillId="0" borderId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4">
    <xf numFmtId="0" fontId="0" fillId="0" borderId="0" xfId="0"/>
    <xf numFmtId="0" fontId="8" fillId="2" borderId="0" xfId="0" applyFont="1" applyFill="1"/>
    <xf numFmtId="0" fontId="8" fillId="0" borderId="0" xfId="0" applyFont="1"/>
    <xf numFmtId="0" fontId="7" fillId="0" borderId="0" xfId="0" applyFont="1"/>
    <xf numFmtId="41" fontId="13" fillId="0" borderId="0" xfId="3" applyFont="1" applyFill="1" applyBorder="1" applyAlignment="1" applyProtection="1"/>
    <xf numFmtId="0" fontId="13" fillId="0" borderId="0" xfId="0" applyFont="1"/>
    <xf numFmtId="41" fontId="13" fillId="0" borderId="11" xfId="3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177" fontId="13" fillId="0" borderId="11" xfId="3" applyNumberFormat="1" applyFont="1" applyFill="1" applyBorder="1" applyAlignment="1" applyProtection="1">
      <alignment horizontal="center" vertical="center"/>
    </xf>
    <xf numFmtId="0" fontId="13" fillId="0" borderId="11" xfId="0" applyFont="1" applyBorder="1" applyAlignment="1">
      <alignment horizontal="center" vertical="center"/>
    </xf>
    <xf numFmtId="41" fontId="13" fillId="0" borderId="0" xfId="0" applyNumberFormat="1" applyFont="1"/>
    <xf numFmtId="0" fontId="14" fillId="0" borderId="0" xfId="0" applyFont="1"/>
    <xf numFmtId="0" fontId="17" fillId="0" borderId="0" xfId="0" applyFont="1"/>
    <xf numFmtId="0" fontId="7" fillId="2" borderId="0" xfId="0" applyFont="1" applyFill="1"/>
    <xf numFmtId="14" fontId="6" fillId="2" borderId="0" xfId="0" applyNumberFormat="1" applyFont="1" applyFill="1" applyAlignment="1">
      <alignment horizontal="center"/>
    </xf>
    <xf numFmtId="41" fontId="19" fillId="0" borderId="0" xfId="3" applyFont="1" applyFill="1" applyBorder="1" applyAlignment="1" applyProtection="1">
      <alignment horizontal="left" vertical="top"/>
    </xf>
    <xf numFmtId="41" fontId="20" fillId="0" borderId="0" xfId="3" applyFont="1" applyFill="1" applyBorder="1" applyAlignment="1" applyProtection="1">
      <alignment horizontal="left" vertical="center"/>
    </xf>
    <xf numFmtId="14" fontId="21" fillId="0" borderId="0" xfId="3" applyNumberFormat="1" applyFont="1" applyFill="1" applyBorder="1" applyAlignment="1" applyProtection="1">
      <alignment horizontal="center"/>
    </xf>
    <xf numFmtId="41" fontId="13" fillId="0" borderId="0" xfId="3" applyFont="1" applyFill="1" applyBorder="1" applyAlignment="1" applyProtection="1">
      <alignment horizontal="center"/>
    </xf>
    <xf numFmtId="41" fontId="25" fillId="5" borderId="11" xfId="3" applyFont="1" applyFill="1" applyBorder="1" applyAlignment="1" applyProtection="1">
      <alignment horizontal="center" vertical="center"/>
    </xf>
    <xf numFmtId="41" fontId="25" fillId="5" borderId="13" xfId="3" applyFont="1" applyFill="1" applyBorder="1" applyAlignment="1" applyProtection="1">
      <alignment horizontal="center" vertical="center"/>
    </xf>
    <xf numFmtId="0" fontId="13" fillId="0" borderId="14" xfId="0" applyFont="1" applyBorder="1" applyAlignment="1">
      <alignment horizontal="center" vertical="center"/>
    </xf>
    <xf numFmtId="177" fontId="26" fillId="0" borderId="11" xfId="3" applyNumberFormat="1" applyFont="1" applyFill="1" applyBorder="1" applyAlignment="1" applyProtection="1">
      <alignment horizontal="center" vertical="center"/>
    </xf>
    <xf numFmtId="41" fontId="22" fillId="0" borderId="11" xfId="3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left" vertical="top"/>
    </xf>
    <xf numFmtId="9" fontId="13" fillId="0" borderId="0" xfId="2" applyFont="1" applyFill="1" applyBorder="1" applyAlignment="1" applyProtection="1"/>
    <xf numFmtId="0" fontId="13" fillId="0" borderId="7" xfId="0" applyFont="1" applyBorder="1" applyAlignment="1">
      <alignment horizontal="center" vertical="center"/>
    </xf>
    <xf numFmtId="41" fontId="13" fillId="5" borderId="11" xfId="3" applyFont="1" applyFill="1" applyBorder="1" applyAlignment="1" applyProtection="1">
      <alignment horizontal="center" vertical="center"/>
    </xf>
    <xf numFmtId="41" fontId="22" fillId="5" borderId="11" xfId="3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vertical="center"/>
    </xf>
    <xf numFmtId="41" fontId="21" fillId="0" borderId="0" xfId="3" applyFont="1" applyFill="1" applyBorder="1" applyAlignment="1" applyProtection="1">
      <alignment horizontal="right"/>
    </xf>
    <xf numFmtId="41" fontId="21" fillId="0" borderId="0" xfId="3" applyFont="1" applyFill="1" applyBorder="1" applyAlignment="1" applyProtection="1">
      <alignment horizontal="left"/>
    </xf>
    <xf numFmtId="3" fontId="13" fillId="0" borderId="0" xfId="0" applyNumberFormat="1" applyFont="1"/>
    <xf numFmtId="0" fontId="25" fillId="5" borderId="15" xfId="0" applyFont="1" applyFill="1" applyBorder="1" applyAlignment="1">
      <alignment vertical="center"/>
    </xf>
    <xf numFmtId="0" fontId="25" fillId="5" borderId="16" xfId="0" applyFont="1" applyFill="1" applyBorder="1" applyAlignment="1">
      <alignment vertical="center"/>
    </xf>
    <xf numFmtId="0" fontId="25" fillId="5" borderId="13" xfId="0" applyFont="1" applyFill="1" applyBorder="1" applyAlignment="1">
      <alignment horizontal="center" vertical="center"/>
    </xf>
    <xf numFmtId="0" fontId="25" fillId="5" borderId="11" xfId="0" applyFont="1" applyFill="1" applyBorder="1" applyAlignment="1">
      <alignment horizontal="center" vertical="center"/>
    </xf>
    <xf numFmtId="0" fontId="27" fillId="0" borderId="11" xfId="0" applyFont="1" applyBorder="1" applyAlignment="1">
      <alignment vertical="center"/>
    </xf>
    <xf numFmtId="41" fontId="27" fillId="0" borderId="11" xfId="3" applyFont="1" applyBorder="1" applyAlignment="1">
      <alignment vertical="center"/>
    </xf>
    <xf numFmtId="41" fontId="27" fillId="2" borderId="11" xfId="3" applyFont="1" applyFill="1" applyBorder="1" applyAlignment="1">
      <alignment vertical="center"/>
    </xf>
    <xf numFmtId="41" fontId="22" fillId="5" borderId="11" xfId="3" applyFont="1" applyFill="1" applyBorder="1" applyAlignment="1">
      <alignment horizontal="center" vertical="center"/>
    </xf>
    <xf numFmtId="41" fontId="13" fillId="0" borderId="0" xfId="3" applyFont="1" applyFill="1" applyBorder="1" applyAlignment="1" applyProtection="1">
      <alignment vertical="top"/>
    </xf>
    <xf numFmtId="14" fontId="6" fillId="2" borderId="0" xfId="0" applyNumberFormat="1" applyFont="1" applyFill="1" applyAlignment="1">
      <alignment horizontal="center" vertical="center"/>
    </xf>
    <xf numFmtId="41" fontId="16" fillId="2" borderId="16" xfId="11" applyFont="1" applyFill="1" applyBorder="1" applyAlignment="1" applyProtection="1">
      <alignment vertical="center"/>
    </xf>
    <xf numFmtId="41" fontId="16" fillId="2" borderId="11" xfId="11" applyFont="1" applyFill="1" applyBorder="1" applyAlignment="1" applyProtection="1">
      <alignment vertical="center"/>
    </xf>
    <xf numFmtId="41" fontId="16" fillId="0" borderId="16" xfId="11" applyFont="1" applyFill="1" applyBorder="1" applyAlignment="1" applyProtection="1">
      <alignment vertical="center"/>
    </xf>
    <xf numFmtId="41" fontId="28" fillId="2" borderId="11" xfId="13" applyFont="1" applyFill="1" applyBorder="1" applyAlignment="1" applyProtection="1">
      <alignment vertical="center"/>
    </xf>
    <xf numFmtId="41" fontId="16" fillId="0" borderId="14" xfId="14" applyFont="1" applyFill="1" applyBorder="1" applyAlignment="1" applyProtection="1">
      <alignment vertical="center"/>
    </xf>
    <xf numFmtId="41" fontId="16" fillId="2" borderId="20" xfId="11" applyFont="1" applyFill="1" applyBorder="1" applyAlignment="1" applyProtection="1">
      <alignment vertical="center"/>
    </xf>
    <xf numFmtId="41" fontId="16" fillId="2" borderId="11" xfId="14" applyFont="1" applyFill="1" applyBorder="1" applyAlignment="1" applyProtection="1">
      <alignment vertical="center"/>
    </xf>
    <xf numFmtId="41" fontId="16" fillId="0" borderId="16" xfId="14" applyFont="1" applyFill="1" applyBorder="1" applyAlignment="1" applyProtection="1">
      <alignment vertical="center"/>
    </xf>
    <xf numFmtId="41" fontId="16" fillId="2" borderId="20" xfId="14" applyFont="1" applyFill="1" applyBorder="1" applyAlignment="1" applyProtection="1">
      <alignment vertical="center"/>
    </xf>
    <xf numFmtId="41" fontId="16" fillId="2" borderId="14" xfId="14" applyFont="1" applyFill="1" applyBorder="1" applyAlignment="1" applyProtection="1">
      <alignment vertical="center"/>
    </xf>
    <xf numFmtId="41" fontId="16" fillId="0" borderId="20" xfId="14" applyFont="1" applyFill="1" applyBorder="1" applyAlignment="1" applyProtection="1">
      <alignment vertical="center"/>
    </xf>
    <xf numFmtId="41" fontId="16" fillId="2" borderId="23" xfId="14" applyFont="1" applyFill="1" applyBorder="1" applyAlignment="1" applyProtection="1">
      <alignment vertical="center"/>
    </xf>
    <xf numFmtId="41" fontId="8" fillId="2" borderId="0" xfId="14" applyFont="1" applyFill="1" applyBorder="1" applyAlignment="1" applyProtection="1"/>
    <xf numFmtId="41" fontId="9" fillId="2" borderId="0" xfId="14" applyFont="1" applyFill="1" applyBorder="1" applyAlignment="1" applyProtection="1"/>
    <xf numFmtId="41" fontId="10" fillId="2" borderId="0" xfId="14" applyFont="1" applyFill="1" applyBorder="1" applyAlignment="1" applyProtection="1"/>
    <xf numFmtId="41" fontId="5" fillId="2" borderId="0" xfId="14" applyFont="1" applyFill="1" applyBorder="1" applyAlignment="1" applyProtection="1">
      <alignment horizontal="center" vertical="center"/>
    </xf>
    <xf numFmtId="41" fontId="28" fillId="2" borderId="11" xfId="14" applyFont="1" applyFill="1" applyBorder="1" applyAlignment="1" applyProtection="1">
      <alignment vertical="center"/>
    </xf>
    <xf numFmtId="41" fontId="16" fillId="0" borderId="11" xfId="14" applyFont="1" applyFill="1" applyBorder="1" applyAlignment="1" applyProtection="1">
      <alignment vertical="center"/>
    </xf>
    <xf numFmtId="41" fontId="16" fillId="2" borderId="7" xfId="14" applyFont="1" applyFill="1" applyBorder="1" applyAlignment="1" applyProtection="1">
      <alignment vertical="center"/>
    </xf>
    <xf numFmtId="41" fontId="15" fillId="0" borderId="8" xfId="14" applyFont="1" applyFill="1" applyBorder="1" applyAlignment="1" applyProtection="1">
      <alignment vertical="center"/>
    </xf>
    <xf numFmtId="41" fontId="8" fillId="2" borderId="0" xfId="14" applyFont="1" applyFill="1" applyBorder="1" applyAlignment="1" applyProtection="1">
      <alignment horizontal="center" vertical="center"/>
    </xf>
    <xf numFmtId="41" fontId="28" fillId="2" borderId="37" xfId="14" applyFont="1" applyFill="1" applyBorder="1" applyAlignment="1" applyProtection="1">
      <alignment vertical="center"/>
    </xf>
    <xf numFmtId="41" fontId="16" fillId="2" borderId="14" xfId="11" applyFont="1" applyFill="1" applyBorder="1" applyAlignment="1" applyProtection="1">
      <alignment vertical="center"/>
    </xf>
    <xf numFmtId="41" fontId="16" fillId="0" borderId="11" xfId="11" applyFont="1" applyFill="1" applyBorder="1" applyAlignment="1" applyProtection="1">
      <alignment vertical="center"/>
    </xf>
    <xf numFmtId="41" fontId="16" fillId="2" borderId="33" xfId="11" applyFont="1" applyFill="1" applyBorder="1" applyAlignment="1" applyProtection="1">
      <alignment vertical="center"/>
    </xf>
    <xf numFmtId="0" fontId="18" fillId="2" borderId="8" xfId="14" applyNumberFormat="1" applyFont="1" applyFill="1" applyBorder="1" applyAlignment="1" applyProtection="1">
      <alignment vertical="center"/>
    </xf>
    <xf numFmtId="0" fontId="18" fillId="2" borderId="9" xfId="14" applyNumberFormat="1" applyFont="1" applyFill="1" applyBorder="1" applyAlignment="1" applyProtection="1">
      <alignment vertical="center"/>
    </xf>
    <xf numFmtId="0" fontId="12" fillId="2" borderId="0" xfId="14" applyNumberFormat="1" applyFont="1" applyFill="1" applyBorder="1" applyAlignment="1" applyProtection="1">
      <alignment vertical="center"/>
    </xf>
    <xf numFmtId="0" fontId="11" fillId="2" borderId="0" xfId="14" applyNumberFormat="1" applyFont="1" applyFill="1" applyBorder="1" applyAlignment="1" applyProtection="1">
      <alignment vertical="center"/>
    </xf>
    <xf numFmtId="0" fontId="16" fillId="2" borderId="0" xfId="14" applyNumberFormat="1" applyFont="1" applyFill="1" applyBorder="1" applyAlignment="1" applyProtection="1">
      <alignment vertical="center"/>
    </xf>
    <xf numFmtId="41" fontId="16" fillId="6" borderId="12" xfId="14" applyFont="1" applyFill="1" applyBorder="1" applyAlignment="1" applyProtection="1">
      <alignment vertical="center"/>
    </xf>
    <xf numFmtId="41" fontId="28" fillId="2" borderId="33" xfId="13" applyFont="1" applyFill="1" applyBorder="1" applyAlignment="1" applyProtection="1">
      <alignment vertical="center"/>
    </xf>
    <xf numFmtId="41" fontId="16" fillId="0" borderId="23" xfId="11" applyFont="1" applyFill="1" applyBorder="1" applyAlignment="1" applyProtection="1">
      <alignment vertical="center"/>
    </xf>
    <xf numFmtId="41" fontId="28" fillId="2" borderId="31" xfId="14" applyFont="1" applyFill="1" applyBorder="1" applyAlignment="1" applyProtection="1">
      <alignment vertical="center"/>
    </xf>
    <xf numFmtId="41" fontId="28" fillId="2" borderId="20" xfId="14" applyFont="1" applyFill="1" applyBorder="1" applyAlignment="1" applyProtection="1">
      <alignment vertical="center"/>
    </xf>
    <xf numFmtId="41" fontId="16" fillId="2" borderId="23" xfId="11" applyFont="1" applyFill="1" applyBorder="1" applyAlignment="1" applyProtection="1">
      <alignment vertical="center"/>
    </xf>
    <xf numFmtId="41" fontId="16" fillId="0" borderId="0" xfId="11" applyFont="1" applyFill="1" applyBorder="1" applyAlignment="1" applyProtection="1">
      <alignment vertical="center"/>
    </xf>
    <xf numFmtId="41" fontId="16" fillId="0" borderId="13" xfId="14" applyFont="1" applyFill="1" applyBorder="1" applyAlignment="1" applyProtection="1">
      <alignment vertical="center"/>
    </xf>
    <xf numFmtId="41" fontId="24" fillId="0" borderId="11" xfId="14" applyFont="1" applyFill="1" applyBorder="1" applyAlignment="1" applyProtection="1">
      <alignment vertical="center"/>
    </xf>
    <xf numFmtId="178" fontId="28" fillId="2" borderId="23" xfId="14" applyNumberFormat="1" applyFont="1" applyFill="1" applyBorder="1" applyAlignment="1" applyProtection="1">
      <alignment vertical="center"/>
    </xf>
    <xf numFmtId="178" fontId="28" fillId="2" borderId="14" xfId="14" applyNumberFormat="1" applyFont="1" applyFill="1" applyBorder="1" applyAlignment="1" applyProtection="1">
      <alignment vertical="center"/>
    </xf>
    <xf numFmtId="41" fontId="28" fillId="7" borderId="6" xfId="14" applyFont="1" applyFill="1" applyBorder="1" applyAlignment="1" applyProtection="1">
      <alignment vertical="center"/>
    </xf>
    <xf numFmtId="41" fontId="28" fillId="2" borderId="23" xfId="14" applyFont="1" applyFill="1" applyBorder="1" applyAlignment="1" applyProtection="1">
      <alignment vertical="center"/>
    </xf>
    <xf numFmtId="41" fontId="28" fillId="2" borderId="14" xfId="14" applyFont="1" applyFill="1" applyBorder="1" applyAlignment="1" applyProtection="1">
      <alignment vertical="center"/>
    </xf>
    <xf numFmtId="179" fontId="8" fillId="0" borderId="0" xfId="0" applyNumberFormat="1" applyFont="1"/>
    <xf numFmtId="41" fontId="28" fillId="2" borderId="14" xfId="11" applyFont="1" applyFill="1" applyBorder="1" applyAlignment="1" applyProtection="1">
      <alignment vertical="center"/>
    </xf>
    <xf numFmtId="41" fontId="30" fillId="2" borderId="0" xfId="14" applyFont="1" applyFill="1" applyBorder="1" applyAlignment="1" applyProtection="1"/>
    <xf numFmtId="41" fontId="31" fillId="2" borderId="0" xfId="14" applyFont="1" applyFill="1" applyBorder="1" applyAlignment="1" applyProtection="1"/>
    <xf numFmtId="41" fontId="12" fillId="2" borderId="0" xfId="14" applyFont="1" applyFill="1" applyBorder="1" applyAlignment="1" applyProtection="1"/>
    <xf numFmtId="41" fontId="28" fillId="2" borderId="33" xfId="14" applyFont="1" applyFill="1" applyBorder="1" applyAlignment="1" applyProtection="1">
      <alignment vertical="center"/>
    </xf>
    <xf numFmtId="49" fontId="12" fillId="3" borderId="6" xfId="14" applyNumberFormat="1" applyFont="1" applyFill="1" applyBorder="1" applyAlignment="1" applyProtection="1">
      <alignment vertical="center"/>
    </xf>
    <xf numFmtId="49" fontId="12" fillId="3" borderId="10" xfId="14" applyNumberFormat="1" applyFont="1" applyFill="1" applyBorder="1" applyAlignment="1" applyProtection="1">
      <alignment vertical="center"/>
    </xf>
    <xf numFmtId="41" fontId="11" fillId="2" borderId="0" xfId="14" applyFont="1" applyFill="1" applyBorder="1" applyAlignment="1" applyProtection="1"/>
    <xf numFmtId="178" fontId="28" fillId="2" borderId="23" xfId="11" applyNumberFormat="1" applyFont="1" applyFill="1" applyBorder="1" applyAlignment="1" applyProtection="1">
      <alignment vertical="center"/>
    </xf>
    <xf numFmtId="176" fontId="16" fillId="2" borderId="23" xfId="14" applyNumberFormat="1" applyFont="1" applyFill="1" applyBorder="1" applyAlignment="1" applyProtection="1">
      <alignment vertical="center"/>
    </xf>
    <xf numFmtId="176" fontId="16" fillId="2" borderId="14" xfId="14" applyNumberFormat="1" applyFont="1" applyFill="1" applyBorder="1" applyAlignment="1" applyProtection="1">
      <alignment vertical="center"/>
    </xf>
    <xf numFmtId="41" fontId="15" fillId="3" borderId="6" xfId="14" applyFont="1" applyFill="1" applyBorder="1" applyAlignment="1" applyProtection="1">
      <alignment horizontal="center" vertical="center"/>
    </xf>
    <xf numFmtId="41" fontId="16" fillId="2" borderId="11" xfId="13" applyFont="1" applyFill="1" applyBorder="1" applyAlignment="1" applyProtection="1">
      <alignment vertical="center"/>
    </xf>
    <xf numFmtId="0" fontId="12" fillId="0" borderId="44" xfId="14" applyNumberFormat="1" applyFont="1" applyFill="1" applyBorder="1" applyAlignment="1" applyProtection="1">
      <alignment horizontal="center" vertical="center"/>
    </xf>
    <xf numFmtId="49" fontId="12" fillId="0" borderId="43" xfId="14" applyNumberFormat="1" applyFont="1" applyFill="1" applyBorder="1" applyAlignment="1" applyProtection="1">
      <alignment horizontal="center" vertical="center"/>
    </xf>
    <xf numFmtId="0" fontId="12" fillId="0" borderId="42" xfId="14" applyNumberFormat="1" applyFont="1" applyFill="1" applyBorder="1" applyAlignment="1" applyProtection="1">
      <alignment horizontal="center" vertical="center"/>
    </xf>
    <xf numFmtId="0" fontId="12" fillId="0" borderId="45" xfId="14" applyNumberFormat="1" applyFont="1" applyFill="1" applyBorder="1" applyAlignment="1" applyProtection="1">
      <alignment horizontal="center" vertical="center"/>
    </xf>
    <xf numFmtId="41" fontId="4" fillId="4" borderId="26" xfId="14" applyFont="1" applyFill="1" applyBorder="1" applyAlignment="1" applyProtection="1">
      <alignment horizontal="center" vertical="center"/>
    </xf>
    <xf numFmtId="41" fontId="4" fillId="4" borderId="2" xfId="14" applyFont="1" applyFill="1" applyBorder="1" applyAlignment="1" applyProtection="1">
      <alignment horizontal="center" vertical="center"/>
    </xf>
    <xf numFmtId="41" fontId="4" fillId="4" borderId="39" xfId="14" applyFont="1" applyFill="1" applyBorder="1" applyAlignment="1" applyProtection="1">
      <alignment horizontal="center" vertical="center"/>
    </xf>
    <xf numFmtId="41" fontId="16" fillId="0" borderId="12" xfId="14" applyFont="1" applyFill="1" applyBorder="1" applyAlignment="1" applyProtection="1">
      <alignment vertical="center"/>
    </xf>
    <xf numFmtId="0" fontId="16" fillId="0" borderId="0" xfId="14" applyNumberFormat="1" applyFont="1" applyFill="1" applyBorder="1" applyAlignment="1" applyProtection="1">
      <alignment vertical="center"/>
    </xf>
    <xf numFmtId="41" fontId="28" fillId="7" borderId="41" xfId="14" applyFont="1" applyFill="1" applyBorder="1" applyAlignment="1" applyProtection="1">
      <alignment vertical="center"/>
    </xf>
    <xf numFmtId="41" fontId="28" fillId="7" borderId="17" xfId="14" applyFont="1" applyFill="1" applyBorder="1" applyAlignment="1" applyProtection="1">
      <alignment vertical="center"/>
    </xf>
    <xf numFmtId="41" fontId="28" fillId="7" borderId="25" xfId="14" applyFont="1" applyFill="1" applyBorder="1" applyAlignment="1" applyProtection="1">
      <alignment vertical="center"/>
    </xf>
    <xf numFmtId="41" fontId="28" fillId="7" borderId="22" xfId="14" applyFont="1" applyFill="1" applyBorder="1" applyAlignment="1" applyProtection="1">
      <alignment vertical="center"/>
    </xf>
    <xf numFmtId="41" fontId="16" fillId="7" borderId="22" xfId="14" applyFont="1" applyFill="1" applyBorder="1" applyAlignment="1" applyProtection="1">
      <alignment vertical="center"/>
    </xf>
    <xf numFmtId="41" fontId="16" fillId="7" borderId="25" xfId="14" applyFont="1" applyFill="1" applyBorder="1" applyAlignment="1" applyProtection="1">
      <alignment vertical="center"/>
    </xf>
    <xf numFmtId="41" fontId="28" fillId="7" borderId="21" xfId="14" applyFont="1" applyFill="1" applyBorder="1" applyAlignment="1" applyProtection="1">
      <alignment vertical="center"/>
    </xf>
    <xf numFmtId="176" fontId="28" fillId="7" borderId="22" xfId="14" applyNumberFormat="1" applyFont="1" applyFill="1" applyBorder="1" applyAlignment="1" applyProtection="1">
      <alignment vertical="center"/>
    </xf>
    <xf numFmtId="49" fontId="12" fillId="0" borderId="18" xfId="14" applyNumberFormat="1" applyFont="1" applyFill="1" applyBorder="1" applyAlignment="1" applyProtection="1">
      <alignment horizontal="center" vertical="center"/>
    </xf>
    <xf numFmtId="41" fontId="28" fillId="2" borderId="46" xfId="14" applyFont="1" applyFill="1" applyBorder="1" applyAlignment="1" applyProtection="1">
      <alignment vertical="center"/>
    </xf>
    <xf numFmtId="41" fontId="28" fillId="2" borderId="16" xfId="14" applyFont="1" applyFill="1" applyBorder="1" applyAlignment="1" applyProtection="1">
      <alignment vertical="center"/>
    </xf>
    <xf numFmtId="178" fontId="28" fillId="2" borderId="16" xfId="14" applyNumberFormat="1" applyFont="1" applyFill="1" applyBorder="1" applyAlignment="1" applyProtection="1">
      <alignment vertical="center"/>
    </xf>
    <xf numFmtId="178" fontId="28" fillId="2" borderId="11" xfId="14" applyNumberFormat="1" applyFont="1" applyFill="1" applyBorder="1" applyAlignment="1" applyProtection="1">
      <alignment vertical="center"/>
    </xf>
    <xf numFmtId="178" fontId="28" fillId="2" borderId="16" xfId="11" applyNumberFormat="1" applyFont="1" applyFill="1" applyBorder="1" applyAlignment="1" applyProtection="1">
      <alignment vertical="center"/>
    </xf>
    <xf numFmtId="41" fontId="28" fillId="2" borderId="11" xfId="11" applyFont="1" applyFill="1" applyBorder="1" applyAlignment="1" applyProtection="1">
      <alignment vertical="center"/>
    </xf>
    <xf numFmtId="41" fontId="16" fillId="2" borderId="16" xfId="14" applyFont="1" applyFill="1" applyBorder="1" applyAlignment="1" applyProtection="1">
      <alignment vertical="center"/>
    </xf>
    <xf numFmtId="176" fontId="16" fillId="2" borderId="16" xfId="14" applyNumberFormat="1" applyFont="1" applyFill="1" applyBorder="1" applyAlignment="1" applyProtection="1">
      <alignment vertical="center"/>
    </xf>
    <xf numFmtId="176" fontId="16" fillId="2" borderId="11" xfId="14" applyNumberFormat="1" applyFont="1" applyFill="1" applyBorder="1" applyAlignment="1" applyProtection="1">
      <alignment vertical="center"/>
    </xf>
    <xf numFmtId="41" fontId="28" fillId="2" borderId="46" xfId="13" applyFont="1" applyFill="1" applyBorder="1" applyAlignment="1" applyProtection="1">
      <alignment vertical="center"/>
    </xf>
    <xf numFmtId="41" fontId="16" fillId="2" borderId="37" xfId="13" applyFont="1" applyFill="1" applyBorder="1" applyAlignment="1" applyProtection="1">
      <alignment vertical="center"/>
    </xf>
    <xf numFmtId="41" fontId="28" fillId="2" borderId="37" xfId="13" applyFont="1" applyFill="1" applyBorder="1" applyAlignment="1" applyProtection="1">
      <alignment vertical="center"/>
    </xf>
    <xf numFmtId="41" fontId="28" fillId="2" borderId="38" xfId="13" applyFont="1" applyFill="1" applyBorder="1" applyAlignment="1" applyProtection="1">
      <alignment vertical="center"/>
    </xf>
    <xf numFmtId="178" fontId="28" fillId="2" borderId="19" xfId="11" applyNumberFormat="1" applyFont="1" applyFill="1" applyBorder="1" applyAlignment="1" applyProtection="1">
      <alignment vertical="center"/>
    </xf>
    <xf numFmtId="41" fontId="16" fillId="0" borderId="33" xfId="11" applyFont="1" applyFill="1" applyBorder="1" applyAlignment="1" applyProtection="1">
      <alignment vertical="center"/>
    </xf>
    <xf numFmtId="178" fontId="28" fillId="0" borderId="16" xfId="11" applyNumberFormat="1" applyFont="1" applyFill="1" applyBorder="1" applyAlignment="1" applyProtection="1">
      <alignment vertical="center"/>
    </xf>
    <xf numFmtId="41" fontId="28" fillId="0" borderId="16" xfId="11" applyFont="1" applyFill="1" applyBorder="1" applyAlignment="1" applyProtection="1">
      <alignment vertical="center"/>
    </xf>
    <xf numFmtId="41" fontId="16" fillId="0" borderId="33" xfId="14" applyFont="1" applyFill="1" applyBorder="1" applyAlignment="1" applyProtection="1">
      <alignment vertical="center"/>
    </xf>
    <xf numFmtId="41" fontId="16" fillId="2" borderId="26" xfId="11" applyFont="1" applyFill="1" applyBorder="1" applyAlignment="1" applyProtection="1">
      <alignment vertical="center"/>
    </xf>
    <xf numFmtId="41" fontId="16" fillId="2" borderId="2" xfId="14" applyFont="1" applyFill="1" applyBorder="1" applyAlignment="1" applyProtection="1">
      <alignment vertical="center"/>
    </xf>
    <xf numFmtId="41" fontId="28" fillId="2" borderId="16" xfId="13" applyFont="1" applyFill="1" applyBorder="1" applyAlignment="1" applyProtection="1">
      <alignment vertical="center"/>
    </xf>
    <xf numFmtId="176" fontId="16" fillId="0" borderId="33" xfId="11" applyNumberFormat="1" applyFont="1" applyFill="1" applyBorder="1" applyAlignment="1" applyProtection="1">
      <alignment vertical="center"/>
    </xf>
    <xf numFmtId="41" fontId="16" fillId="0" borderId="26" xfId="14" applyFont="1" applyFill="1" applyBorder="1" applyAlignment="1" applyProtection="1">
      <alignment vertical="center"/>
    </xf>
    <xf numFmtId="41" fontId="16" fillId="0" borderId="2" xfId="14" applyFont="1" applyFill="1" applyBorder="1" applyAlignment="1" applyProtection="1">
      <alignment vertical="center"/>
    </xf>
    <xf numFmtId="41" fontId="16" fillId="0" borderId="39" xfId="14" applyFont="1" applyFill="1" applyBorder="1" applyAlignment="1" applyProtection="1">
      <alignment vertical="center"/>
    </xf>
    <xf numFmtId="41" fontId="16" fillId="0" borderId="26" xfId="11" applyFont="1" applyFill="1" applyBorder="1" applyAlignment="1" applyProtection="1">
      <alignment vertical="center"/>
    </xf>
    <xf numFmtId="176" fontId="16" fillId="0" borderId="11" xfId="11" applyNumberFormat="1" applyFont="1" applyFill="1" applyBorder="1" applyAlignment="1" applyProtection="1">
      <alignment vertical="center"/>
    </xf>
    <xf numFmtId="0" fontId="22" fillId="5" borderId="13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 vertical="center"/>
    </xf>
    <xf numFmtId="41" fontId="26" fillId="5" borderId="33" xfId="3" applyFont="1" applyFill="1" applyBorder="1" applyAlignment="1" applyProtection="1">
      <alignment horizontal="center"/>
    </xf>
    <xf numFmtId="41" fontId="26" fillId="5" borderId="20" xfId="3" applyFont="1" applyFill="1" applyBorder="1" applyAlignment="1" applyProtection="1">
      <alignment horizontal="center"/>
    </xf>
    <xf numFmtId="41" fontId="26" fillId="5" borderId="16" xfId="3" applyFont="1" applyFill="1" applyBorder="1" applyAlignment="1" applyProtection="1">
      <alignment horizontal="center"/>
    </xf>
    <xf numFmtId="41" fontId="25" fillId="5" borderId="15" xfId="3" applyFont="1" applyFill="1" applyBorder="1" applyAlignment="1" applyProtection="1">
      <alignment horizontal="center" vertical="center"/>
    </xf>
    <xf numFmtId="41" fontId="25" fillId="5" borderId="24" xfId="3" applyFont="1" applyFill="1" applyBorder="1" applyAlignment="1" applyProtection="1">
      <alignment horizontal="center" vertical="center"/>
    </xf>
    <xf numFmtId="41" fontId="25" fillId="5" borderId="34" xfId="3" applyFont="1" applyFill="1" applyBorder="1" applyAlignment="1" applyProtection="1">
      <alignment horizontal="center" vertical="center"/>
    </xf>
    <xf numFmtId="41" fontId="25" fillId="5" borderId="28" xfId="3" applyFont="1" applyFill="1" applyBorder="1" applyAlignment="1" applyProtection="1">
      <alignment horizontal="center" vertical="center"/>
    </xf>
    <xf numFmtId="0" fontId="25" fillId="5" borderId="24" xfId="0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/>
    </xf>
    <xf numFmtId="41" fontId="25" fillId="5" borderId="23" xfId="3" applyFont="1" applyFill="1" applyBorder="1" applyAlignment="1" applyProtection="1">
      <alignment horizontal="center" vertical="center"/>
    </xf>
    <xf numFmtId="41" fontId="25" fillId="5" borderId="27" xfId="3" applyFont="1" applyFill="1" applyBorder="1" applyAlignment="1" applyProtection="1">
      <alignment horizontal="center" vertical="center"/>
    </xf>
    <xf numFmtId="41" fontId="13" fillId="0" borderId="15" xfId="3" applyFont="1" applyFill="1" applyBorder="1" applyAlignment="1" applyProtection="1">
      <alignment horizontal="center" vertical="center"/>
    </xf>
    <xf numFmtId="41" fontId="13" fillId="0" borderId="23" xfId="3" applyFont="1" applyFill="1" applyBorder="1" applyAlignment="1" applyProtection="1">
      <alignment horizontal="center" vertical="center"/>
    </xf>
    <xf numFmtId="41" fontId="13" fillId="0" borderId="24" xfId="3" applyFont="1" applyFill="1" applyBorder="1" applyAlignment="1" applyProtection="1">
      <alignment horizontal="center" vertical="center"/>
    </xf>
    <xf numFmtId="41" fontId="27" fillId="0" borderId="14" xfId="3" applyFont="1" applyBorder="1" applyAlignment="1">
      <alignment horizontal="center" vertical="center"/>
    </xf>
    <xf numFmtId="41" fontId="27" fillId="0" borderId="13" xfId="3" applyFont="1" applyBorder="1" applyAlignment="1">
      <alignment horizontal="center" vertical="center"/>
    </xf>
    <xf numFmtId="41" fontId="13" fillId="0" borderId="15" xfId="3" applyFont="1" applyFill="1" applyBorder="1" applyAlignment="1" applyProtection="1">
      <alignment horizontal="left" vertical="center"/>
    </xf>
    <xf numFmtId="41" fontId="13" fillId="0" borderId="23" xfId="3" applyFont="1" applyFill="1" applyBorder="1" applyAlignment="1" applyProtection="1">
      <alignment horizontal="left" vertical="center"/>
    </xf>
    <xf numFmtId="41" fontId="13" fillId="0" borderId="24" xfId="3" applyFont="1" applyFill="1" applyBorder="1" applyAlignment="1" applyProtection="1">
      <alignment horizontal="left" vertical="center"/>
    </xf>
    <xf numFmtId="41" fontId="13" fillId="0" borderId="14" xfId="3" applyFont="1" applyFill="1" applyBorder="1" applyAlignment="1" applyProtection="1">
      <alignment horizontal="center" vertical="center"/>
    </xf>
    <xf numFmtId="41" fontId="13" fillId="0" borderId="13" xfId="3" applyFont="1" applyFill="1" applyBorder="1" applyAlignment="1" applyProtection="1">
      <alignment horizontal="center" vertical="center"/>
    </xf>
    <xf numFmtId="41" fontId="13" fillId="0" borderId="15" xfId="3" applyFont="1" applyFill="1" applyBorder="1" applyAlignment="1" applyProtection="1">
      <alignment horizontal="left" vertical="top" wrapText="1"/>
    </xf>
    <xf numFmtId="41" fontId="13" fillId="0" borderId="23" xfId="3" applyFont="1" applyFill="1" applyBorder="1" applyAlignment="1" applyProtection="1">
      <alignment horizontal="left" vertical="top"/>
    </xf>
    <xf numFmtId="41" fontId="13" fillId="0" borderId="24" xfId="3" applyFont="1" applyFill="1" applyBorder="1" applyAlignment="1" applyProtection="1">
      <alignment horizontal="left" vertical="top"/>
    </xf>
    <xf numFmtId="41" fontId="13" fillId="0" borderId="34" xfId="3" applyFont="1" applyFill="1" applyBorder="1" applyAlignment="1" applyProtection="1">
      <alignment horizontal="left" vertical="top"/>
    </xf>
    <xf numFmtId="41" fontId="13" fillId="0" borderId="27" xfId="3" applyFont="1" applyFill="1" applyBorder="1" applyAlignment="1" applyProtection="1">
      <alignment horizontal="left" vertical="top"/>
    </xf>
    <xf numFmtId="41" fontId="13" fillId="0" borderId="28" xfId="3" applyFont="1" applyFill="1" applyBorder="1" applyAlignment="1" applyProtection="1">
      <alignment horizontal="left" vertical="top"/>
    </xf>
    <xf numFmtId="0" fontId="25" fillId="5" borderId="11" xfId="0" applyFont="1" applyFill="1" applyBorder="1" applyAlignment="1">
      <alignment horizontal="center" vertical="center" wrapText="1"/>
    </xf>
    <xf numFmtId="41" fontId="25" fillId="5" borderId="11" xfId="3" applyFont="1" applyFill="1" applyBorder="1" applyAlignment="1" applyProtection="1">
      <alignment horizontal="center" vertical="center"/>
    </xf>
    <xf numFmtId="41" fontId="25" fillId="5" borderId="14" xfId="3" applyFont="1" applyFill="1" applyBorder="1" applyAlignment="1" applyProtection="1">
      <alignment horizontal="center" vertical="center"/>
    </xf>
    <xf numFmtId="41" fontId="25" fillId="5" borderId="14" xfId="3" applyFont="1" applyFill="1" applyBorder="1" applyAlignment="1" applyProtection="1">
      <alignment horizontal="center" vertical="center" wrapText="1"/>
    </xf>
    <xf numFmtId="41" fontId="25" fillId="5" borderId="13" xfId="3" applyFont="1" applyFill="1" applyBorder="1" applyAlignment="1" applyProtection="1">
      <alignment horizontal="center" vertical="center"/>
    </xf>
    <xf numFmtId="0" fontId="25" fillId="5" borderId="14" xfId="0" applyFont="1" applyFill="1" applyBorder="1" applyAlignment="1">
      <alignment horizontal="center" vertical="center"/>
    </xf>
    <xf numFmtId="0" fontId="25" fillId="5" borderId="13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7" fillId="5" borderId="13" xfId="0" applyFont="1" applyFill="1" applyBorder="1" applyAlignment="1">
      <alignment horizontal="center" vertical="center"/>
    </xf>
    <xf numFmtId="0" fontId="27" fillId="5" borderId="11" xfId="0" applyFont="1" applyFill="1" applyBorder="1" applyAlignment="1">
      <alignment horizontal="center" vertical="center"/>
    </xf>
    <xf numFmtId="41" fontId="13" fillId="0" borderId="7" xfId="3" applyFont="1" applyFill="1" applyBorder="1" applyAlignment="1" applyProtection="1">
      <alignment horizontal="center" vertical="center"/>
    </xf>
    <xf numFmtId="0" fontId="29" fillId="0" borderId="6" xfId="14" applyNumberFormat="1" applyFont="1" applyFill="1" applyBorder="1" applyAlignment="1" applyProtection="1">
      <alignment horizontal="center" vertical="center"/>
    </xf>
    <xf numFmtId="0" fontId="29" fillId="0" borderId="10" xfId="14" applyNumberFormat="1" applyFont="1" applyFill="1" applyBorder="1" applyAlignment="1" applyProtection="1">
      <alignment horizontal="center" vertical="center"/>
    </xf>
    <xf numFmtId="41" fontId="12" fillId="4" borderId="36" xfId="14" applyFont="1" applyFill="1" applyBorder="1" applyAlignment="1" applyProtection="1">
      <alignment horizontal="center" vertical="center"/>
    </xf>
    <xf numFmtId="41" fontId="12" fillId="4" borderId="35" xfId="14" applyFont="1" applyFill="1" applyBorder="1" applyAlignment="1" applyProtection="1">
      <alignment horizontal="center" vertical="center"/>
    </xf>
    <xf numFmtId="41" fontId="12" fillId="4" borderId="1" xfId="14" applyFont="1" applyFill="1" applyBorder="1" applyAlignment="1" applyProtection="1">
      <alignment horizontal="center" vertical="center"/>
    </xf>
    <xf numFmtId="41" fontId="12" fillId="4" borderId="29" xfId="14" applyFont="1" applyFill="1" applyBorder="1" applyAlignment="1" applyProtection="1">
      <alignment horizontal="center" vertical="center"/>
    </xf>
    <xf numFmtId="41" fontId="4" fillId="4" borderId="36" xfId="14" applyFont="1" applyFill="1" applyBorder="1" applyAlignment="1" applyProtection="1">
      <alignment horizontal="center" vertical="center"/>
    </xf>
    <xf numFmtId="41" fontId="4" fillId="4" borderId="37" xfId="14" applyFont="1" applyFill="1" applyBorder="1" applyAlignment="1" applyProtection="1">
      <alignment horizontal="center" vertical="center"/>
    </xf>
    <xf numFmtId="41" fontId="4" fillId="4" borderId="30" xfId="14" applyFont="1" applyFill="1" applyBorder="1" applyAlignment="1" applyProtection="1">
      <alignment horizontal="center" vertical="center"/>
    </xf>
    <xf numFmtId="41" fontId="4" fillId="4" borderId="40" xfId="14" applyFont="1" applyFill="1" applyBorder="1" applyAlignment="1" applyProtection="1">
      <alignment horizontal="center" vertical="center"/>
    </xf>
    <xf numFmtId="41" fontId="4" fillId="4" borderId="38" xfId="14" applyFont="1" applyFill="1" applyBorder="1" applyAlignment="1" applyProtection="1">
      <alignment horizontal="center" vertical="center"/>
    </xf>
    <xf numFmtId="0" fontId="29" fillId="7" borderId="6" xfId="14" applyNumberFormat="1" applyFont="1" applyFill="1" applyBorder="1" applyAlignment="1" applyProtection="1">
      <alignment horizontal="center" vertical="center"/>
    </xf>
    <xf numFmtId="0" fontId="29" fillId="7" borderId="10" xfId="14" applyNumberFormat="1" applyFont="1" applyFill="1" applyBorder="1" applyAlignment="1" applyProtection="1">
      <alignment horizontal="center" vertical="center"/>
    </xf>
    <xf numFmtId="41" fontId="8" fillId="0" borderId="0" xfId="0" applyNumberFormat="1" applyFont="1"/>
    <xf numFmtId="0" fontId="32" fillId="0" borderId="0" xfId="0" applyFont="1"/>
    <xf numFmtId="41" fontId="33" fillId="2" borderId="0" xfId="14" applyFont="1" applyFill="1" applyBorder="1" applyAlignment="1" applyProtection="1"/>
    <xf numFmtId="41" fontId="32" fillId="2" borderId="0" xfId="14" applyFont="1" applyFill="1" applyBorder="1" applyAlignment="1" applyProtection="1"/>
    <xf numFmtId="41" fontId="34" fillId="2" borderId="0" xfId="14" applyFont="1" applyFill="1" applyBorder="1" applyAlignment="1" applyProtection="1"/>
    <xf numFmtId="14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/>
    </xf>
    <xf numFmtId="41" fontId="35" fillId="2" borderId="0" xfId="14" applyFont="1" applyFill="1" applyBorder="1" applyAlignment="1" applyProtection="1"/>
    <xf numFmtId="41" fontId="34" fillId="2" borderId="0" xfId="14" applyFont="1" applyFill="1" applyBorder="1" applyAlignment="1" applyProtection="1">
      <alignment horizontal="center" vertical="center"/>
    </xf>
    <xf numFmtId="0" fontId="32" fillId="2" borderId="0" xfId="0" applyFont="1" applyFill="1"/>
    <xf numFmtId="41" fontId="33" fillId="4" borderId="36" xfId="14" applyFont="1" applyFill="1" applyBorder="1" applyAlignment="1" applyProtection="1">
      <alignment horizontal="center" vertical="center"/>
    </xf>
    <xf numFmtId="41" fontId="33" fillId="4" borderId="35" xfId="14" applyFont="1" applyFill="1" applyBorder="1" applyAlignment="1" applyProtection="1">
      <alignment horizontal="center" vertical="center"/>
    </xf>
    <xf numFmtId="41" fontId="34" fillId="4" borderId="36" xfId="14" applyFont="1" applyFill="1" applyBorder="1" applyAlignment="1" applyProtection="1">
      <alignment horizontal="center" vertical="center"/>
    </xf>
    <xf numFmtId="41" fontId="34" fillId="4" borderId="37" xfId="14" applyFont="1" applyFill="1" applyBorder="1" applyAlignment="1" applyProtection="1">
      <alignment horizontal="center" vertical="center"/>
    </xf>
    <xf numFmtId="41" fontId="34" fillId="4" borderId="30" xfId="14" applyFont="1" applyFill="1" applyBorder="1" applyAlignment="1" applyProtection="1">
      <alignment horizontal="center" vertical="center"/>
    </xf>
    <xf numFmtId="41" fontId="34" fillId="4" borderId="38" xfId="14" applyFont="1" applyFill="1" applyBorder="1" applyAlignment="1" applyProtection="1">
      <alignment horizontal="center" vertical="center"/>
    </xf>
    <xf numFmtId="41" fontId="33" fillId="4" borderId="1" xfId="14" applyFont="1" applyFill="1" applyBorder="1" applyAlignment="1" applyProtection="1">
      <alignment horizontal="center" vertical="center"/>
    </xf>
    <xf numFmtId="41" fontId="33" fillId="4" borderId="29" xfId="14" applyFont="1" applyFill="1" applyBorder="1" applyAlignment="1" applyProtection="1">
      <alignment horizontal="center" vertical="center"/>
    </xf>
    <xf numFmtId="41" fontId="34" fillId="4" borderId="26" xfId="14" applyFont="1" applyFill="1" applyBorder="1" applyAlignment="1" applyProtection="1">
      <alignment horizontal="center" vertical="center"/>
    </xf>
    <xf numFmtId="41" fontId="34" fillId="4" borderId="2" xfId="14" applyFont="1" applyFill="1" applyBorder="1" applyAlignment="1" applyProtection="1">
      <alignment horizontal="center" vertical="center"/>
    </xf>
    <xf numFmtId="41" fontId="34" fillId="4" borderId="40" xfId="14" applyFont="1" applyFill="1" applyBorder="1" applyAlignment="1" applyProtection="1">
      <alignment horizontal="center" vertical="center"/>
    </xf>
    <xf numFmtId="41" fontId="34" fillId="4" borderId="39" xfId="14" applyFont="1" applyFill="1" applyBorder="1" applyAlignment="1" applyProtection="1">
      <alignment horizontal="center" vertical="center"/>
    </xf>
    <xf numFmtId="0" fontId="33" fillId="0" borderId="8" xfId="14" applyNumberFormat="1" applyFont="1" applyFill="1" applyBorder="1" applyAlignment="1" applyProtection="1">
      <alignment vertical="center"/>
    </xf>
    <xf numFmtId="0" fontId="33" fillId="0" borderId="9" xfId="14" applyNumberFormat="1" applyFont="1" applyFill="1" applyBorder="1" applyAlignment="1" applyProtection="1">
      <alignment vertical="center"/>
    </xf>
    <xf numFmtId="0" fontId="33" fillId="0" borderId="0" xfId="14" applyNumberFormat="1" applyFont="1" applyFill="1" applyBorder="1" applyAlignment="1" applyProtection="1">
      <alignment vertical="center"/>
    </xf>
    <xf numFmtId="0" fontId="35" fillId="0" borderId="0" xfId="14" applyNumberFormat="1" applyFont="1" applyFill="1" applyBorder="1" applyAlignment="1" applyProtection="1">
      <alignment vertical="center"/>
    </xf>
    <xf numFmtId="41" fontId="35" fillId="0" borderId="12" xfId="14" applyFont="1" applyFill="1" applyBorder="1" applyAlignment="1" applyProtection="1">
      <alignment vertical="center"/>
    </xf>
    <xf numFmtId="0" fontId="33" fillId="0" borderId="3" xfId="14" applyNumberFormat="1" applyFont="1" applyFill="1" applyBorder="1" applyAlignment="1" applyProtection="1">
      <alignment horizontal="center" vertical="center"/>
    </xf>
    <xf numFmtId="0" fontId="33" fillId="0" borderId="32" xfId="14" applyNumberFormat="1" applyFont="1" applyFill="1" applyBorder="1" applyAlignment="1" applyProtection="1">
      <alignment horizontal="center" vertical="center"/>
    </xf>
    <xf numFmtId="0" fontId="32" fillId="0" borderId="36" xfId="0" applyFont="1" applyBorder="1" applyAlignment="1">
      <alignment horizontal="right"/>
    </xf>
    <xf numFmtId="0" fontId="32" fillId="0" borderId="37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41" fontId="36" fillId="7" borderId="31" xfId="14" applyFont="1" applyFill="1" applyBorder="1" applyAlignment="1" applyProtection="1">
      <alignment vertical="center"/>
    </xf>
    <xf numFmtId="41" fontId="36" fillId="7" borderId="48" xfId="14" applyFont="1" applyFill="1" applyBorder="1" applyAlignment="1" applyProtection="1">
      <alignment vertical="center"/>
    </xf>
    <xf numFmtId="0" fontId="33" fillId="0" borderId="8" xfId="14" applyNumberFormat="1" applyFont="1" applyFill="1" applyBorder="1" applyAlignment="1" applyProtection="1">
      <alignment horizontal="center" vertical="center"/>
    </xf>
    <xf numFmtId="0" fontId="33" fillId="0" borderId="0" xfId="14" applyNumberFormat="1" applyFont="1" applyFill="1" applyBorder="1" applyAlignment="1" applyProtection="1">
      <alignment horizontal="center" vertical="center"/>
    </xf>
    <xf numFmtId="0" fontId="32" fillId="0" borderId="19" xfId="0" applyFont="1" applyBorder="1" applyAlignment="1">
      <alignment horizontal="right"/>
    </xf>
    <xf numFmtId="0" fontId="32" fillId="0" borderId="11" xfId="0" applyFont="1" applyBorder="1" applyAlignment="1">
      <alignment horizontal="right"/>
    </xf>
    <xf numFmtId="0" fontId="32" fillId="0" borderId="50" xfId="0" applyFont="1" applyBorder="1" applyAlignment="1">
      <alignment horizontal="right"/>
    </xf>
    <xf numFmtId="41" fontId="36" fillId="7" borderId="20" xfId="14" applyFont="1" applyFill="1" applyBorder="1" applyAlignment="1" applyProtection="1">
      <alignment vertical="center"/>
    </xf>
    <xf numFmtId="41" fontId="36" fillId="7" borderId="21" xfId="14" applyFont="1" applyFill="1" applyBorder="1" applyAlignment="1" applyProtection="1">
      <alignment vertical="center"/>
    </xf>
    <xf numFmtId="41" fontId="36" fillId="7" borderId="23" xfId="14" applyFont="1" applyFill="1" applyBorder="1" applyAlignment="1" applyProtection="1">
      <alignment vertical="center"/>
    </xf>
    <xf numFmtId="0" fontId="33" fillId="0" borderId="4" xfId="14" applyNumberFormat="1" applyFont="1" applyFill="1" applyBorder="1" applyAlignment="1" applyProtection="1">
      <alignment horizontal="center" vertical="center"/>
    </xf>
    <xf numFmtId="0" fontId="33" fillId="0" borderId="47" xfId="14" applyNumberFormat="1" applyFont="1" applyFill="1" applyBorder="1" applyAlignment="1" applyProtection="1">
      <alignment horizontal="center" vertical="center"/>
    </xf>
    <xf numFmtId="0" fontId="32" fillId="0" borderId="1" xfId="0" applyFont="1" applyBorder="1" applyAlignment="1">
      <alignment horizontal="right"/>
    </xf>
    <xf numFmtId="0" fontId="32" fillId="0" borderId="2" xfId="0" applyFont="1" applyBorder="1" applyAlignment="1">
      <alignment horizontal="right"/>
    </xf>
    <xf numFmtId="0" fontId="32" fillId="0" borderId="29" xfId="0" applyFont="1" applyBorder="1" applyAlignment="1">
      <alignment horizontal="right"/>
    </xf>
    <xf numFmtId="41" fontId="32" fillId="2" borderId="0" xfId="14" applyFont="1" applyFill="1" applyBorder="1" applyAlignment="1" applyProtection="1">
      <alignment horizontal="right"/>
    </xf>
    <xf numFmtId="49" fontId="33" fillId="3" borderId="6" xfId="14" applyNumberFormat="1" applyFont="1" applyFill="1" applyBorder="1" applyAlignment="1" applyProtection="1">
      <alignment vertical="center"/>
    </xf>
    <xf numFmtId="49" fontId="33" fillId="3" borderId="10" xfId="14" applyNumberFormat="1" applyFont="1" applyFill="1" applyBorder="1" applyAlignment="1" applyProtection="1">
      <alignment vertical="center"/>
    </xf>
    <xf numFmtId="41" fontId="37" fillId="3" borderId="49" xfId="14" applyFont="1" applyFill="1" applyBorder="1" applyAlignment="1" applyProtection="1">
      <alignment vertical="center"/>
    </xf>
    <xf numFmtId="41" fontId="37" fillId="3" borderId="5" xfId="14" applyFont="1" applyFill="1" applyBorder="1" applyAlignment="1" applyProtection="1">
      <alignment vertical="center"/>
    </xf>
    <xf numFmtId="0" fontId="32" fillId="0" borderId="0" xfId="0" applyFont="1" applyAlignment="1">
      <alignment horizontal="center" vertical="center"/>
    </xf>
    <xf numFmtId="41" fontId="32" fillId="2" borderId="0" xfId="14" applyFont="1" applyFill="1" applyBorder="1" applyAlignment="1" applyProtection="1">
      <alignment horizontal="center" vertical="center"/>
    </xf>
  </cellXfs>
  <cellStyles count="48">
    <cellStyle name="백분율 2" xfId="1" xr:uid="{00000000-0005-0000-0000-000001000000}"/>
    <cellStyle name="백분율 3" xfId="2" xr:uid="{00000000-0005-0000-0000-000002000000}"/>
    <cellStyle name="백분율 3 2" xfId="12" xr:uid="{00000000-0005-0000-0000-000003000000}"/>
    <cellStyle name="쉼표 [0] 2" xfId="3" xr:uid="{00000000-0005-0000-0000-000005000000}"/>
    <cellStyle name="쉼표 [0] 2 2" xfId="4" xr:uid="{00000000-0005-0000-0000-000006000000}"/>
    <cellStyle name="쉼표 [0] 2 2 3" xfId="5" xr:uid="{00000000-0005-0000-0000-000007000000}"/>
    <cellStyle name="쉼표 [0] 2 2 3 2" xfId="14" xr:uid="{00000000-0005-0000-0000-000008000000}"/>
    <cellStyle name="쉼표 [0] 2 2 3 2 10" xfId="38" xr:uid="{4DBF9CFB-7F8C-4809-A3BD-82A08BD2E8FC}"/>
    <cellStyle name="쉼표 [0] 2 2 3 2 2" xfId="17" xr:uid="{8AFBC032-AFBF-4F02-9A6E-9E2672608597}"/>
    <cellStyle name="쉼표 [0] 2 2 3 2 2 2" xfId="19" xr:uid="{2B83C124-2458-4E38-BE50-C71C42AC1D1F}"/>
    <cellStyle name="쉼표 [0] 2 2 3 2 2 2 2" xfId="24" xr:uid="{A6861524-BC40-4DB8-A10E-D7229C6D3CD6}"/>
    <cellStyle name="쉼표 [0] 2 2 3 2 2 2 2 2" xfId="25" xr:uid="{B215456E-1662-4393-A690-5CE34F5E4EC2}"/>
    <cellStyle name="쉼표 [0] 2 2 3 2 2 2 2 2 2" xfId="27" xr:uid="{5467DE83-110C-4ABC-BBE6-0B304EA7C1A4}"/>
    <cellStyle name="쉼표 [0] 2 2 3 2 2 2 2 2 2 2" xfId="29" xr:uid="{2A693288-E3AA-4B24-819F-D17CE7490AFB}"/>
    <cellStyle name="쉼표 [0] 2 2 3 2 2 2 2 2 2 2 2 2 2" xfId="36" xr:uid="{8249B413-B487-4FA2-B798-19EB93A54BA6}"/>
    <cellStyle name="쉼표 [0] 2 2 3 2 2 2 2 5" xfId="32" xr:uid="{1E48BBD2-F954-40F5-80A7-D6DB9AB0517C}"/>
    <cellStyle name="쉼표 [0] 2 2 3 2 2 2 8" xfId="40" xr:uid="{8E9B5B7B-B5D5-4472-9B3F-2D001B69D6F2}"/>
    <cellStyle name="쉼표 [0] 2 2 3 2 7" xfId="28" xr:uid="{532FCAD4-D62F-4D3B-9110-A5FD1F563BF3}"/>
    <cellStyle name="쉼표 [0] 2 2 3 2 8" xfId="33" xr:uid="{6F10C6C1-F10E-4E51-BFF8-844A7240151D}"/>
    <cellStyle name="쉼표 [0] 2 3" xfId="11" xr:uid="{00000000-0005-0000-0000-000009000000}"/>
    <cellStyle name="쉼표 [0] 2 3 10" xfId="39" xr:uid="{55668D5D-A201-45FE-9CBC-43015603459F}"/>
    <cellStyle name="쉼표 [0] 2 3 11" xfId="44" xr:uid="{539DF566-F719-44E4-BC9D-A76C017757DE}"/>
    <cellStyle name="쉼표 [0] 2 3 2" xfId="16" xr:uid="{F94DBAD3-E4C9-4127-9EF7-6379B4E489EF}"/>
    <cellStyle name="쉼표 [0] 2 3 2 2" xfId="20" xr:uid="{6E6459FB-F98E-419A-BC32-740ED1A0C2C7}"/>
    <cellStyle name="쉼표 [0] 2 3 2 2 2" xfId="22" xr:uid="{28EDC687-DB0C-434F-9DC8-99BD830EEE41}"/>
    <cellStyle name="쉼표 [0] 2 3 2 2 2 2" xfId="23" xr:uid="{DB75A6B8-7EA2-489A-966D-7EEFC38B2427}"/>
    <cellStyle name="쉼표 [0] 2 3 2 2 2 2 2" xfId="26" xr:uid="{78D579AE-0F72-4F9F-922B-5918CFEA500F}"/>
    <cellStyle name="쉼표 [0] 2 3 2 2 2 2 2 2 2" xfId="31" xr:uid="{0C208382-19BA-4D23-98FF-802991BCE989}"/>
    <cellStyle name="쉼표 [0] 2 3 2 2 2 2 2 2 2 2 2" xfId="35" xr:uid="{6EEB2401-63EA-44C2-918E-C11B060BFCE6}"/>
    <cellStyle name="쉼표 [0] 2 3 2 2 2 2 2 2 2 2 2 2" xfId="41" xr:uid="{B829EDB3-4122-40D3-8E62-3186E900D0F9}"/>
    <cellStyle name="쉼표 [0] 2 3 2 2 2 2 2 2 2 2 2 2 2" xfId="43" xr:uid="{6A40E9A4-8DFA-4D16-BE59-E01113498F28}"/>
    <cellStyle name="쉼표 [0] 2 3 2 2 2 8" xfId="47" xr:uid="{8BF66AF2-31D9-4458-AA48-CE8F589B0CBF}"/>
    <cellStyle name="쉼표 [0] 2 3 2 2 9" xfId="45" xr:uid="{9848AB59-4396-42E3-84B4-F4D1EC5D4E16}"/>
    <cellStyle name="쉼표 [0] 2 3 4" xfId="21" xr:uid="{347D1593-D4F3-4698-AFA8-8847875A5F25}"/>
    <cellStyle name="쉼표 [0] 2 3 4 8" xfId="46" xr:uid="{CE79BA6D-6B08-4B53-AAFF-FBCCAD63B032}"/>
    <cellStyle name="쉼표 [0] 2 3 8" xfId="34" xr:uid="{9253C707-CF7E-42BE-8AF4-E5254776B738}"/>
    <cellStyle name="쉼표 [0] 3" xfId="6" xr:uid="{00000000-0005-0000-0000-00000A000000}"/>
    <cellStyle name="쉼표 [0] 3 2" xfId="13" xr:uid="{00000000-0005-0000-0000-00000B000000}"/>
    <cellStyle name="쉼표 [0] 3 2 2" xfId="15" xr:uid="{EABF09B7-7DF2-41BC-ABD9-632C30904191}"/>
    <cellStyle name="쉼표 [0] 3 2 2 2" xfId="18" xr:uid="{D3894CD4-BB65-42C6-A52E-A71D0EA164F4}"/>
    <cellStyle name="쉼표 [0] 3 2 2 2 2 2 2 2" xfId="30" xr:uid="{DF5A2E82-0022-4C3F-AB3D-1E78D0A591D5}"/>
    <cellStyle name="쉼표 [0] 3 2 2 2 2 2 2 2 2 2 2" xfId="42" xr:uid="{CBDF8DB0-7F4E-4627-8BDD-25F7B300AB33}"/>
    <cellStyle name="쉼표 [0] 3 2 2 2 2 2 2 2 4" xfId="37" xr:uid="{6C36D192-8A9B-488B-9E8E-F60DBDB88F7E}"/>
    <cellStyle name="쉼표 [0] 4" xfId="7" xr:uid="{00000000-0005-0000-0000-00000C000000}"/>
    <cellStyle name="쉼표 [0] 7" xfId="8" xr:uid="{00000000-0005-0000-0000-00000D000000}"/>
    <cellStyle name="표준" xfId="0" builtinId="0"/>
    <cellStyle name="표준 11" xfId="9" xr:uid="{00000000-0005-0000-0000-00000F000000}"/>
    <cellStyle name="표준 2" xfId="10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1543050</xdr:colOff>
      <xdr:row>27</xdr:row>
      <xdr:rowOff>142875</xdr:rowOff>
    </xdr:from>
    <xdr:to>
      <xdr:col>13</xdr:col>
      <xdr:colOff>1581150</xdr:colOff>
      <xdr:row>34</xdr:row>
      <xdr:rowOff>180975</xdr:rowOff>
    </xdr:to>
    <xdr:pic>
      <xdr:nvPicPr>
        <xdr:cNvPr id="45907" name="그림 1">
          <a:extLst>
            <a:ext uri="{FF2B5EF4-FFF2-40B4-BE49-F238E27FC236}">
              <a16:creationId xmlns:a16="http://schemas.microsoft.com/office/drawing/2014/main" id="{00000000-0008-0000-0200-000053B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6610350"/>
          <a:ext cx="10258425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  <pageSetUpPr fitToPage="1"/>
  </sheetPr>
  <dimension ref="B1:N29"/>
  <sheetViews>
    <sheetView showGridLines="0" workbookViewId="0">
      <selection activeCell="C8" sqref="B8:I14"/>
    </sheetView>
  </sheetViews>
  <sheetFormatPr defaultColWidth="8.85546875" defaultRowHeight="12"/>
  <cols>
    <col min="1" max="1" width="7.85546875" style="5" customWidth="1"/>
    <col min="2" max="2" width="5.5703125" style="4" customWidth="1"/>
    <col min="3" max="3" width="12.42578125" style="4" bestFit="1" customWidth="1"/>
    <col min="4" max="4" width="11.5703125" style="4" customWidth="1"/>
    <col min="5" max="5" width="12.5703125" style="4" customWidth="1"/>
    <col min="6" max="6" width="12.42578125" style="4" customWidth="1"/>
    <col min="7" max="7" width="12.5703125" style="4" customWidth="1"/>
    <col min="8" max="8" width="11.140625" style="4" customWidth="1"/>
    <col min="9" max="9" width="13.140625" style="5" customWidth="1"/>
    <col min="10" max="10" width="18" style="5" customWidth="1"/>
    <col min="11" max="11" width="6.5703125" style="5" customWidth="1"/>
    <col min="12" max="12" width="10.42578125" style="5" customWidth="1"/>
    <col min="13" max="13" width="13.5703125" style="5" bestFit="1" customWidth="1"/>
    <col min="14" max="14" width="13.5703125" style="5" customWidth="1"/>
    <col min="15" max="16" width="15.42578125" style="5" customWidth="1"/>
    <col min="17" max="17" width="13.5703125" style="5" customWidth="1"/>
    <col min="18" max="16384" width="8.85546875" style="5"/>
  </cols>
  <sheetData>
    <row r="1" spans="2:14">
      <c r="I1" s="4"/>
      <c r="J1" s="4"/>
      <c r="K1" s="4"/>
    </row>
    <row r="2" spans="2:14" ht="30" customHeight="1">
      <c r="B2" s="15" t="s">
        <v>23</v>
      </c>
      <c r="I2" s="4"/>
      <c r="J2" s="4"/>
      <c r="K2" s="4"/>
    </row>
    <row r="3" spans="2:14" ht="5.0999999999999996" customHeight="1">
      <c r="J3" s="4"/>
      <c r="K3" s="4"/>
    </row>
    <row r="4" spans="2:14" ht="25.35" customHeight="1">
      <c r="B4" s="16" t="s">
        <v>24</v>
      </c>
      <c r="E4" s="5"/>
      <c r="J4" s="4"/>
      <c r="K4" s="4"/>
    </row>
    <row r="5" spans="2:14" ht="14.25">
      <c r="B5" s="4" t="s">
        <v>25</v>
      </c>
      <c r="J5" s="17">
        <v>44559</v>
      </c>
      <c r="K5" s="4"/>
    </row>
    <row r="6" spans="2:14" ht="19.350000000000001" customHeight="1">
      <c r="B6" s="175" t="s">
        <v>17</v>
      </c>
      <c r="C6" s="175"/>
      <c r="D6" s="176" t="s">
        <v>26</v>
      </c>
      <c r="E6" s="176" t="s">
        <v>27</v>
      </c>
      <c r="F6" s="176"/>
      <c r="G6" s="177"/>
      <c r="H6" s="178" t="s">
        <v>28</v>
      </c>
      <c r="I6" s="180" t="s">
        <v>29</v>
      </c>
      <c r="J6" s="180" t="s">
        <v>30</v>
      </c>
      <c r="K6" s="18"/>
    </row>
    <row r="7" spans="2:14" ht="19.350000000000001" customHeight="1">
      <c r="B7" s="175"/>
      <c r="C7" s="175"/>
      <c r="D7" s="176"/>
      <c r="E7" s="19" t="s">
        <v>31</v>
      </c>
      <c r="F7" s="19" t="s">
        <v>32</v>
      </c>
      <c r="G7" s="20" t="s">
        <v>33</v>
      </c>
      <c r="H7" s="179"/>
      <c r="I7" s="181"/>
      <c r="J7" s="181"/>
      <c r="K7" s="18"/>
    </row>
    <row r="8" spans="2:14" ht="19.350000000000001" customHeight="1">
      <c r="B8" s="182"/>
      <c r="C8" s="9" t="s">
        <v>14</v>
      </c>
      <c r="D8" s="6">
        <v>6000</v>
      </c>
      <c r="E8" s="6">
        <v>31</v>
      </c>
      <c r="F8" s="22">
        <v>9</v>
      </c>
      <c r="G8" s="8">
        <f>E8-F8</f>
        <v>22</v>
      </c>
      <c r="H8" s="6">
        <v>270</v>
      </c>
      <c r="I8" s="23">
        <f>G8*H8</f>
        <v>5940</v>
      </c>
      <c r="J8" s="23" t="s">
        <v>34</v>
      </c>
      <c r="K8" s="24"/>
      <c r="L8" s="4"/>
      <c r="M8" s="25"/>
      <c r="N8" s="4"/>
    </row>
    <row r="9" spans="2:14" ht="19.350000000000001" customHeight="1">
      <c r="B9" s="183"/>
      <c r="C9" s="9" t="s">
        <v>15</v>
      </c>
      <c r="D9" s="6">
        <v>4000</v>
      </c>
      <c r="E9" s="6">
        <v>31</v>
      </c>
      <c r="F9" s="22">
        <v>9</v>
      </c>
      <c r="G9" s="8">
        <f>E9-F9</f>
        <v>22</v>
      </c>
      <c r="H9" s="6">
        <v>165</v>
      </c>
      <c r="I9" s="23">
        <f>G9*H9</f>
        <v>3630</v>
      </c>
      <c r="J9" s="23" t="s">
        <v>35</v>
      </c>
      <c r="K9" s="24"/>
      <c r="L9" s="4"/>
      <c r="M9" s="25"/>
      <c r="N9" s="4"/>
    </row>
    <row r="10" spans="2:14" ht="19.350000000000001" customHeight="1">
      <c r="B10" s="184" t="s">
        <v>18</v>
      </c>
      <c r="C10" s="185"/>
      <c r="D10" s="27">
        <f>SUM(D8:D9)</f>
        <v>10000</v>
      </c>
      <c r="E10" s="27"/>
      <c r="F10" s="27"/>
      <c r="G10" s="27"/>
      <c r="H10" s="28">
        <f>SUM(H8:H9)</f>
        <v>435</v>
      </c>
      <c r="I10" s="28">
        <f>SUM(I8:I9)</f>
        <v>9570</v>
      </c>
      <c r="J10" s="28"/>
      <c r="K10" s="18"/>
      <c r="N10" s="10"/>
    </row>
    <row r="11" spans="2:14" ht="19.350000000000001" customHeight="1">
      <c r="B11" s="167" t="s">
        <v>36</v>
      </c>
      <c r="C11" s="167" t="s">
        <v>14</v>
      </c>
      <c r="D11" s="169" t="s">
        <v>37</v>
      </c>
      <c r="E11" s="170"/>
      <c r="F11" s="170"/>
      <c r="G11" s="170"/>
      <c r="H11" s="170"/>
      <c r="I11" s="171"/>
      <c r="J11" s="167" t="s">
        <v>38</v>
      </c>
      <c r="K11" s="18"/>
    </row>
    <row r="12" spans="2:14" ht="19.350000000000001" customHeight="1">
      <c r="B12" s="186"/>
      <c r="C12" s="168"/>
      <c r="D12" s="172"/>
      <c r="E12" s="173"/>
      <c r="F12" s="173"/>
      <c r="G12" s="173"/>
      <c r="H12" s="173"/>
      <c r="I12" s="174"/>
      <c r="J12" s="168"/>
      <c r="K12" s="18"/>
    </row>
    <row r="13" spans="2:14" ht="19.350000000000001" customHeight="1">
      <c r="B13" s="186"/>
      <c r="C13" s="167" t="s">
        <v>39</v>
      </c>
      <c r="D13" s="169" t="s">
        <v>40</v>
      </c>
      <c r="E13" s="170"/>
      <c r="F13" s="170"/>
      <c r="G13" s="170"/>
      <c r="H13" s="170"/>
      <c r="I13" s="171"/>
      <c r="J13" s="167" t="s">
        <v>41</v>
      </c>
      <c r="K13" s="18"/>
    </row>
    <row r="14" spans="2:14" ht="19.350000000000001" customHeight="1">
      <c r="B14" s="168"/>
      <c r="C14" s="168"/>
      <c r="D14" s="172"/>
      <c r="E14" s="173"/>
      <c r="F14" s="173"/>
      <c r="G14" s="173"/>
      <c r="H14" s="173"/>
      <c r="I14" s="174"/>
      <c r="J14" s="168"/>
      <c r="K14" s="18"/>
    </row>
    <row r="15" spans="2:14" ht="19.350000000000001" customHeight="1">
      <c r="B15" s="29"/>
      <c r="C15" s="29"/>
      <c r="D15" s="29"/>
      <c r="E15" s="29"/>
      <c r="F15" s="29"/>
      <c r="G15" s="29"/>
      <c r="H15" s="29"/>
      <c r="I15" s="29"/>
      <c r="J15" s="18"/>
      <c r="K15" s="18"/>
    </row>
    <row r="16" spans="2:14" ht="18.75">
      <c r="B16" s="16" t="s">
        <v>42</v>
      </c>
      <c r="D16" s="5"/>
      <c r="E16" s="5"/>
      <c r="F16" s="30"/>
      <c r="G16" s="31"/>
      <c r="M16" s="32"/>
    </row>
    <row r="17" spans="2:9" s="7" customFormat="1" ht="23.45" customHeight="1">
      <c r="B17" s="151"/>
      <c r="C17" s="152"/>
      <c r="D17" s="155" t="s">
        <v>43</v>
      </c>
      <c r="E17" s="33" t="s">
        <v>44</v>
      </c>
      <c r="F17" s="34"/>
      <c r="G17" s="151" t="s">
        <v>45</v>
      </c>
      <c r="H17" s="157"/>
      <c r="I17" s="152"/>
    </row>
    <row r="18" spans="2:9" s="7" customFormat="1" ht="23.45" customHeight="1">
      <c r="B18" s="153"/>
      <c r="C18" s="154"/>
      <c r="D18" s="156"/>
      <c r="E18" s="35" t="s">
        <v>46</v>
      </c>
      <c r="F18" s="36" t="s">
        <v>22</v>
      </c>
      <c r="G18" s="153"/>
      <c r="H18" s="158"/>
      <c r="I18" s="154"/>
    </row>
    <row r="19" spans="2:9" ht="20.45" customHeight="1">
      <c r="B19" s="21"/>
      <c r="C19" s="37" t="s">
        <v>19</v>
      </c>
      <c r="D19" s="38">
        <v>1848</v>
      </c>
      <c r="E19" s="38">
        <v>2750</v>
      </c>
      <c r="F19" s="39">
        <f>(E19/$E$23)*$I$10</f>
        <v>3078.0701754385964</v>
      </c>
      <c r="G19" s="159"/>
      <c r="H19" s="160"/>
      <c r="I19" s="161"/>
    </row>
    <row r="20" spans="2:9" ht="20.45" customHeight="1">
      <c r="B20" s="26"/>
      <c r="C20" s="37" t="s">
        <v>0</v>
      </c>
      <c r="D20" s="38">
        <v>1297</v>
      </c>
      <c r="E20" s="38">
        <v>1100</v>
      </c>
      <c r="F20" s="39">
        <f>(E20/$E$23)*$I$10</f>
        <v>1231.2280701754385</v>
      </c>
      <c r="G20" s="159"/>
      <c r="H20" s="160"/>
      <c r="I20" s="161"/>
    </row>
    <row r="21" spans="2:9" ht="20.45" customHeight="1">
      <c r="B21" s="26"/>
      <c r="C21" s="37" t="s">
        <v>20</v>
      </c>
      <c r="D21" s="162">
        <v>3265</v>
      </c>
      <c r="E21" s="38">
        <v>4000</v>
      </c>
      <c r="F21" s="39">
        <f>(E21/$E$23)*$I$10</f>
        <v>4477.1929824561403</v>
      </c>
      <c r="G21" s="164" t="s">
        <v>47</v>
      </c>
      <c r="H21" s="165"/>
      <c r="I21" s="166"/>
    </row>
    <row r="22" spans="2:9" ht="20.45" customHeight="1">
      <c r="B22" s="26"/>
      <c r="C22" s="37" t="s">
        <v>48</v>
      </c>
      <c r="D22" s="163"/>
      <c r="E22" s="38">
        <v>700</v>
      </c>
      <c r="F22" s="39">
        <f>(E22/$E$23)*$I$10</f>
        <v>783.50877192982455</v>
      </c>
      <c r="G22" s="159"/>
      <c r="H22" s="160"/>
      <c r="I22" s="161"/>
    </row>
    <row r="23" spans="2:9" ht="20.45" customHeight="1">
      <c r="B23" s="146" t="s">
        <v>1</v>
      </c>
      <c r="C23" s="147"/>
      <c r="D23" s="40">
        <f>SUM(D19:D22)</f>
        <v>6410</v>
      </c>
      <c r="E23" s="40">
        <f>SUM(E19:E22)</f>
        <v>8550</v>
      </c>
      <c r="F23" s="40">
        <f>SUM(F19:F22)</f>
        <v>9570</v>
      </c>
      <c r="G23" s="148"/>
      <c r="H23" s="149"/>
      <c r="I23" s="150"/>
    </row>
    <row r="24" spans="2:9" ht="20.45" customHeight="1">
      <c r="B24" s="41" t="s">
        <v>49</v>
      </c>
      <c r="I24" s="4"/>
    </row>
    <row r="27" spans="2:9" ht="26.1" customHeight="1">
      <c r="B27" s="16" t="s">
        <v>50</v>
      </c>
    </row>
    <row r="28" spans="2:9" ht="26.1" customHeight="1"/>
    <row r="29" spans="2:9" ht="26.1" customHeight="1"/>
  </sheetData>
  <mergeCells count="25">
    <mergeCell ref="J11:J12"/>
    <mergeCell ref="C13:C14"/>
    <mergeCell ref="D13:I14"/>
    <mergeCell ref="J13:J14"/>
    <mergeCell ref="B6:C7"/>
    <mergeCell ref="D6:D7"/>
    <mergeCell ref="E6:G6"/>
    <mergeCell ref="H6:H7"/>
    <mergeCell ref="I6:I7"/>
    <mergeCell ref="J6:J7"/>
    <mergeCell ref="B8:B9"/>
    <mergeCell ref="B10:C10"/>
    <mergeCell ref="B11:B14"/>
    <mergeCell ref="C11:C12"/>
    <mergeCell ref="D11:I12"/>
    <mergeCell ref="B23:C23"/>
    <mergeCell ref="G23:I23"/>
    <mergeCell ref="B17:C18"/>
    <mergeCell ref="D17:D18"/>
    <mergeCell ref="G17:I18"/>
    <mergeCell ref="G19:I19"/>
    <mergeCell ref="G20:I20"/>
    <mergeCell ref="D21:D22"/>
    <mergeCell ref="G21:I21"/>
    <mergeCell ref="G22:I22"/>
  </mergeCells>
  <phoneticPr fontId="3" type="noConversion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DC91B-21E5-4317-A88F-530472284EC3}">
  <sheetPr>
    <tabColor rgb="FF00B0F0"/>
    <pageSetUpPr fitToPage="1"/>
  </sheetPr>
  <dimension ref="A2:Q40"/>
  <sheetViews>
    <sheetView showGridLines="0" zoomScale="85" zoomScaleNormal="85" workbookViewId="0">
      <selection activeCell="Q1" sqref="Q1:Q1048576"/>
    </sheetView>
  </sheetViews>
  <sheetFormatPr defaultColWidth="8.85546875" defaultRowHeight="13.5"/>
  <cols>
    <col min="1" max="1" width="2.5703125" style="2" customWidth="1"/>
    <col min="2" max="2" width="5.42578125" style="2" customWidth="1"/>
    <col min="3" max="3" width="4.42578125" style="89" customWidth="1"/>
    <col min="4" max="4" width="5.5703125" style="89" customWidth="1"/>
    <col min="5" max="12" width="10" style="55" customWidth="1"/>
    <col min="13" max="13" width="11" style="55" customWidth="1"/>
    <col min="14" max="14" width="2.85546875" style="63" customWidth="1"/>
    <col min="15" max="15" width="1.85546875" style="1" customWidth="1"/>
    <col min="16" max="16384" width="8.85546875" style="2"/>
  </cols>
  <sheetData>
    <row r="2" spans="1:17" ht="33.75">
      <c r="C2" s="90"/>
      <c r="D2" s="91"/>
      <c r="F2" s="56"/>
      <c r="G2" s="56"/>
      <c r="H2" s="56"/>
      <c r="J2" s="56"/>
      <c r="K2" s="56"/>
      <c r="L2" s="56"/>
      <c r="M2" s="56"/>
      <c r="N2" s="42"/>
      <c r="O2" s="14"/>
    </row>
    <row r="3" spans="1:17" ht="12.6" customHeight="1">
      <c r="C3" s="90"/>
      <c r="D3" s="91"/>
      <c r="F3" s="56"/>
      <c r="G3" s="56"/>
      <c r="H3" s="56"/>
      <c r="J3" s="56"/>
      <c r="K3" s="56"/>
      <c r="L3" s="56"/>
      <c r="M3" s="56"/>
      <c r="N3" s="42"/>
      <c r="O3" s="14"/>
    </row>
    <row r="4" spans="1:17" ht="18" thickBot="1">
      <c r="C4" s="95"/>
      <c r="D4" s="95"/>
      <c r="J4" s="57"/>
      <c r="K4" s="57"/>
      <c r="L4" s="57"/>
      <c r="M4" s="57"/>
      <c r="N4" s="58"/>
    </row>
    <row r="5" spans="1:17" ht="17.25">
      <c r="C5" s="189" t="s">
        <v>13</v>
      </c>
      <c r="D5" s="190"/>
      <c r="E5" s="193" t="s">
        <v>63</v>
      </c>
      <c r="F5" s="194"/>
      <c r="G5" s="194"/>
      <c r="H5" s="195" t="s">
        <v>3</v>
      </c>
      <c r="I5" s="193" t="s">
        <v>64</v>
      </c>
      <c r="J5" s="194"/>
      <c r="K5" s="194"/>
      <c r="L5" s="197"/>
      <c r="M5" s="195" t="s">
        <v>3</v>
      </c>
      <c r="N5" s="58"/>
    </row>
    <row r="6" spans="1:17" ht="18" thickBot="1">
      <c r="C6" s="191"/>
      <c r="D6" s="192"/>
      <c r="E6" s="105" t="s">
        <v>65</v>
      </c>
      <c r="F6" s="106" t="s">
        <v>66</v>
      </c>
      <c r="G6" s="106" t="s">
        <v>67</v>
      </c>
      <c r="H6" s="196"/>
      <c r="I6" s="105" t="s">
        <v>65</v>
      </c>
      <c r="J6" s="106" t="s">
        <v>66</v>
      </c>
      <c r="K6" s="106" t="s">
        <v>67</v>
      </c>
      <c r="L6" s="107" t="s">
        <v>68</v>
      </c>
      <c r="M6" s="196"/>
      <c r="N6" s="58"/>
    </row>
    <row r="7" spans="1:17" s="3" customFormat="1" ht="18" thickBot="1">
      <c r="B7" s="2"/>
      <c r="C7" s="68"/>
      <c r="D7" s="69"/>
      <c r="E7" s="70"/>
      <c r="F7" s="71"/>
      <c r="G7" s="70"/>
      <c r="H7" s="108"/>
      <c r="I7" s="109"/>
      <c r="J7" s="109"/>
      <c r="K7" s="109"/>
      <c r="L7" s="109"/>
      <c r="M7" s="108"/>
      <c r="N7" s="58"/>
      <c r="O7" s="13"/>
    </row>
    <row r="8" spans="1:17" ht="15" customHeight="1">
      <c r="C8" s="101">
        <v>1</v>
      </c>
      <c r="D8" s="102" t="s">
        <v>21</v>
      </c>
      <c r="E8" s="119"/>
      <c r="F8" s="64"/>
      <c r="G8" s="64"/>
      <c r="H8" s="110">
        <f t="shared" ref="H8:H38" si="0">SUM(E8:G8)</f>
        <v>0</v>
      </c>
      <c r="I8" s="128"/>
      <c r="J8" s="129"/>
      <c r="K8" s="130"/>
      <c r="L8" s="131"/>
      <c r="M8" s="110">
        <f t="shared" ref="M8:M38" si="1">SUM(I8:L8)</f>
        <v>0</v>
      </c>
      <c r="N8" s="58"/>
      <c r="Q8" s="200">
        <f>ROW(C8)+COUNTA(C8:C40)-1</f>
        <v>40</v>
      </c>
    </row>
    <row r="9" spans="1:17" ht="15" customHeight="1">
      <c r="C9" s="103">
        <v>2</v>
      </c>
      <c r="D9" s="118" t="s">
        <v>4</v>
      </c>
      <c r="E9" s="120">
        <v>50</v>
      </c>
      <c r="F9" s="59">
        <v>50</v>
      </c>
      <c r="G9" s="59">
        <v>100</v>
      </c>
      <c r="H9" s="111">
        <f t="shared" si="0"/>
        <v>200</v>
      </c>
      <c r="I9" s="120">
        <v>50</v>
      </c>
      <c r="J9" s="59">
        <v>50</v>
      </c>
      <c r="K9" s="59">
        <v>100</v>
      </c>
      <c r="L9" s="46"/>
      <c r="M9" s="116">
        <f t="shared" si="1"/>
        <v>200</v>
      </c>
      <c r="N9" s="58"/>
    </row>
    <row r="10" spans="1:17" s="11" customFormat="1" ht="15" customHeight="1">
      <c r="A10" s="2"/>
      <c r="B10" s="2"/>
      <c r="C10" s="103">
        <v>3</v>
      </c>
      <c r="D10" s="118" t="s">
        <v>6</v>
      </c>
      <c r="E10" s="120">
        <v>50</v>
      </c>
      <c r="F10" s="59">
        <v>50</v>
      </c>
      <c r="G10" s="59"/>
      <c r="H10" s="113">
        <f t="shared" si="0"/>
        <v>100</v>
      </c>
      <c r="I10" s="120">
        <v>50</v>
      </c>
      <c r="J10" s="59">
        <v>50</v>
      </c>
      <c r="K10" s="59"/>
      <c r="L10" s="74"/>
      <c r="M10" s="117">
        <f t="shared" si="1"/>
        <v>100</v>
      </c>
      <c r="N10" s="58"/>
      <c r="O10" s="1"/>
    </row>
    <row r="11" spans="1:17" s="11" customFormat="1" ht="15" customHeight="1">
      <c r="A11" s="2"/>
      <c r="B11" s="2"/>
      <c r="C11" s="103">
        <v>4</v>
      </c>
      <c r="D11" s="118" t="s">
        <v>7</v>
      </c>
      <c r="E11" s="121"/>
      <c r="F11" s="122"/>
      <c r="G11" s="122"/>
      <c r="H11" s="112">
        <f t="shared" si="0"/>
        <v>0</v>
      </c>
      <c r="I11" s="120"/>
      <c r="J11" s="59"/>
      <c r="K11" s="59"/>
      <c r="L11" s="92"/>
      <c r="M11" s="112">
        <f t="shared" si="1"/>
        <v>0</v>
      </c>
      <c r="N11" s="58"/>
      <c r="O11" s="1"/>
    </row>
    <row r="12" spans="1:17" s="11" customFormat="1" ht="15" customHeight="1">
      <c r="A12" s="2"/>
      <c r="B12" s="2"/>
      <c r="C12" s="103">
        <v>5</v>
      </c>
      <c r="D12" s="118" t="s">
        <v>9</v>
      </c>
      <c r="E12" s="120"/>
      <c r="F12" s="59"/>
      <c r="G12" s="59"/>
      <c r="H12" s="112">
        <f t="shared" si="0"/>
        <v>0</v>
      </c>
      <c r="I12" s="132"/>
      <c r="J12" s="46"/>
      <c r="K12" s="46"/>
      <c r="L12" s="74"/>
      <c r="M12" s="112">
        <f t="shared" si="1"/>
        <v>0</v>
      </c>
      <c r="N12" s="58"/>
      <c r="O12" s="1"/>
    </row>
    <row r="13" spans="1:17" s="11" customFormat="1" ht="15" customHeight="1">
      <c r="A13" s="2"/>
      <c r="B13" s="2"/>
      <c r="C13" s="103">
        <v>6</v>
      </c>
      <c r="D13" s="118" t="s">
        <v>10</v>
      </c>
      <c r="E13" s="123"/>
      <c r="F13" s="124"/>
      <c r="G13" s="44"/>
      <c r="H13" s="112">
        <f t="shared" si="0"/>
        <v>0</v>
      </c>
      <c r="I13" s="132"/>
      <c r="J13" s="44"/>
      <c r="K13" s="44"/>
      <c r="L13" s="67"/>
      <c r="M13" s="115">
        <f t="shared" si="1"/>
        <v>0</v>
      </c>
      <c r="N13" s="58"/>
      <c r="O13" s="1"/>
    </row>
    <row r="14" spans="1:17" s="11" customFormat="1" ht="15" customHeight="1">
      <c r="A14" s="2"/>
      <c r="B14" s="2"/>
      <c r="C14" s="103">
        <v>7</v>
      </c>
      <c r="D14" s="118" t="s">
        <v>11</v>
      </c>
      <c r="E14" s="125"/>
      <c r="F14" s="59">
        <v>50</v>
      </c>
      <c r="G14" s="59">
        <v>50</v>
      </c>
      <c r="H14" s="112">
        <f t="shared" si="0"/>
        <v>100</v>
      </c>
      <c r="I14" s="43"/>
      <c r="J14" s="59">
        <v>50</v>
      </c>
      <c r="K14" s="59">
        <v>50</v>
      </c>
      <c r="L14" s="59">
        <v>100</v>
      </c>
      <c r="M14" s="115">
        <f t="shared" si="1"/>
        <v>200</v>
      </c>
      <c r="N14" s="58"/>
      <c r="O14" s="1"/>
    </row>
    <row r="15" spans="1:17" s="11" customFormat="1" ht="15" customHeight="1">
      <c r="A15" s="87"/>
      <c r="B15" s="2"/>
      <c r="C15" s="103">
        <v>8</v>
      </c>
      <c r="D15" s="118" t="s">
        <v>12</v>
      </c>
      <c r="E15" s="125"/>
      <c r="F15" s="59">
        <v>50</v>
      </c>
      <c r="G15" s="59">
        <v>50</v>
      </c>
      <c r="H15" s="112">
        <f t="shared" si="0"/>
        <v>100</v>
      </c>
      <c r="I15" s="43"/>
      <c r="J15" s="59">
        <v>50</v>
      </c>
      <c r="K15" s="59">
        <v>50</v>
      </c>
      <c r="L15" s="59"/>
      <c r="M15" s="115">
        <f t="shared" si="1"/>
        <v>100</v>
      </c>
      <c r="N15" s="58"/>
      <c r="O15" s="1"/>
    </row>
    <row r="16" spans="1:17" s="11" customFormat="1" ht="15" customHeight="1">
      <c r="A16" s="2"/>
      <c r="B16" s="2"/>
      <c r="C16" s="103">
        <v>9</v>
      </c>
      <c r="D16" s="118" t="s">
        <v>2</v>
      </c>
      <c r="E16" s="43"/>
      <c r="F16" s="49"/>
      <c r="G16" s="49"/>
      <c r="H16" s="112">
        <f t="shared" si="0"/>
        <v>0</v>
      </c>
      <c r="I16" s="43"/>
      <c r="J16" s="44"/>
      <c r="K16" s="44"/>
      <c r="L16" s="67"/>
      <c r="M16" s="115">
        <f t="shared" si="1"/>
        <v>0</v>
      </c>
      <c r="N16" s="58"/>
      <c r="O16" s="1"/>
    </row>
    <row r="17" spans="1:15" s="11" customFormat="1" ht="15" customHeight="1">
      <c r="A17" s="2"/>
      <c r="B17" s="2"/>
      <c r="C17" s="103">
        <v>10</v>
      </c>
      <c r="D17" s="118" t="s">
        <v>5</v>
      </c>
      <c r="E17" s="43"/>
      <c r="F17" s="49"/>
      <c r="G17" s="49"/>
      <c r="H17" s="112">
        <f t="shared" si="0"/>
        <v>0</v>
      </c>
      <c r="I17" s="45"/>
      <c r="J17" s="66"/>
      <c r="K17" s="66"/>
      <c r="L17" s="133"/>
      <c r="M17" s="115">
        <f t="shared" si="1"/>
        <v>0</v>
      </c>
      <c r="N17" s="58"/>
      <c r="O17" s="1"/>
    </row>
    <row r="18" spans="1:15" s="11" customFormat="1" ht="15" customHeight="1">
      <c r="A18" s="2"/>
      <c r="B18" s="2"/>
      <c r="C18" s="103">
        <v>11</v>
      </c>
      <c r="D18" s="118" t="s">
        <v>7</v>
      </c>
      <c r="E18" s="50"/>
      <c r="F18" s="49"/>
      <c r="G18" s="49"/>
      <c r="H18" s="112">
        <f t="shared" si="0"/>
        <v>0</v>
      </c>
      <c r="I18" s="134"/>
      <c r="J18" s="66"/>
      <c r="K18" s="66"/>
      <c r="L18" s="133"/>
      <c r="M18" s="115">
        <f t="shared" si="1"/>
        <v>0</v>
      </c>
      <c r="N18" s="58"/>
      <c r="O18" s="1"/>
    </row>
    <row r="19" spans="1:15" s="11" customFormat="1" ht="15" customHeight="1">
      <c r="A19" s="2"/>
      <c r="B19" s="2"/>
      <c r="C19" s="103">
        <v>12</v>
      </c>
      <c r="D19" s="118" t="s">
        <v>9</v>
      </c>
      <c r="E19" s="125"/>
      <c r="F19" s="49"/>
      <c r="G19" s="49"/>
      <c r="H19" s="112">
        <f t="shared" si="0"/>
        <v>0</v>
      </c>
      <c r="I19" s="134"/>
      <c r="J19" s="66"/>
      <c r="K19" s="66"/>
      <c r="L19" s="133"/>
      <c r="M19" s="115">
        <f t="shared" si="1"/>
        <v>0</v>
      </c>
      <c r="N19" s="58"/>
      <c r="O19" s="1"/>
    </row>
    <row r="20" spans="1:15" s="11" customFormat="1" ht="15" customHeight="1">
      <c r="A20" s="2"/>
      <c r="B20" s="2"/>
      <c r="C20" s="103">
        <v>13</v>
      </c>
      <c r="D20" s="118" t="s">
        <v>10</v>
      </c>
      <c r="E20" s="120">
        <v>50</v>
      </c>
      <c r="F20" s="59">
        <v>50</v>
      </c>
      <c r="G20" s="49"/>
      <c r="H20" s="112">
        <f t="shared" si="0"/>
        <v>100</v>
      </c>
      <c r="I20" s="120">
        <v>50</v>
      </c>
      <c r="J20" s="59">
        <v>50</v>
      </c>
      <c r="K20" s="59">
        <v>100</v>
      </c>
      <c r="L20" s="133"/>
      <c r="M20" s="115">
        <f t="shared" si="1"/>
        <v>200</v>
      </c>
      <c r="N20" s="58"/>
      <c r="O20" s="1"/>
    </row>
    <row r="21" spans="1:15" s="11" customFormat="1" ht="15" customHeight="1">
      <c r="A21" s="2"/>
      <c r="B21" s="2"/>
      <c r="C21" s="103">
        <v>14</v>
      </c>
      <c r="D21" s="118" t="s">
        <v>11</v>
      </c>
      <c r="E21" s="120">
        <v>50</v>
      </c>
      <c r="F21" s="59">
        <v>50</v>
      </c>
      <c r="G21" s="49"/>
      <c r="H21" s="113">
        <f t="shared" si="0"/>
        <v>100</v>
      </c>
      <c r="I21" s="120">
        <v>50</v>
      </c>
      <c r="J21" s="59">
        <v>50</v>
      </c>
      <c r="K21" s="59"/>
      <c r="L21" s="133"/>
      <c r="M21" s="115">
        <f t="shared" si="1"/>
        <v>100</v>
      </c>
      <c r="N21" s="58"/>
      <c r="O21" s="1"/>
    </row>
    <row r="22" spans="1:15" s="11" customFormat="1" ht="15" customHeight="1">
      <c r="A22" s="2"/>
      <c r="B22" s="2"/>
      <c r="C22" s="103">
        <v>15</v>
      </c>
      <c r="D22" s="118" t="s">
        <v>12</v>
      </c>
      <c r="E22" s="126"/>
      <c r="F22" s="127"/>
      <c r="G22" s="49"/>
      <c r="H22" s="113">
        <f t="shared" si="0"/>
        <v>0</v>
      </c>
      <c r="I22" s="135"/>
      <c r="J22" s="60"/>
      <c r="K22" s="60"/>
      <c r="L22" s="136"/>
      <c r="M22" s="115">
        <f t="shared" si="1"/>
        <v>0</v>
      </c>
      <c r="N22" s="58"/>
      <c r="O22" s="1"/>
    </row>
    <row r="23" spans="1:15" s="1" customFormat="1" ht="15" customHeight="1">
      <c r="A23" s="2"/>
      <c r="B23" s="2"/>
      <c r="C23" s="103">
        <v>16</v>
      </c>
      <c r="D23" s="118" t="s">
        <v>2</v>
      </c>
      <c r="E23" s="43"/>
      <c r="F23" s="49"/>
      <c r="G23" s="49"/>
      <c r="H23" s="113">
        <f t="shared" si="0"/>
        <v>0</v>
      </c>
      <c r="I23" s="134"/>
      <c r="J23" s="60"/>
      <c r="K23" s="60"/>
      <c r="L23" s="136"/>
      <c r="M23" s="115">
        <f t="shared" si="1"/>
        <v>0</v>
      </c>
      <c r="N23" s="58"/>
    </row>
    <row r="24" spans="1:15" s="11" customFormat="1" ht="15" customHeight="1">
      <c r="A24" s="2"/>
      <c r="B24" s="2"/>
      <c r="C24" s="103">
        <v>17</v>
      </c>
      <c r="D24" s="118" t="s">
        <v>5</v>
      </c>
      <c r="E24" s="43"/>
      <c r="F24" s="59">
        <v>50</v>
      </c>
      <c r="G24" s="59">
        <v>50</v>
      </c>
      <c r="H24" s="113">
        <f t="shared" si="0"/>
        <v>100</v>
      </c>
      <c r="I24" s="120">
        <v>50</v>
      </c>
      <c r="J24" s="59">
        <v>50</v>
      </c>
      <c r="K24" s="66"/>
      <c r="L24" s="133"/>
      <c r="M24" s="115">
        <f t="shared" si="1"/>
        <v>100</v>
      </c>
      <c r="N24" s="58"/>
      <c r="O24" s="1"/>
    </row>
    <row r="25" spans="1:15" s="11" customFormat="1" ht="15" customHeight="1">
      <c r="A25" s="2"/>
      <c r="B25" s="2"/>
      <c r="C25" s="103">
        <v>18</v>
      </c>
      <c r="D25" s="118" t="s">
        <v>7</v>
      </c>
      <c r="E25" s="43"/>
      <c r="F25" s="59">
        <v>50</v>
      </c>
      <c r="G25" s="59">
        <v>50</v>
      </c>
      <c r="H25" s="113">
        <f t="shared" si="0"/>
        <v>100</v>
      </c>
      <c r="I25" s="120">
        <v>50</v>
      </c>
      <c r="J25" s="59">
        <v>50</v>
      </c>
      <c r="K25" s="59">
        <v>50</v>
      </c>
      <c r="L25" s="59">
        <v>100</v>
      </c>
      <c r="M25" s="115">
        <f t="shared" si="1"/>
        <v>250</v>
      </c>
      <c r="N25" s="58"/>
      <c r="O25" s="1"/>
    </row>
    <row r="26" spans="1:15" s="1" customFormat="1" ht="15" customHeight="1">
      <c r="A26" s="2"/>
      <c r="B26" s="2"/>
      <c r="C26" s="103">
        <v>19</v>
      </c>
      <c r="D26" s="118" t="s">
        <v>9</v>
      </c>
      <c r="E26" s="43"/>
      <c r="F26" s="49"/>
      <c r="G26" s="49"/>
      <c r="H26" s="113">
        <f t="shared" si="0"/>
        <v>0</v>
      </c>
      <c r="I26" s="134"/>
      <c r="J26" s="59">
        <v>50</v>
      </c>
      <c r="K26" s="59">
        <v>50</v>
      </c>
      <c r="L26" s="59"/>
      <c r="M26" s="115">
        <f t="shared" si="1"/>
        <v>100</v>
      </c>
      <c r="N26" s="58"/>
    </row>
    <row r="27" spans="1:15" s="1" customFormat="1" ht="15" customHeight="1">
      <c r="A27" s="2"/>
      <c r="B27" s="2"/>
      <c r="C27" s="103">
        <v>20</v>
      </c>
      <c r="D27" s="118" t="s">
        <v>10</v>
      </c>
      <c r="E27" s="43"/>
      <c r="F27" s="49"/>
      <c r="G27" s="49"/>
      <c r="H27" s="112">
        <f t="shared" si="0"/>
        <v>0</v>
      </c>
      <c r="I27" s="134"/>
      <c r="J27" s="66"/>
      <c r="K27" s="66"/>
      <c r="L27" s="133"/>
      <c r="M27" s="115">
        <f t="shared" si="1"/>
        <v>0</v>
      </c>
      <c r="N27" s="58"/>
    </row>
    <row r="28" spans="1:15" s="1" customFormat="1" ht="15" customHeight="1">
      <c r="A28" s="2"/>
      <c r="B28" s="2"/>
      <c r="C28" s="103">
        <v>21</v>
      </c>
      <c r="D28" s="118" t="s">
        <v>11</v>
      </c>
      <c r="E28" s="45"/>
      <c r="F28" s="60"/>
      <c r="G28" s="60"/>
      <c r="H28" s="112">
        <f t="shared" si="0"/>
        <v>0</v>
      </c>
      <c r="I28" s="134"/>
      <c r="J28" s="59">
        <v>50</v>
      </c>
      <c r="K28" s="59">
        <v>50</v>
      </c>
      <c r="L28" s="136"/>
      <c r="M28" s="115">
        <f t="shared" si="1"/>
        <v>100</v>
      </c>
      <c r="N28" s="58"/>
    </row>
    <row r="29" spans="1:15" s="1" customFormat="1" ht="15" customHeight="1">
      <c r="A29" s="2"/>
      <c r="B29" s="2"/>
      <c r="C29" s="103">
        <v>22</v>
      </c>
      <c r="D29" s="118" t="s">
        <v>12</v>
      </c>
      <c r="E29" s="45"/>
      <c r="F29" s="60"/>
      <c r="G29" s="60"/>
      <c r="H29" s="112">
        <f t="shared" si="0"/>
        <v>0</v>
      </c>
      <c r="I29" s="134"/>
      <c r="J29" s="59">
        <v>50</v>
      </c>
      <c r="K29" s="59">
        <v>50</v>
      </c>
      <c r="L29" s="136"/>
      <c r="M29" s="115">
        <f t="shared" si="1"/>
        <v>100</v>
      </c>
      <c r="N29" s="58"/>
    </row>
    <row r="30" spans="1:15" s="1" customFormat="1" ht="15" customHeight="1">
      <c r="A30" s="2"/>
      <c r="B30" s="2"/>
      <c r="C30" s="103">
        <v>23</v>
      </c>
      <c r="D30" s="118" t="s">
        <v>2</v>
      </c>
      <c r="E30" s="45"/>
      <c r="F30" s="60"/>
      <c r="G30" s="60"/>
      <c r="H30" s="112">
        <f t="shared" si="0"/>
        <v>0</v>
      </c>
      <c r="I30" s="134"/>
      <c r="J30" s="60"/>
      <c r="K30" s="60"/>
      <c r="L30" s="136"/>
      <c r="M30" s="115">
        <f t="shared" si="1"/>
        <v>0</v>
      </c>
      <c r="N30" s="58"/>
    </row>
    <row r="31" spans="1:15" s="1" customFormat="1" ht="15" customHeight="1">
      <c r="A31" s="2"/>
      <c r="B31" s="2"/>
      <c r="C31" s="103">
        <v>24</v>
      </c>
      <c r="D31" s="118" t="s">
        <v>5</v>
      </c>
      <c r="E31" s="45"/>
      <c r="F31" s="60"/>
      <c r="G31" s="60"/>
      <c r="H31" s="112">
        <f t="shared" si="0"/>
        <v>0</v>
      </c>
      <c r="I31" s="120">
        <v>50</v>
      </c>
      <c r="J31" s="59">
        <v>50</v>
      </c>
      <c r="K31" s="59">
        <v>100</v>
      </c>
      <c r="L31" s="136"/>
      <c r="M31" s="115">
        <f t="shared" si="1"/>
        <v>200</v>
      </c>
      <c r="N31" s="58"/>
    </row>
    <row r="32" spans="1:15" s="1" customFormat="1" ht="15" customHeight="1">
      <c r="A32" s="2"/>
      <c r="B32" s="2"/>
      <c r="C32" s="103">
        <v>25</v>
      </c>
      <c r="D32" s="118" t="s">
        <v>7</v>
      </c>
      <c r="E32" s="120">
        <v>50</v>
      </c>
      <c r="F32" s="59">
        <v>50</v>
      </c>
      <c r="G32" s="59">
        <v>100</v>
      </c>
      <c r="H32" s="113">
        <f t="shared" si="0"/>
        <v>200</v>
      </c>
      <c r="I32" s="120">
        <v>50</v>
      </c>
      <c r="J32" s="59">
        <v>50</v>
      </c>
      <c r="K32" s="59"/>
      <c r="L32" s="136"/>
      <c r="M32" s="114">
        <f t="shared" si="1"/>
        <v>100</v>
      </c>
      <c r="N32" s="58"/>
    </row>
    <row r="33" spans="1:14" s="1" customFormat="1" ht="15" customHeight="1">
      <c r="A33" s="2"/>
      <c r="B33" s="2"/>
      <c r="C33" s="103">
        <v>26</v>
      </c>
      <c r="D33" s="118" t="s">
        <v>9</v>
      </c>
      <c r="E33" s="120">
        <v>50</v>
      </c>
      <c r="F33" s="59">
        <v>50</v>
      </c>
      <c r="G33" s="59"/>
      <c r="H33" s="113">
        <f t="shared" si="0"/>
        <v>100</v>
      </c>
      <c r="I33" s="50"/>
      <c r="J33" s="60"/>
      <c r="K33" s="60"/>
      <c r="L33" s="136"/>
      <c r="M33" s="114">
        <f t="shared" si="1"/>
        <v>0</v>
      </c>
      <c r="N33" s="58"/>
    </row>
    <row r="34" spans="1:14" s="1" customFormat="1" ht="15" customHeight="1">
      <c r="A34" s="2"/>
      <c r="B34" s="2"/>
      <c r="C34" s="103">
        <v>27</v>
      </c>
      <c r="D34" s="118" t="s">
        <v>10</v>
      </c>
      <c r="E34" s="43"/>
      <c r="F34" s="49"/>
      <c r="G34" s="60"/>
      <c r="H34" s="113">
        <f t="shared" si="0"/>
        <v>0</v>
      </c>
      <c r="I34" s="50"/>
      <c r="J34" s="60"/>
      <c r="K34" s="60"/>
      <c r="L34" s="136"/>
      <c r="M34" s="114">
        <f t="shared" si="1"/>
        <v>0</v>
      </c>
      <c r="N34" s="58"/>
    </row>
    <row r="35" spans="1:14" s="1" customFormat="1" ht="15" customHeight="1">
      <c r="A35" s="2"/>
      <c r="B35" s="2"/>
      <c r="C35" s="103">
        <v>28</v>
      </c>
      <c r="D35" s="118" t="s">
        <v>11</v>
      </c>
      <c r="E35" s="45"/>
      <c r="F35" s="49"/>
      <c r="G35" s="49"/>
      <c r="H35" s="113">
        <f t="shared" si="0"/>
        <v>0</v>
      </c>
      <c r="I35" s="50"/>
      <c r="J35" s="60"/>
      <c r="K35" s="60"/>
      <c r="L35" s="136"/>
      <c r="M35" s="114">
        <f t="shared" si="1"/>
        <v>0</v>
      </c>
      <c r="N35" s="58"/>
    </row>
    <row r="36" spans="1:14" s="1" customFormat="1" ht="15" customHeight="1">
      <c r="A36" s="12"/>
      <c r="B36" s="2"/>
      <c r="C36" s="103">
        <v>29</v>
      </c>
      <c r="D36" s="118" t="s">
        <v>12</v>
      </c>
      <c r="E36" s="43"/>
      <c r="F36" s="49"/>
      <c r="G36" s="49"/>
      <c r="H36" s="113">
        <f t="shared" si="0"/>
        <v>0</v>
      </c>
      <c r="I36" s="50"/>
      <c r="J36" s="60"/>
      <c r="K36" s="60"/>
      <c r="L36" s="136"/>
      <c r="M36" s="114">
        <f t="shared" si="1"/>
        <v>0</v>
      </c>
      <c r="N36" s="58"/>
    </row>
    <row r="37" spans="1:14" s="1" customFormat="1" ht="15" customHeight="1">
      <c r="A37" s="12"/>
      <c r="B37" s="2"/>
      <c r="C37" s="103">
        <v>30</v>
      </c>
      <c r="D37" s="118" t="s">
        <v>2</v>
      </c>
      <c r="E37" s="43"/>
      <c r="F37" s="49"/>
      <c r="G37" s="49">
        <v>50</v>
      </c>
      <c r="H37" s="113">
        <f t="shared" si="0"/>
        <v>50</v>
      </c>
      <c r="I37" s="50"/>
      <c r="J37" s="60"/>
      <c r="K37" s="60"/>
      <c r="L37" s="136"/>
      <c r="M37" s="114">
        <f t="shared" si="1"/>
        <v>0</v>
      </c>
      <c r="N37" s="58"/>
    </row>
    <row r="38" spans="1:14" s="1" customFormat="1" ht="15" customHeight="1" thickBot="1">
      <c r="A38" s="12"/>
      <c r="B38" s="2"/>
      <c r="C38" s="104">
        <v>31</v>
      </c>
      <c r="D38" s="118" t="s">
        <v>5</v>
      </c>
      <c r="E38" s="78"/>
      <c r="F38" s="49"/>
      <c r="G38" s="49">
        <v>25</v>
      </c>
      <c r="H38" s="113">
        <f t="shared" si="0"/>
        <v>25</v>
      </c>
      <c r="I38" s="53"/>
      <c r="J38" s="60"/>
      <c r="K38" s="50"/>
      <c r="L38" s="53"/>
      <c r="M38" s="114">
        <f t="shared" si="1"/>
        <v>0</v>
      </c>
      <c r="N38" s="58"/>
    </row>
    <row r="39" spans="1:14" s="1" customFormat="1" ht="15" customHeight="1" thickBot="1">
      <c r="A39" s="12"/>
      <c r="B39" s="2"/>
      <c r="C39" s="187" t="s">
        <v>69</v>
      </c>
      <c r="D39" s="188"/>
      <c r="E39" s="84">
        <f>SUM(E8:E38)</f>
        <v>300</v>
      </c>
      <c r="F39" s="84">
        <f t="shared" ref="F39:M39" si="2">SUM(F8:F38)</f>
        <v>500</v>
      </c>
      <c r="G39" s="84">
        <f t="shared" si="2"/>
        <v>475</v>
      </c>
      <c r="H39" s="84">
        <f t="shared" si="2"/>
        <v>1275</v>
      </c>
      <c r="I39" s="84">
        <f t="shared" si="2"/>
        <v>400</v>
      </c>
      <c r="J39" s="84">
        <f t="shared" si="2"/>
        <v>650</v>
      </c>
      <c r="K39" s="84">
        <f t="shared" si="2"/>
        <v>600</v>
      </c>
      <c r="L39" s="84">
        <f t="shared" si="2"/>
        <v>200</v>
      </c>
      <c r="M39" s="84">
        <f t="shared" si="2"/>
        <v>1850</v>
      </c>
      <c r="N39" s="58"/>
    </row>
    <row r="40" spans="1:14" s="1" customFormat="1" ht="15" customHeight="1" thickBot="1">
      <c r="A40" s="2"/>
      <c r="B40" s="2"/>
      <c r="C40" s="93" t="s">
        <v>1</v>
      </c>
      <c r="D40" s="94"/>
      <c r="E40" s="99">
        <f>SUM(E39:E39)</f>
        <v>300</v>
      </c>
      <c r="F40" s="99">
        <f t="shared" ref="F40:M40" si="3">SUM(F39:F39)</f>
        <v>500</v>
      </c>
      <c r="G40" s="99">
        <f t="shared" si="3"/>
        <v>475</v>
      </c>
      <c r="H40" s="99">
        <f t="shared" si="3"/>
        <v>1275</v>
      </c>
      <c r="I40" s="99">
        <f t="shared" si="3"/>
        <v>400</v>
      </c>
      <c r="J40" s="99">
        <f t="shared" si="3"/>
        <v>650</v>
      </c>
      <c r="K40" s="99">
        <f t="shared" si="3"/>
        <v>600</v>
      </c>
      <c r="L40" s="99">
        <f t="shared" si="3"/>
        <v>200</v>
      </c>
      <c r="M40" s="99">
        <f t="shared" si="3"/>
        <v>1850</v>
      </c>
      <c r="N40" s="62"/>
    </row>
  </sheetData>
  <mergeCells count="6">
    <mergeCell ref="M5:M6"/>
    <mergeCell ref="C39:D39"/>
    <mergeCell ref="C5:D6"/>
    <mergeCell ref="E5:G5"/>
    <mergeCell ref="H5:H6"/>
    <mergeCell ref="I5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06853-4F6F-4DB3-8314-4528A512B267}">
  <sheetPr>
    <tabColor rgb="FF00B0F0"/>
    <pageSetUpPr fitToPage="1"/>
  </sheetPr>
  <dimension ref="A2:O37"/>
  <sheetViews>
    <sheetView showGridLines="0" zoomScale="85" zoomScaleNormal="85" workbookViewId="0">
      <selection activeCell="I8" activeCellId="1" sqref="E8:G35 I8:L35"/>
    </sheetView>
  </sheetViews>
  <sheetFormatPr defaultColWidth="8.85546875" defaultRowHeight="13.5"/>
  <cols>
    <col min="1" max="1" width="2.5703125" style="2" customWidth="1"/>
    <col min="2" max="2" width="5.42578125" style="2" customWidth="1"/>
    <col min="3" max="3" width="4.42578125" style="89" customWidth="1"/>
    <col min="4" max="4" width="5.5703125" style="89" customWidth="1"/>
    <col min="5" max="12" width="10" style="55" customWidth="1"/>
    <col min="13" max="13" width="11" style="55" customWidth="1"/>
    <col min="14" max="14" width="2.85546875" style="63" customWidth="1"/>
    <col min="15" max="15" width="1.85546875" style="1" customWidth="1"/>
    <col min="16" max="16384" width="8.85546875" style="2"/>
  </cols>
  <sheetData>
    <row r="2" spans="1:15" ht="33.75">
      <c r="C2" s="90"/>
      <c r="D2" s="91"/>
      <c r="F2" s="56"/>
      <c r="G2" s="56"/>
      <c r="H2" s="56"/>
      <c r="J2" s="56"/>
      <c r="K2" s="56"/>
      <c r="L2" s="56"/>
      <c r="M2" s="56"/>
      <c r="N2" s="42"/>
      <c r="O2" s="14"/>
    </row>
    <row r="3" spans="1:15" ht="12.6" customHeight="1">
      <c r="C3" s="90"/>
      <c r="D3" s="91"/>
      <c r="F3" s="56"/>
      <c r="G3" s="56"/>
      <c r="H3" s="56"/>
      <c r="J3" s="56"/>
      <c r="K3" s="56"/>
      <c r="L3" s="56"/>
      <c r="M3" s="56"/>
      <c r="N3" s="42"/>
      <c r="O3" s="14"/>
    </row>
    <row r="4" spans="1:15" ht="18" thickBot="1">
      <c r="C4" s="95"/>
      <c r="D4" s="95"/>
      <c r="J4" s="57"/>
      <c r="K4" s="57"/>
      <c r="L4" s="57"/>
      <c r="M4" s="57"/>
      <c r="N4" s="58"/>
    </row>
    <row r="5" spans="1:15" ht="17.25">
      <c r="C5" s="189" t="s">
        <v>13</v>
      </c>
      <c r="D5" s="190"/>
      <c r="E5" s="193" t="s">
        <v>63</v>
      </c>
      <c r="F5" s="194"/>
      <c r="G5" s="194"/>
      <c r="H5" s="195" t="s">
        <v>3</v>
      </c>
      <c r="I5" s="193" t="s">
        <v>64</v>
      </c>
      <c r="J5" s="194"/>
      <c r="K5" s="194"/>
      <c r="L5" s="197"/>
      <c r="M5" s="195" t="s">
        <v>3</v>
      </c>
      <c r="N5" s="58"/>
    </row>
    <row r="6" spans="1:15" ht="18" thickBot="1">
      <c r="C6" s="191"/>
      <c r="D6" s="192"/>
      <c r="E6" s="105" t="s">
        <v>65</v>
      </c>
      <c r="F6" s="106" t="s">
        <v>66</v>
      </c>
      <c r="G6" s="106" t="s">
        <v>67</v>
      </c>
      <c r="H6" s="196"/>
      <c r="I6" s="105" t="s">
        <v>65</v>
      </c>
      <c r="J6" s="106" t="s">
        <v>66</v>
      </c>
      <c r="K6" s="106" t="s">
        <v>67</v>
      </c>
      <c r="L6" s="107" t="s">
        <v>68</v>
      </c>
      <c r="M6" s="196"/>
      <c r="N6" s="58"/>
    </row>
    <row r="7" spans="1:15" s="3" customFormat="1" ht="18" thickBot="1">
      <c r="B7" s="2"/>
      <c r="C7" s="68"/>
      <c r="D7" s="69"/>
      <c r="E7" s="70"/>
      <c r="F7" s="71"/>
      <c r="G7" s="70"/>
      <c r="H7" s="73"/>
      <c r="I7" s="72"/>
      <c r="J7" s="72"/>
      <c r="K7" s="72"/>
      <c r="L7" s="72"/>
      <c r="M7" s="73"/>
      <c r="N7" s="58"/>
      <c r="O7" s="13"/>
    </row>
    <row r="8" spans="1:15" ht="15" customHeight="1" thickBot="1">
      <c r="C8" s="101">
        <v>1</v>
      </c>
      <c r="D8" s="102" t="s">
        <v>8</v>
      </c>
      <c r="E8" s="119"/>
      <c r="F8" s="64"/>
      <c r="G8" s="64"/>
      <c r="H8" s="110">
        <f t="shared" ref="H8:H35" si="0">SUM(E8:G8)</f>
        <v>0</v>
      </c>
      <c r="I8" s="128"/>
      <c r="J8" s="129">
        <v>50</v>
      </c>
      <c r="K8" s="130">
        <v>100</v>
      </c>
      <c r="L8" s="131"/>
      <c r="M8" s="110">
        <f t="shared" ref="M8:M35" si="1">SUM(I8:L8)</f>
        <v>150</v>
      </c>
      <c r="N8" s="58"/>
    </row>
    <row r="9" spans="1:15" ht="15" customHeight="1" thickBot="1">
      <c r="C9" s="103">
        <v>2</v>
      </c>
      <c r="D9" s="102" t="s">
        <v>9</v>
      </c>
      <c r="E9" s="120"/>
      <c r="F9" s="59"/>
      <c r="G9" s="59"/>
      <c r="H9" s="111">
        <f t="shared" si="0"/>
        <v>0</v>
      </c>
      <c r="I9" s="46"/>
      <c r="J9" s="100"/>
      <c r="K9" s="46"/>
      <c r="L9" s="46"/>
      <c r="M9" s="116">
        <f t="shared" si="1"/>
        <v>0</v>
      </c>
      <c r="N9" s="58"/>
    </row>
    <row r="10" spans="1:15" s="11" customFormat="1" ht="15" customHeight="1" thickBot="1">
      <c r="A10" s="2"/>
      <c r="B10" s="2"/>
      <c r="C10" s="103">
        <v>3</v>
      </c>
      <c r="D10" s="102" t="s">
        <v>10</v>
      </c>
      <c r="E10" s="46">
        <v>100</v>
      </c>
      <c r="F10" s="46">
        <v>25</v>
      </c>
      <c r="G10" s="74"/>
      <c r="H10" s="113">
        <f t="shared" si="0"/>
        <v>125</v>
      </c>
      <c r="I10" s="139"/>
      <c r="J10" s="46">
        <v>100</v>
      </c>
      <c r="K10" s="46">
        <v>25</v>
      </c>
      <c r="L10" s="74"/>
      <c r="M10" s="117">
        <f t="shared" si="1"/>
        <v>125</v>
      </c>
      <c r="N10" s="58"/>
      <c r="O10" s="1"/>
    </row>
    <row r="11" spans="1:15" s="11" customFormat="1" ht="15" customHeight="1" thickBot="1">
      <c r="A11" s="2"/>
      <c r="B11" s="2"/>
      <c r="C11" s="103">
        <v>4</v>
      </c>
      <c r="D11" s="102" t="s">
        <v>11</v>
      </c>
      <c r="E11" s="59"/>
      <c r="F11" s="59">
        <v>50</v>
      </c>
      <c r="G11" s="92">
        <v>50</v>
      </c>
      <c r="H11" s="112">
        <f t="shared" si="0"/>
        <v>100</v>
      </c>
      <c r="I11" s="120"/>
      <c r="J11" s="59"/>
      <c r="K11" s="59">
        <v>50</v>
      </c>
      <c r="L11" s="92">
        <v>50</v>
      </c>
      <c r="M11" s="112">
        <f t="shared" si="1"/>
        <v>100</v>
      </c>
      <c r="N11" s="58"/>
      <c r="O11" s="1"/>
    </row>
    <row r="12" spans="1:15" s="11" customFormat="1" ht="15" customHeight="1" thickBot="1">
      <c r="A12" s="2"/>
      <c r="B12" s="2"/>
      <c r="C12" s="103">
        <v>5</v>
      </c>
      <c r="D12" s="102" t="s">
        <v>12</v>
      </c>
      <c r="E12" s="120"/>
      <c r="F12" s="59"/>
      <c r="G12" s="59"/>
      <c r="H12" s="112">
        <f t="shared" si="0"/>
        <v>0</v>
      </c>
      <c r="I12" s="132"/>
      <c r="J12" s="46"/>
      <c r="K12" s="46"/>
      <c r="L12" s="74"/>
      <c r="M12" s="112">
        <f t="shared" si="1"/>
        <v>0</v>
      </c>
      <c r="N12" s="58"/>
      <c r="O12" s="1"/>
    </row>
    <row r="13" spans="1:15" s="11" customFormat="1" ht="15" customHeight="1" thickBot="1">
      <c r="A13" s="2"/>
      <c r="B13" s="2"/>
      <c r="C13" s="103">
        <v>6</v>
      </c>
      <c r="D13" s="102" t="s">
        <v>2</v>
      </c>
      <c r="E13" s="123"/>
      <c r="F13" s="124"/>
      <c r="G13" s="44"/>
      <c r="H13" s="112">
        <f t="shared" si="0"/>
        <v>0</v>
      </c>
      <c r="I13" s="132"/>
      <c r="J13" s="44"/>
      <c r="K13" s="44"/>
      <c r="L13" s="67"/>
      <c r="M13" s="115">
        <f t="shared" si="1"/>
        <v>0</v>
      </c>
      <c r="N13" s="58"/>
      <c r="O13" s="1"/>
    </row>
    <row r="14" spans="1:15" s="11" customFormat="1" ht="15" customHeight="1" thickBot="1">
      <c r="A14" s="2"/>
      <c r="B14" s="2"/>
      <c r="C14" s="103">
        <v>7</v>
      </c>
      <c r="D14" s="102" t="s">
        <v>5</v>
      </c>
      <c r="E14" s="125"/>
      <c r="F14" s="49"/>
      <c r="G14" s="49"/>
      <c r="H14" s="112">
        <f t="shared" si="0"/>
        <v>0</v>
      </c>
      <c r="I14" s="43"/>
      <c r="J14" s="44"/>
      <c r="K14" s="124"/>
      <c r="L14" s="67"/>
      <c r="M14" s="115">
        <f t="shared" si="1"/>
        <v>0</v>
      </c>
      <c r="N14" s="58"/>
      <c r="O14" s="1"/>
    </row>
    <row r="15" spans="1:15" s="11" customFormat="1" ht="15" customHeight="1" thickBot="1">
      <c r="A15" s="87"/>
      <c r="B15" s="2"/>
      <c r="C15" s="103">
        <v>8</v>
      </c>
      <c r="D15" s="102" t="s">
        <v>7</v>
      </c>
      <c r="E15" s="125"/>
      <c r="F15" s="49"/>
      <c r="G15" s="49"/>
      <c r="H15" s="112">
        <f t="shared" si="0"/>
        <v>0</v>
      </c>
      <c r="I15" s="43"/>
      <c r="J15" s="44"/>
      <c r="K15" s="44"/>
      <c r="L15" s="67"/>
      <c r="M15" s="115">
        <f t="shared" si="1"/>
        <v>0</v>
      </c>
      <c r="N15" s="58"/>
      <c r="O15" s="1"/>
    </row>
    <row r="16" spans="1:15" s="11" customFormat="1" ht="15" customHeight="1" thickBot="1">
      <c r="A16" s="2"/>
      <c r="B16" s="2"/>
      <c r="C16" s="103">
        <v>9</v>
      </c>
      <c r="D16" s="102" t="s">
        <v>9</v>
      </c>
      <c r="E16" s="46">
        <v>100</v>
      </c>
      <c r="F16" s="46">
        <v>25</v>
      </c>
      <c r="G16" s="74"/>
      <c r="H16" s="112">
        <f t="shared" si="0"/>
        <v>125</v>
      </c>
      <c r="I16" s="43"/>
      <c r="J16" s="44">
        <v>50</v>
      </c>
      <c r="K16" s="44"/>
      <c r="L16" s="67"/>
      <c r="M16" s="115">
        <f t="shared" si="1"/>
        <v>50</v>
      </c>
      <c r="N16" s="58"/>
      <c r="O16" s="1"/>
    </row>
    <row r="17" spans="1:15" s="11" customFormat="1" ht="15" customHeight="1" thickBot="1">
      <c r="A17" s="2"/>
      <c r="B17" s="2"/>
      <c r="C17" s="103">
        <v>10</v>
      </c>
      <c r="D17" s="102" t="s">
        <v>10</v>
      </c>
      <c r="E17" s="59"/>
      <c r="F17" s="59">
        <v>50</v>
      </c>
      <c r="G17" s="92">
        <v>50</v>
      </c>
      <c r="H17" s="112">
        <f t="shared" si="0"/>
        <v>100</v>
      </c>
      <c r="I17" s="45"/>
      <c r="J17" s="66"/>
      <c r="K17" s="66"/>
      <c r="L17" s="133"/>
      <c r="M17" s="115">
        <f t="shared" si="1"/>
        <v>0</v>
      </c>
      <c r="N17" s="58"/>
      <c r="O17" s="1"/>
    </row>
    <row r="18" spans="1:15" s="11" customFormat="1" ht="15" customHeight="1" thickBot="1">
      <c r="A18" s="2"/>
      <c r="B18" s="2"/>
      <c r="C18" s="103">
        <v>11</v>
      </c>
      <c r="D18" s="102" t="s">
        <v>11</v>
      </c>
      <c r="E18" s="50"/>
      <c r="F18" s="49">
        <v>100</v>
      </c>
      <c r="G18" s="49"/>
      <c r="H18" s="112">
        <f t="shared" si="0"/>
        <v>100</v>
      </c>
      <c r="I18" s="134"/>
      <c r="J18" s="66"/>
      <c r="K18" s="66"/>
      <c r="L18" s="133"/>
      <c r="M18" s="115">
        <f t="shared" si="1"/>
        <v>0</v>
      </c>
      <c r="N18" s="58"/>
      <c r="O18" s="1"/>
    </row>
    <row r="19" spans="1:15" s="11" customFormat="1" ht="15" customHeight="1" thickBot="1">
      <c r="A19" s="2"/>
      <c r="B19" s="2"/>
      <c r="C19" s="103">
        <v>12</v>
      </c>
      <c r="D19" s="102" t="s">
        <v>12</v>
      </c>
      <c r="E19" s="125"/>
      <c r="F19" s="49">
        <v>100</v>
      </c>
      <c r="G19" s="49"/>
      <c r="H19" s="112">
        <f t="shared" si="0"/>
        <v>100</v>
      </c>
      <c r="I19" s="46">
        <v>100</v>
      </c>
      <c r="J19" s="46">
        <v>25</v>
      </c>
      <c r="K19" s="46"/>
      <c r="L19" s="133"/>
      <c r="M19" s="115">
        <f t="shared" si="1"/>
        <v>125</v>
      </c>
      <c r="N19" s="58"/>
      <c r="O19" s="1"/>
    </row>
    <row r="20" spans="1:15" s="11" customFormat="1" ht="15" customHeight="1" thickBot="1">
      <c r="A20" s="2"/>
      <c r="B20" s="2"/>
      <c r="C20" s="103">
        <v>13</v>
      </c>
      <c r="D20" s="102" t="s">
        <v>2</v>
      </c>
      <c r="E20" s="43"/>
      <c r="F20" s="49"/>
      <c r="G20" s="49">
        <v>100</v>
      </c>
      <c r="H20" s="112">
        <f t="shared" si="0"/>
        <v>100</v>
      </c>
      <c r="I20" s="59"/>
      <c r="J20" s="59">
        <v>50</v>
      </c>
      <c r="K20" s="59">
        <v>50</v>
      </c>
      <c r="L20" s="133"/>
      <c r="M20" s="115">
        <f t="shared" si="1"/>
        <v>100</v>
      </c>
      <c r="N20" s="58"/>
      <c r="O20" s="1"/>
    </row>
    <row r="21" spans="1:15" s="11" customFormat="1" ht="15" customHeight="1" thickBot="1">
      <c r="A21" s="2"/>
      <c r="B21" s="2"/>
      <c r="C21" s="103">
        <v>14</v>
      </c>
      <c r="D21" s="102" t="s">
        <v>5</v>
      </c>
      <c r="E21" s="43"/>
      <c r="F21" s="49"/>
      <c r="G21" s="49"/>
      <c r="H21" s="113">
        <f t="shared" si="0"/>
        <v>0</v>
      </c>
      <c r="I21" s="134"/>
      <c r="J21" s="66"/>
      <c r="K21" s="66"/>
      <c r="L21" s="133"/>
      <c r="M21" s="115">
        <f t="shared" si="1"/>
        <v>0</v>
      </c>
      <c r="N21" s="58"/>
      <c r="O21" s="1"/>
    </row>
    <row r="22" spans="1:15" s="11" customFormat="1" ht="15" customHeight="1" thickBot="1">
      <c r="A22" s="2"/>
      <c r="B22" s="2"/>
      <c r="C22" s="103">
        <v>15</v>
      </c>
      <c r="D22" s="102" t="s">
        <v>7</v>
      </c>
      <c r="E22" s="126"/>
      <c r="F22" s="127"/>
      <c r="G22" s="49"/>
      <c r="H22" s="113">
        <f t="shared" si="0"/>
        <v>0</v>
      </c>
      <c r="I22" s="135"/>
      <c r="J22" s="46">
        <v>100</v>
      </c>
      <c r="K22" s="46">
        <v>25</v>
      </c>
      <c r="L22" s="74"/>
      <c r="M22" s="115">
        <f t="shared" si="1"/>
        <v>125</v>
      </c>
      <c r="N22" s="58"/>
      <c r="O22" s="1"/>
    </row>
    <row r="23" spans="1:15" s="1" customFormat="1" ht="15" customHeight="1" thickBot="1">
      <c r="A23" s="2"/>
      <c r="B23" s="2"/>
      <c r="C23" s="103">
        <v>16</v>
      </c>
      <c r="D23" s="102" t="s">
        <v>9</v>
      </c>
      <c r="E23" s="43">
        <v>50</v>
      </c>
      <c r="F23" s="49">
        <v>50</v>
      </c>
      <c r="G23" s="49"/>
      <c r="H23" s="113">
        <f t="shared" si="0"/>
        <v>100</v>
      </c>
      <c r="I23" s="134"/>
      <c r="J23" s="59"/>
      <c r="K23" s="59">
        <v>50</v>
      </c>
      <c r="L23" s="92">
        <v>50</v>
      </c>
      <c r="M23" s="115">
        <f t="shared" si="1"/>
        <v>100</v>
      </c>
      <c r="N23" s="58"/>
    </row>
    <row r="24" spans="1:15" s="11" customFormat="1" ht="15" customHeight="1" thickBot="1">
      <c r="A24" s="2"/>
      <c r="B24" s="2"/>
      <c r="C24" s="103">
        <v>17</v>
      </c>
      <c r="D24" s="102" t="s">
        <v>10</v>
      </c>
      <c r="E24" s="43"/>
      <c r="F24" s="49">
        <v>100</v>
      </c>
      <c r="G24" s="49"/>
      <c r="H24" s="113">
        <f t="shared" si="0"/>
        <v>100</v>
      </c>
      <c r="I24" s="134"/>
      <c r="J24" s="66"/>
      <c r="K24" s="66"/>
      <c r="L24" s="133"/>
      <c r="M24" s="115">
        <f t="shared" si="1"/>
        <v>0</v>
      </c>
      <c r="N24" s="58"/>
      <c r="O24" s="1"/>
    </row>
    <row r="25" spans="1:15" s="11" customFormat="1" ht="15" customHeight="1" thickBot="1">
      <c r="A25" s="2"/>
      <c r="B25" s="2"/>
      <c r="C25" s="103">
        <v>18</v>
      </c>
      <c r="D25" s="102" t="s">
        <v>11</v>
      </c>
      <c r="E25" s="43"/>
      <c r="F25" s="49"/>
      <c r="G25" s="49"/>
      <c r="H25" s="113">
        <f t="shared" si="0"/>
        <v>0</v>
      </c>
      <c r="I25" s="134"/>
      <c r="J25" s="66"/>
      <c r="K25" s="145"/>
      <c r="L25" s="140"/>
      <c r="M25" s="115">
        <f t="shared" si="1"/>
        <v>0</v>
      </c>
      <c r="N25" s="58"/>
      <c r="O25" s="1"/>
    </row>
    <row r="26" spans="1:15" s="1" customFormat="1" ht="15" customHeight="1" thickBot="1">
      <c r="A26" s="2"/>
      <c r="B26" s="2"/>
      <c r="C26" s="103">
        <v>19</v>
      </c>
      <c r="D26" s="102" t="s">
        <v>12</v>
      </c>
      <c r="E26" s="43"/>
      <c r="F26" s="49"/>
      <c r="G26" s="49"/>
      <c r="H26" s="113">
        <f t="shared" si="0"/>
        <v>0</v>
      </c>
      <c r="I26" s="46">
        <v>100</v>
      </c>
      <c r="J26" s="46">
        <v>25</v>
      </c>
      <c r="K26" s="46"/>
      <c r="L26" s="133"/>
      <c r="M26" s="115">
        <f t="shared" si="1"/>
        <v>125</v>
      </c>
      <c r="N26" s="58"/>
    </row>
    <row r="27" spans="1:15" s="1" customFormat="1" ht="15" customHeight="1" thickBot="1">
      <c r="A27" s="2"/>
      <c r="B27" s="2"/>
      <c r="C27" s="103">
        <v>20</v>
      </c>
      <c r="D27" s="102" t="s">
        <v>2</v>
      </c>
      <c r="E27" s="43"/>
      <c r="F27" s="49"/>
      <c r="G27" s="49"/>
      <c r="H27" s="112">
        <f t="shared" si="0"/>
        <v>0</v>
      </c>
      <c r="I27" s="59"/>
      <c r="J27" s="59">
        <v>50</v>
      </c>
      <c r="K27" s="59">
        <v>50</v>
      </c>
      <c r="L27" s="133"/>
      <c r="M27" s="115">
        <f t="shared" si="1"/>
        <v>100</v>
      </c>
      <c r="N27" s="58"/>
    </row>
    <row r="28" spans="1:15" s="1" customFormat="1" ht="15" customHeight="1" thickBot="1">
      <c r="A28" s="2"/>
      <c r="B28" s="2"/>
      <c r="C28" s="103">
        <v>21</v>
      </c>
      <c r="D28" s="102" t="s">
        <v>5</v>
      </c>
      <c r="E28" s="46">
        <v>100</v>
      </c>
      <c r="F28" s="46">
        <v>25</v>
      </c>
      <c r="G28" s="74"/>
      <c r="H28" s="112">
        <f t="shared" si="0"/>
        <v>125</v>
      </c>
      <c r="I28" s="134"/>
      <c r="J28" s="60"/>
      <c r="K28" s="60"/>
      <c r="L28" s="136"/>
      <c r="M28" s="115">
        <f t="shared" si="1"/>
        <v>0</v>
      </c>
      <c r="N28" s="58"/>
    </row>
    <row r="29" spans="1:15" s="1" customFormat="1" ht="15" customHeight="1" thickBot="1">
      <c r="A29" s="2"/>
      <c r="B29" s="2"/>
      <c r="C29" s="103">
        <v>22</v>
      </c>
      <c r="D29" s="102" t="s">
        <v>7</v>
      </c>
      <c r="E29" s="59"/>
      <c r="F29" s="59">
        <v>50</v>
      </c>
      <c r="G29" s="92">
        <v>50</v>
      </c>
      <c r="H29" s="112">
        <f t="shared" si="0"/>
        <v>100</v>
      </c>
      <c r="I29" s="134">
        <v>50</v>
      </c>
      <c r="J29" s="60"/>
      <c r="K29" s="60"/>
      <c r="L29" s="136"/>
      <c r="M29" s="115">
        <f t="shared" si="1"/>
        <v>50</v>
      </c>
      <c r="N29" s="58"/>
    </row>
    <row r="30" spans="1:15" s="1" customFormat="1" ht="15" customHeight="1" thickBot="1">
      <c r="A30" s="2"/>
      <c r="B30" s="2"/>
      <c r="C30" s="103">
        <v>23</v>
      </c>
      <c r="D30" s="102" t="s">
        <v>9</v>
      </c>
      <c r="E30" s="45"/>
      <c r="F30" s="60"/>
      <c r="G30" s="60"/>
      <c r="H30" s="112">
        <f t="shared" si="0"/>
        <v>0</v>
      </c>
      <c r="I30" s="134"/>
      <c r="J30" s="60">
        <v>100</v>
      </c>
      <c r="K30" s="60"/>
      <c r="L30" s="136"/>
      <c r="M30" s="115">
        <f t="shared" si="1"/>
        <v>100</v>
      </c>
      <c r="N30" s="58"/>
    </row>
    <row r="31" spans="1:15" s="1" customFormat="1" ht="15" customHeight="1" thickBot="1">
      <c r="A31" s="2"/>
      <c r="B31" s="2"/>
      <c r="C31" s="103">
        <v>24</v>
      </c>
      <c r="D31" s="102" t="s">
        <v>10</v>
      </c>
      <c r="E31" s="45"/>
      <c r="F31" s="60"/>
      <c r="G31" s="60"/>
      <c r="H31" s="112">
        <f t="shared" si="0"/>
        <v>0</v>
      </c>
      <c r="I31" s="50"/>
      <c r="J31" s="81"/>
      <c r="K31" s="60"/>
      <c r="L31" s="136"/>
      <c r="M31" s="115">
        <f t="shared" si="1"/>
        <v>0</v>
      </c>
      <c r="N31" s="58"/>
    </row>
    <row r="32" spans="1:15" s="1" customFormat="1" ht="15" customHeight="1" thickBot="1">
      <c r="A32" s="2"/>
      <c r="B32" s="2"/>
      <c r="C32" s="103">
        <v>25</v>
      </c>
      <c r="D32" s="102" t="s">
        <v>11</v>
      </c>
      <c r="E32" s="45"/>
      <c r="F32" s="49"/>
      <c r="G32" s="49"/>
      <c r="H32" s="113">
        <f t="shared" si="0"/>
        <v>0</v>
      </c>
      <c r="I32" s="50"/>
      <c r="J32" s="60"/>
      <c r="K32" s="60"/>
      <c r="L32" s="136"/>
      <c r="M32" s="114">
        <f t="shared" si="1"/>
        <v>0</v>
      </c>
      <c r="N32" s="58"/>
    </row>
    <row r="33" spans="1:14" s="1" customFormat="1" ht="15" customHeight="1" thickBot="1">
      <c r="A33" s="2"/>
      <c r="B33" s="2"/>
      <c r="C33" s="103">
        <v>26</v>
      </c>
      <c r="D33" s="102" t="s">
        <v>12</v>
      </c>
      <c r="E33" s="43"/>
      <c r="F33" s="49"/>
      <c r="G33" s="49"/>
      <c r="H33" s="113">
        <f t="shared" si="0"/>
        <v>0</v>
      </c>
      <c r="I33" s="50"/>
      <c r="J33" s="60"/>
      <c r="K33" s="60"/>
      <c r="L33" s="136"/>
      <c r="M33" s="114">
        <f t="shared" si="1"/>
        <v>0</v>
      </c>
      <c r="N33" s="58"/>
    </row>
    <row r="34" spans="1:14" s="1" customFormat="1" ht="15" customHeight="1" thickBot="1">
      <c r="A34" s="2"/>
      <c r="B34" s="2"/>
      <c r="C34" s="103">
        <v>27</v>
      </c>
      <c r="D34" s="102" t="s">
        <v>2</v>
      </c>
      <c r="E34" s="43"/>
      <c r="F34" s="49"/>
      <c r="G34" s="60"/>
      <c r="H34" s="113">
        <f t="shared" si="0"/>
        <v>0</v>
      </c>
      <c r="I34" s="50"/>
      <c r="J34" s="60"/>
      <c r="K34" s="60"/>
      <c r="L34" s="136"/>
      <c r="M34" s="114">
        <f t="shared" si="1"/>
        <v>0</v>
      </c>
      <c r="N34" s="58"/>
    </row>
    <row r="35" spans="1:14" s="1" customFormat="1" ht="15" customHeight="1" thickBot="1">
      <c r="A35" s="2"/>
      <c r="B35" s="2"/>
      <c r="C35" s="103">
        <v>28</v>
      </c>
      <c r="D35" s="102" t="s">
        <v>5</v>
      </c>
      <c r="E35" s="144"/>
      <c r="F35" s="138"/>
      <c r="G35" s="138"/>
      <c r="H35" s="113">
        <f t="shared" si="0"/>
        <v>0</v>
      </c>
      <c r="I35" s="141"/>
      <c r="J35" s="142"/>
      <c r="K35" s="142"/>
      <c r="L35" s="143"/>
      <c r="M35" s="114">
        <f t="shared" si="1"/>
        <v>0</v>
      </c>
      <c r="N35" s="58"/>
    </row>
    <row r="36" spans="1:14" s="1" customFormat="1" ht="15" customHeight="1" thickBot="1">
      <c r="A36" s="12"/>
      <c r="B36" s="2"/>
      <c r="C36" s="198" t="s">
        <v>69</v>
      </c>
      <c r="D36" s="199"/>
      <c r="E36" s="84">
        <f t="shared" ref="E36:M36" si="2">SUM(E8:E35)</f>
        <v>350</v>
      </c>
      <c r="F36" s="84">
        <f t="shared" si="2"/>
        <v>575</v>
      </c>
      <c r="G36" s="84">
        <f t="shared" si="2"/>
        <v>250</v>
      </c>
      <c r="H36" s="84">
        <f t="shared" si="2"/>
        <v>1175</v>
      </c>
      <c r="I36" s="84">
        <f t="shared" si="2"/>
        <v>250</v>
      </c>
      <c r="J36" s="84">
        <f t="shared" si="2"/>
        <v>550</v>
      </c>
      <c r="K36" s="84">
        <f t="shared" si="2"/>
        <v>350</v>
      </c>
      <c r="L36" s="84">
        <f t="shared" si="2"/>
        <v>100</v>
      </c>
      <c r="M36" s="84">
        <f t="shared" si="2"/>
        <v>1250</v>
      </c>
      <c r="N36" s="58"/>
    </row>
    <row r="37" spans="1:14" s="1" customFormat="1" ht="15" customHeight="1" thickBot="1">
      <c r="A37" s="2"/>
      <c r="B37" s="2"/>
      <c r="C37" s="93" t="s">
        <v>1</v>
      </c>
      <c r="D37" s="94"/>
      <c r="E37" s="99">
        <f>SUM(E36:E36)</f>
        <v>350</v>
      </c>
      <c r="F37" s="99">
        <f t="shared" ref="F37:M37" si="3">SUM(F36:F36)</f>
        <v>575</v>
      </c>
      <c r="G37" s="99">
        <f t="shared" si="3"/>
        <v>250</v>
      </c>
      <c r="H37" s="99">
        <f t="shared" si="3"/>
        <v>1175</v>
      </c>
      <c r="I37" s="99">
        <f t="shared" si="3"/>
        <v>250</v>
      </c>
      <c r="J37" s="99">
        <f t="shared" si="3"/>
        <v>550</v>
      </c>
      <c r="K37" s="99">
        <f t="shared" si="3"/>
        <v>350</v>
      </c>
      <c r="L37" s="99">
        <f t="shared" si="3"/>
        <v>100</v>
      </c>
      <c r="M37" s="99">
        <f t="shared" si="3"/>
        <v>1250</v>
      </c>
      <c r="N37" s="62"/>
    </row>
  </sheetData>
  <mergeCells count="6">
    <mergeCell ref="M5:M6"/>
    <mergeCell ref="C36:D36"/>
    <mergeCell ref="C5:D6"/>
    <mergeCell ref="E5:G5"/>
    <mergeCell ref="H5:H6"/>
    <mergeCell ref="I5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A9ED-F2CB-4833-B645-D16AABF2E7A7}">
  <sheetPr>
    <tabColor rgb="FF00B0F0"/>
    <pageSetUpPr fitToPage="1"/>
  </sheetPr>
  <dimension ref="A2:O40"/>
  <sheetViews>
    <sheetView showGridLines="0" zoomScale="85" zoomScaleNormal="85" workbookViewId="0">
      <selection activeCell="I8" activeCellId="1" sqref="E8:G38 I8:L38"/>
    </sheetView>
  </sheetViews>
  <sheetFormatPr defaultColWidth="8.85546875" defaultRowHeight="13.5"/>
  <cols>
    <col min="1" max="1" width="2.5703125" style="2" customWidth="1"/>
    <col min="2" max="2" width="5.42578125" style="2" customWidth="1"/>
    <col min="3" max="3" width="4.42578125" style="89" customWidth="1"/>
    <col min="4" max="4" width="5.5703125" style="89" customWidth="1"/>
    <col min="5" max="12" width="10" style="55" customWidth="1"/>
    <col min="13" max="13" width="11" style="55" customWidth="1"/>
    <col min="14" max="14" width="2.85546875" style="63" customWidth="1"/>
    <col min="15" max="15" width="1.85546875" style="1" customWidth="1"/>
    <col min="16" max="16384" width="8.85546875" style="2"/>
  </cols>
  <sheetData>
    <row r="2" spans="1:15" ht="33.75">
      <c r="C2" s="90"/>
      <c r="D2" s="91"/>
      <c r="F2" s="56"/>
      <c r="G2" s="56"/>
      <c r="H2" s="56"/>
      <c r="J2" s="56"/>
      <c r="K2" s="56"/>
      <c r="L2" s="56"/>
      <c r="M2" s="56"/>
      <c r="N2" s="42"/>
      <c r="O2" s="14"/>
    </row>
    <row r="3" spans="1:15" ht="12.6" customHeight="1">
      <c r="C3" s="90"/>
      <c r="D3" s="91"/>
      <c r="F3" s="56"/>
      <c r="G3" s="56"/>
      <c r="H3" s="56"/>
      <c r="J3" s="56"/>
      <c r="K3" s="56"/>
      <c r="L3" s="56"/>
      <c r="M3" s="56"/>
      <c r="N3" s="42"/>
      <c r="O3" s="14"/>
    </row>
    <row r="4" spans="1:15" ht="18" thickBot="1">
      <c r="C4" s="95"/>
      <c r="D4" s="95"/>
      <c r="J4" s="57"/>
      <c r="K4" s="57"/>
      <c r="L4" s="57"/>
      <c r="M4" s="57"/>
      <c r="N4" s="58"/>
    </row>
    <row r="5" spans="1:15" ht="17.25">
      <c r="C5" s="189" t="s">
        <v>13</v>
      </c>
      <c r="D5" s="190"/>
      <c r="E5" s="193" t="s">
        <v>63</v>
      </c>
      <c r="F5" s="194"/>
      <c r="G5" s="194"/>
      <c r="H5" s="195" t="s">
        <v>3</v>
      </c>
      <c r="I5" s="193" t="s">
        <v>64</v>
      </c>
      <c r="J5" s="194"/>
      <c r="K5" s="194"/>
      <c r="L5" s="197"/>
      <c r="M5" s="195" t="s">
        <v>3</v>
      </c>
      <c r="N5" s="58"/>
    </row>
    <row r="6" spans="1:15" ht="18" thickBot="1">
      <c r="C6" s="191"/>
      <c r="D6" s="192"/>
      <c r="E6" s="105" t="s">
        <v>65</v>
      </c>
      <c r="F6" s="106" t="s">
        <v>66</v>
      </c>
      <c r="G6" s="106" t="s">
        <v>67</v>
      </c>
      <c r="H6" s="196"/>
      <c r="I6" s="105" t="s">
        <v>65</v>
      </c>
      <c r="J6" s="106" t="s">
        <v>66</v>
      </c>
      <c r="K6" s="106" t="s">
        <v>67</v>
      </c>
      <c r="L6" s="107" t="s">
        <v>68</v>
      </c>
      <c r="M6" s="196"/>
      <c r="N6" s="58"/>
    </row>
    <row r="7" spans="1:15" s="3" customFormat="1" ht="18" thickBot="1">
      <c r="B7" s="2"/>
      <c r="C7" s="68"/>
      <c r="D7" s="69"/>
      <c r="E7" s="70"/>
      <c r="F7" s="71"/>
      <c r="G7" s="70"/>
      <c r="H7" s="73"/>
      <c r="I7" s="72"/>
      <c r="J7" s="72"/>
      <c r="K7" s="72"/>
      <c r="L7" s="72"/>
      <c r="M7" s="73"/>
      <c r="N7" s="58"/>
      <c r="O7" s="13"/>
    </row>
    <row r="8" spans="1:15" ht="15" customHeight="1" thickBot="1">
      <c r="C8" s="101">
        <v>1</v>
      </c>
      <c r="D8" s="102" t="s">
        <v>8</v>
      </c>
      <c r="E8" s="119"/>
      <c r="F8" s="64"/>
      <c r="G8" s="64"/>
      <c r="H8" s="110">
        <f t="shared" ref="H8:H38" si="0">SUM(E8:G8)</f>
        <v>0</v>
      </c>
      <c r="I8" s="128"/>
      <c r="J8" s="129"/>
      <c r="K8" s="130"/>
      <c r="L8" s="131"/>
      <c r="M8" s="110">
        <f t="shared" ref="M8:M38" si="1">SUM(I8:L8)</f>
        <v>0</v>
      </c>
      <c r="N8" s="58"/>
    </row>
    <row r="9" spans="1:15" ht="15" customHeight="1" thickBot="1">
      <c r="C9" s="103">
        <v>2</v>
      </c>
      <c r="D9" s="102" t="s">
        <v>9</v>
      </c>
      <c r="E9" s="120">
        <v>100</v>
      </c>
      <c r="F9" s="59">
        <v>50</v>
      </c>
      <c r="G9" s="59"/>
      <c r="H9" s="111">
        <f t="shared" si="0"/>
        <v>150</v>
      </c>
      <c r="I9" s="46">
        <v>100</v>
      </c>
      <c r="J9" s="100"/>
      <c r="K9" s="46">
        <v>25</v>
      </c>
      <c r="L9" s="46"/>
      <c r="M9" s="116">
        <f t="shared" si="1"/>
        <v>125</v>
      </c>
      <c r="N9" s="58"/>
    </row>
    <row r="10" spans="1:15" s="11" customFormat="1" ht="15" customHeight="1" thickBot="1">
      <c r="A10" s="2"/>
      <c r="B10" s="2"/>
      <c r="C10" s="103">
        <v>3</v>
      </c>
      <c r="D10" s="102" t="s">
        <v>10</v>
      </c>
      <c r="E10" s="120"/>
      <c r="F10" s="59">
        <v>50</v>
      </c>
      <c r="G10" s="59">
        <v>100</v>
      </c>
      <c r="H10" s="113">
        <f t="shared" si="0"/>
        <v>150</v>
      </c>
      <c r="I10" s="139"/>
      <c r="J10" s="46"/>
      <c r="K10" s="46"/>
      <c r="L10" s="74"/>
      <c r="M10" s="117">
        <f t="shared" si="1"/>
        <v>0</v>
      </c>
      <c r="N10" s="58"/>
      <c r="O10" s="1"/>
    </row>
    <row r="11" spans="1:15" s="11" customFormat="1" ht="15" customHeight="1" thickBot="1">
      <c r="A11" s="2"/>
      <c r="B11" s="2"/>
      <c r="C11" s="103">
        <v>4</v>
      </c>
      <c r="D11" s="102" t="s">
        <v>11</v>
      </c>
      <c r="E11" s="121"/>
      <c r="F11" s="122">
        <v>100</v>
      </c>
      <c r="G11" s="122"/>
      <c r="H11" s="112">
        <f t="shared" si="0"/>
        <v>100</v>
      </c>
      <c r="I11" s="120"/>
      <c r="J11" s="59"/>
      <c r="K11" s="59"/>
      <c r="L11" s="92"/>
      <c r="M11" s="112">
        <f t="shared" si="1"/>
        <v>0</v>
      </c>
      <c r="N11" s="58"/>
      <c r="O11" s="1"/>
    </row>
    <row r="12" spans="1:15" s="11" customFormat="1" ht="15" customHeight="1" thickBot="1">
      <c r="A12" s="2"/>
      <c r="B12" s="2"/>
      <c r="C12" s="103">
        <v>5</v>
      </c>
      <c r="D12" s="102" t="s">
        <v>12</v>
      </c>
      <c r="E12" s="120"/>
      <c r="F12" s="59"/>
      <c r="G12" s="59"/>
      <c r="H12" s="112">
        <f t="shared" si="0"/>
        <v>0</v>
      </c>
      <c r="I12" s="120">
        <v>100</v>
      </c>
      <c r="J12" s="59">
        <v>50</v>
      </c>
      <c r="K12" s="59"/>
      <c r="L12" s="74"/>
      <c r="M12" s="112">
        <f t="shared" si="1"/>
        <v>150</v>
      </c>
      <c r="N12" s="58"/>
      <c r="O12" s="1"/>
    </row>
    <row r="13" spans="1:15" s="11" customFormat="1" ht="15" customHeight="1" thickBot="1">
      <c r="A13" s="2"/>
      <c r="B13" s="2"/>
      <c r="C13" s="103">
        <v>6</v>
      </c>
      <c r="D13" s="102" t="s">
        <v>2</v>
      </c>
      <c r="E13" s="123"/>
      <c r="F13" s="124"/>
      <c r="G13" s="44"/>
      <c r="H13" s="112">
        <f t="shared" si="0"/>
        <v>0</v>
      </c>
      <c r="I13" s="120"/>
      <c r="J13" s="59">
        <v>50</v>
      </c>
      <c r="K13" s="59">
        <v>100</v>
      </c>
      <c r="L13" s="67"/>
      <c r="M13" s="115">
        <f t="shared" si="1"/>
        <v>150</v>
      </c>
      <c r="N13" s="58"/>
      <c r="O13" s="1"/>
    </row>
    <row r="14" spans="1:15" s="11" customFormat="1" ht="15" customHeight="1" thickBot="1">
      <c r="A14" s="2"/>
      <c r="B14" s="2"/>
      <c r="C14" s="103">
        <v>7</v>
      </c>
      <c r="D14" s="102" t="s">
        <v>5</v>
      </c>
      <c r="E14" s="125"/>
      <c r="F14" s="49"/>
      <c r="G14" s="49"/>
      <c r="H14" s="112">
        <f t="shared" si="0"/>
        <v>0</v>
      </c>
      <c r="I14" s="121"/>
      <c r="J14" s="122">
        <v>100</v>
      </c>
      <c r="K14" s="122"/>
      <c r="L14" s="67"/>
      <c r="M14" s="115">
        <f t="shared" si="1"/>
        <v>100</v>
      </c>
      <c r="N14" s="58"/>
      <c r="O14" s="1"/>
    </row>
    <row r="15" spans="1:15" s="11" customFormat="1" ht="15" customHeight="1" thickBot="1">
      <c r="A15" s="87"/>
      <c r="B15" s="2"/>
      <c r="C15" s="103">
        <v>8</v>
      </c>
      <c r="D15" s="102" t="s">
        <v>7</v>
      </c>
      <c r="E15" s="125"/>
      <c r="F15" s="49"/>
      <c r="G15" s="49"/>
      <c r="H15" s="112">
        <f t="shared" si="0"/>
        <v>0</v>
      </c>
      <c r="I15" s="43"/>
      <c r="J15" s="44"/>
      <c r="K15" s="44"/>
      <c r="L15" s="67"/>
      <c r="M15" s="115">
        <f t="shared" si="1"/>
        <v>0</v>
      </c>
      <c r="N15" s="58"/>
      <c r="O15" s="1"/>
    </row>
    <row r="16" spans="1:15" s="11" customFormat="1" ht="15" customHeight="1" thickBot="1">
      <c r="A16" s="2"/>
      <c r="B16" s="2"/>
      <c r="C16" s="103">
        <v>9</v>
      </c>
      <c r="D16" s="102" t="s">
        <v>9</v>
      </c>
      <c r="E16" s="120">
        <v>100</v>
      </c>
      <c r="F16" s="59">
        <v>50</v>
      </c>
      <c r="G16" s="59"/>
      <c r="H16" s="112">
        <f t="shared" si="0"/>
        <v>150</v>
      </c>
      <c r="I16" s="43"/>
      <c r="J16" s="44"/>
      <c r="K16" s="44"/>
      <c r="L16" s="67"/>
      <c r="M16" s="115">
        <f t="shared" si="1"/>
        <v>0</v>
      </c>
      <c r="N16" s="58"/>
      <c r="O16" s="1"/>
    </row>
    <row r="17" spans="1:15" s="11" customFormat="1" ht="15" customHeight="1" thickBot="1">
      <c r="A17" s="2"/>
      <c r="B17" s="2"/>
      <c r="C17" s="103">
        <v>10</v>
      </c>
      <c r="D17" s="102" t="s">
        <v>10</v>
      </c>
      <c r="E17" s="120"/>
      <c r="F17" s="59">
        <v>50</v>
      </c>
      <c r="G17" s="59">
        <v>100</v>
      </c>
      <c r="H17" s="112">
        <f t="shared" si="0"/>
        <v>150</v>
      </c>
      <c r="I17" s="45"/>
      <c r="J17" s="66"/>
      <c r="K17" s="66"/>
      <c r="L17" s="133"/>
      <c r="M17" s="115">
        <f t="shared" si="1"/>
        <v>0</v>
      </c>
      <c r="N17" s="58"/>
      <c r="O17" s="1"/>
    </row>
    <row r="18" spans="1:15" s="11" customFormat="1" ht="15" customHeight="1" thickBot="1">
      <c r="A18" s="2"/>
      <c r="B18" s="2"/>
      <c r="C18" s="103">
        <v>11</v>
      </c>
      <c r="D18" s="102" t="s">
        <v>11</v>
      </c>
      <c r="E18" s="121"/>
      <c r="F18" s="122">
        <v>100</v>
      </c>
      <c r="G18" s="122"/>
      <c r="H18" s="112">
        <f t="shared" si="0"/>
        <v>100</v>
      </c>
      <c r="I18" s="134"/>
      <c r="J18" s="66"/>
      <c r="K18" s="66"/>
      <c r="L18" s="133"/>
      <c r="M18" s="115">
        <f t="shared" si="1"/>
        <v>0</v>
      </c>
      <c r="N18" s="58"/>
      <c r="O18" s="1"/>
    </row>
    <row r="19" spans="1:15" s="11" customFormat="1" ht="15" customHeight="1" thickBot="1">
      <c r="A19" s="2"/>
      <c r="B19" s="2"/>
      <c r="C19" s="103">
        <v>12</v>
      </c>
      <c r="D19" s="102" t="s">
        <v>12</v>
      </c>
      <c r="E19" s="125"/>
      <c r="F19" s="49"/>
      <c r="G19" s="49"/>
      <c r="H19" s="112">
        <f t="shared" si="0"/>
        <v>0</v>
      </c>
      <c r="I19" s="134"/>
      <c r="J19" s="66"/>
      <c r="K19" s="66"/>
      <c r="L19" s="133"/>
      <c r="M19" s="115">
        <f t="shared" si="1"/>
        <v>0</v>
      </c>
      <c r="N19" s="58"/>
      <c r="O19" s="1"/>
    </row>
    <row r="20" spans="1:15" s="11" customFormat="1" ht="15" customHeight="1" thickBot="1">
      <c r="A20" s="2"/>
      <c r="B20" s="2"/>
      <c r="C20" s="103">
        <v>13</v>
      </c>
      <c r="D20" s="102" t="s">
        <v>2</v>
      </c>
      <c r="E20" s="43"/>
      <c r="F20" s="49"/>
      <c r="G20" s="49"/>
      <c r="H20" s="112">
        <f t="shared" si="0"/>
        <v>0</v>
      </c>
      <c r="I20" s="134"/>
      <c r="J20" s="59">
        <v>100</v>
      </c>
      <c r="K20" s="59">
        <v>50</v>
      </c>
      <c r="L20" s="59"/>
      <c r="M20" s="115">
        <f t="shared" si="1"/>
        <v>150</v>
      </c>
      <c r="N20" s="58"/>
      <c r="O20" s="1"/>
    </row>
    <row r="21" spans="1:15" s="11" customFormat="1" ht="15" customHeight="1" thickBot="1">
      <c r="A21" s="2"/>
      <c r="B21" s="2"/>
      <c r="C21" s="103">
        <v>14</v>
      </c>
      <c r="D21" s="102" t="s">
        <v>5</v>
      </c>
      <c r="E21" s="43"/>
      <c r="F21" s="49"/>
      <c r="G21" s="49"/>
      <c r="H21" s="113">
        <f t="shared" si="0"/>
        <v>0</v>
      </c>
      <c r="I21" s="134"/>
      <c r="J21" s="59"/>
      <c r="K21" s="59">
        <v>50</v>
      </c>
      <c r="L21" s="59">
        <v>100</v>
      </c>
      <c r="M21" s="115">
        <f t="shared" si="1"/>
        <v>150</v>
      </c>
      <c r="N21" s="58"/>
      <c r="O21" s="1"/>
    </row>
    <row r="22" spans="1:15" s="11" customFormat="1" ht="15" customHeight="1" thickBot="1">
      <c r="A22" s="2"/>
      <c r="B22" s="2"/>
      <c r="C22" s="103">
        <v>15</v>
      </c>
      <c r="D22" s="102" t="s">
        <v>7</v>
      </c>
      <c r="E22" s="120">
        <v>100</v>
      </c>
      <c r="F22" s="59">
        <v>50</v>
      </c>
      <c r="G22" s="59"/>
      <c r="H22" s="113">
        <f t="shared" si="0"/>
        <v>150</v>
      </c>
      <c r="I22" s="135"/>
      <c r="J22" s="122"/>
      <c r="K22" s="122">
        <v>100</v>
      </c>
      <c r="L22" s="122"/>
      <c r="M22" s="115">
        <f t="shared" si="1"/>
        <v>100</v>
      </c>
      <c r="N22" s="58"/>
      <c r="O22" s="1"/>
    </row>
    <row r="23" spans="1:15" s="1" customFormat="1" ht="15" customHeight="1" thickBot="1">
      <c r="A23" s="2"/>
      <c r="B23" s="2"/>
      <c r="C23" s="103">
        <v>16</v>
      </c>
      <c r="D23" s="102" t="s">
        <v>9</v>
      </c>
      <c r="E23" s="120"/>
      <c r="F23" s="59">
        <v>50</v>
      </c>
      <c r="G23" s="59">
        <v>100</v>
      </c>
      <c r="H23" s="113">
        <f t="shared" si="0"/>
        <v>150</v>
      </c>
      <c r="I23" s="134"/>
      <c r="J23" s="60"/>
      <c r="K23" s="60"/>
      <c r="L23" s="136"/>
      <c r="M23" s="115">
        <f t="shared" si="1"/>
        <v>0</v>
      </c>
      <c r="N23" s="58"/>
    </row>
    <row r="24" spans="1:15" s="11" customFormat="1" ht="15" customHeight="1" thickBot="1">
      <c r="A24" s="2"/>
      <c r="B24" s="2"/>
      <c r="C24" s="103">
        <v>17</v>
      </c>
      <c r="D24" s="102" t="s">
        <v>10</v>
      </c>
      <c r="E24" s="121"/>
      <c r="F24" s="122">
        <v>100</v>
      </c>
      <c r="G24" s="122"/>
      <c r="H24" s="113">
        <f t="shared" si="0"/>
        <v>100</v>
      </c>
      <c r="I24" s="120">
        <v>100</v>
      </c>
      <c r="J24" s="59">
        <v>50</v>
      </c>
      <c r="K24" s="59"/>
      <c r="L24" s="133"/>
      <c r="M24" s="115">
        <f t="shared" si="1"/>
        <v>150</v>
      </c>
      <c r="N24" s="58"/>
      <c r="O24" s="1"/>
    </row>
    <row r="25" spans="1:15" s="11" customFormat="1" ht="15" customHeight="1" thickBot="1">
      <c r="A25" s="2"/>
      <c r="B25" s="2"/>
      <c r="C25" s="103">
        <v>18</v>
      </c>
      <c r="D25" s="102" t="s">
        <v>11</v>
      </c>
      <c r="E25" s="43"/>
      <c r="F25" s="49"/>
      <c r="G25" s="49"/>
      <c r="H25" s="113">
        <f t="shared" si="0"/>
        <v>0</v>
      </c>
      <c r="I25" s="120"/>
      <c r="J25" s="59">
        <v>50</v>
      </c>
      <c r="K25" s="59">
        <v>100</v>
      </c>
      <c r="L25" s="140"/>
      <c r="M25" s="115">
        <f t="shared" si="1"/>
        <v>150</v>
      </c>
      <c r="N25" s="58"/>
      <c r="O25" s="1"/>
    </row>
    <row r="26" spans="1:15" s="1" customFormat="1" ht="15" customHeight="1" thickBot="1">
      <c r="A26" s="2"/>
      <c r="B26" s="2"/>
      <c r="C26" s="103">
        <v>19</v>
      </c>
      <c r="D26" s="102" t="s">
        <v>12</v>
      </c>
      <c r="E26" s="43"/>
      <c r="F26" s="49"/>
      <c r="G26" s="49"/>
      <c r="H26" s="113">
        <f t="shared" si="0"/>
        <v>0</v>
      </c>
      <c r="I26" s="121"/>
      <c r="J26" s="122">
        <v>100</v>
      </c>
      <c r="K26" s="122"/>
      <c r="L26" s="133"/>
      <c r="M26" s="115">
        <f t="shared" si="1"/>
        <v>100</v>
      </c>
      <c r="N26" s="58"/>
    </row>
    <row r="27" spans="1:15" s="1" customFormat="1" ht="15" customHeight="1" thickBot="1">
      <c r="A27" s="2"/>
      <c r="B27" s="2"/>
      <c r="C27" s="103">
        <v>20</v>
      </c>
      <c r="D27" s="102" t="s">
        <v>2</v>
      </c>
      <c r="E27" s="43"/>
      <c r="F27" s="49"/>
      <c r="G27" s="49"/>
      <c r="H27" s="112">
        <f t="shared" si="0"/>
        <v>0</v>
      </c>
      <c r="I27" s="134"/>
      <c r="J27" s="66"/>
      <c r="K27" s="66"/>
      <c r="L27" s="133"/>
      <c r="M27" s="115">
        <f t="shared" si="1"/>
        <v>0</v>
      </c>
      <c r="N27" s="58"/>
    </row>
    <row r="28" spans="1:15" s="1" customFormat="1" ht="15" customHeight="1" thickBot="1">
      <c r="A28" s="2"/>
      <c r="B28" s="2"/>
      <c r="C28" s="103">
        <v>21</v>
      </c>
      <c r="D28" s="102" t="s">
        <v>5</v>
      </c>
      <c r="E28" s="120">
        <v>100</v>
      </c>
      <c r="F28" s="59">
        <v>50</v>
      </c>
      <c r="G28" s="59"/>
      <c r="H28" s="112">
        <f t="shared" si="0"/>
        <v>150</v>
      </c>
      <c r="I28" s="134"/>
      <c r="J28" s="59">
        <v>100</v>
      </c>
      <c r="K28" s="59">
        <v>50</v>
      </c>
      <c r="L28" s="59"/>
      <c r="M28" s="115">
        <f t="shared" si="1"/>
        <v>150</v>
      </c>
      <c r="N28" s="58"/>
    </row>
    <row r="29" spans="1:15" s="1" customFormat="1" ht="15" customHeight="1" thickBot="1">
      <c r="A29" s="2"/>
      <c r="B29" s="2"/>
      <c r="C29" s="103">
        <v>22</v>
      </c>
      <c r="D29" s="102" t="s">
        <v>7</v>
      </c>
      <c r="E29" s="120"/>
      <c r="F29" s="59">
        <v>50</v>
      </c>
      <c r="G29" s="59">
        <v>100</v>
      </c>
      <c r="H29" s="112">
        <f t="shared" si="0"/>
        <v>150</v>
      </c>
      <c r="I29" s="134"/>
      <c r="J29" s="59">
        <v>50</v>
      </c>
      <c r="K29" s="59">
        <v>50</v>
      </c>
      <c r="L29" s="59">
        <v>100</v>
      </c>
      <c r="M29" s="115">
        <f t="shared" si="1"/>
        <v>200</v>
      </c>
      <c r="N29" s="58"/>
    </row>
    <row r="30" spans="1:15" s="1" customFormat="1" ht="15" customHeight="1" thickBot="1">
      <c r="A30" s="2"/>
      <c r="B30" s="2"/>
      <c r="C30" s="103">
        <v>23</v>
      </c>
      <c r="D30" s="102" t="s">
        <v>9</v>
      </c>
      <c r="E30" s="121"/>
      <c r="F30" s="122">
        <v>100</v>
      </c>
      <c r="G30" s="122"/>
      <c r="H30" s="112">
        <f t="shared" si="0"/>
        <v>100</v>
      </c>
      <c r="I30" s="134"/>
      <c r="J30" s="122"/>
      <c r="K30" s="122">
        <v>100</v>
      </c>
      <c r="L30" s="122"/>
      <c r="M30" s="115">
        <f t="shared" si="1"/>
        <v>100</v>
      </c>
      <c r="N30" s="58"/>
    </row>
    <row r="31" spans="1:15" s="1" customFormat="1" ht="15" customHeight="1" thickBot="1">
      <c r="A31" s="2"/>
      <c r="B31" s="2"/>
      <c r="C31" s="103">
        <v>24</v>
      </c>
      <c r="D31" s="102" t="s">
        <v>10</v>
      </c>
      <c r="E31" s="45"/>
      <c r="F31" s="60"/>
      <c r="G31" s="60"/>
      <c r="H31" s="112">
        <f t="shared" si="0"/>
        <v>0</v>
      </c>
      <c r="I31" s="50"/>
      <c r="J31" s="81">
        <v>100</v>
      </c>
      <c r="K31" s="60"/>
      <c r="L31" s="136"/>
      <c r="M31" s="115">
        <f t="shared" si="1"/>
        <v>100</v>
      </c>
      <c r="N31" s="58"/>
    </row>
    <row r="32" spans="1:15" s="1" customFormat="1" ht="15" customHeight="1" thickBot="1">
      <c r="A32" s="2"/>
      <c r="B32" s="2"/>
      <c r="C32" s="103">
        <v>25</v>
      </c>
      <c r="D32" s="102" t="s">
        <v>11</v>
      </c>
      <c r="E32" s="45"/>
      <c r="F32" s="49"/>
      <c r="G32" s="49"/>
      <c r="H32" s="113">
        <f t="shared" si="0"/>
        <v>0</v>
      </c>
      <c r="I32" s="50"/>
      <c r="J32" s="60"/>
      <c r="K32" s="60"/>
      <c r="L32" s="136"/>
      <c r="M32" s="114">
        <f t="shared" si="1"/>
        <v>0</v>
      </c>
      <c r="N32" s="58"/>
    </row>
    <row r="33" spans="1:14" s="1" customFormat="1" ht="15" customHeight="1" thickBot="1">
      <c r="A33" s="2"/>
      <c r="B33" s="2"/>
      <c r="C33" s="103">
        <v>26</v>
      </c>
      <c r="D33" s="102" t="s">
        <v>12</v>
      </c>
      <c r="E33" s="43"/>
      <c r="F33" s="49"/>
      <c r="G33" s="49"/>
      <c r="H33" s="113">
        <f t="shared" si="0"/>
        <v>0</v>
      </c>
      <c r="I33" s="120">
        <v>100</v>
      </c>
      <c r="J33" s="59">
        <v>50</v>
      </c>
      <c r="K33" s="59"/>
      <c r="L33" s="136"/>
      <c r="M33" s="114">
        <f t="shared" si="1"/>
        <v>150</v>
      </c>
      <c r="N33" s="58"/>
    </row>
    <row r="34" spans="1:14" s="1" customFormat="1" ht="15" customHeight="1" thickBot="1">
      <c r="A34" s="2"/>
      <c r="B34" s="2"/>
      <c r="C34" s="103">
        <v>27</v>
      </c>
      <c r="D34" s="102" t="s">
        <v>2</v>
      </c>
      <c r="E34" s="43">
        <v>50</v>
      </c>
      <c r="F34" s="49"/>
      <c r="G34" s="60"/>
      <c r="H34" s="113">
        <f t="shared" si="0"/>
        <v>50</v>
      </c>
      <c r="I34" s="120"/>
      <c r="J34" s="59">
        <v>50</v>
      </c>
      <c r="K34" s="59">
        <v>100</v>
      </c>
      <c r="L34" s="136"/>
      <c r="M34" s="114">
        <f t="shared" si="1"/>
        <v>150</v>
      </c>
      <c r="N34" s="58"/>
    </row>
    <row r="35" spans="1:14" s="1" customFormat="1" ht="15" customHeight="1" thickBot="1">
      <c r="A35" s="2"/>
      <c r="B35" s="2"/>
      <c r="C35" s="103">
        <v>28</v>
      </c>
      <c r="D35" s="102" t="s">
        <v>5</v>
      </c>
      <c r="E35" s="45"/>
      <c r="F35" s="49"/>
      <c r="G35" s="49"/>
      <c r="H35" s="113">
        <f t="shared" si="0"/>
        <v>0</v>
      </c>
      <c r="I35" s="121"/>
      <c r="J35" s="122">
        <v>100</v>
      </c>
      <c r="K35" s="122"/>
      <c r="L35" s="136"/>
      <c r="M35" s="114">
        <f t="shared" si="1"/>
        <v>100</v>
      </c>
      <c r="N35" s="58"/>
    </row>
    <row r="36" spans="1:14" s="1" customFormat="1" ht="15" customHeight="1" thickBot="1">
      <c r="A36" s="12"/>
      <c r="B36" s="2"/>
      <c r="C36" s="103">
        <v>29</v>
      </c>
      <c r="D36" s="102" t="s">
        <v>7</v>
      </c>
      <c r="E36" s="43">
        <v>25</v>
      </c>
      <c r="F36" s="49">
        <v>25</v>
      </c>
      <c r="G36" s="49"/>
      <c r="H36" s="113">
        <f t="shared" si="0"/>
        <v>50</v>
      </c>
      <c r="I36" s="50"/>
      <c r="J36" s="60"/>
      <c r="K36" s="60">
        <v>25</v>
      </c>
      <c r="L36" s="136"/>
      <c r="M36" s="114">
        <f t="shared" si="1"/>
        <v>25</v>
      </c>
      <c r="N36" s="58"/>
    </row>
    <row r="37" spans="1:14" s="1" customFormat="1" ht="15" customHeight="1" thickBot="1">
      <c r="A37" s="12"/>
      <c r="B37" s="2"/>
      <c r="C37" s="103">
        <v>30</v>
      </c>
      <c r="D37" s="102" t="s">
        <v>9</v>
      </c>
      <c r="E37" s="43"/>
      <c r="F37" s="49"/>
      <c r="G37" s="49"/>
      <c r="H37" s="113">
        <f t="shared" si="0"/>
        <v>0</v>
      </c>
      <c r="I37" s="50"/>
      <c r="J37" s="60"/>
      <c r="K37" s="60"/>
      <c r="L37" s="136"/>
      <c r="M37" s="114">
        <f t="shared" si="1"/>
        <v>0</v>
      </c>
      <c r="N37" s="58"/>
    </row>
    <row r="38" spans="1:14" s="1" customFormat="1" ht="15" customHeight="1" thickBot="1">
      <c r="A38" s="12"/>
      <c r="B38" s="2"/>
      <c r="C38" s="104">
        <v>31</v>
      </c>
      <c r="D38" s="102" t="s">
        <v>10</v>
      </c>
      <c r="E38" s="137"/>
      <c r="F38" s="138"/>
      <c r="G38" s="138"/>
      <c r="H38" s="113">
        <f t="shared" si="0"/>
        <v>0</v>
      </c>
      <c r="I38" s="141"/>
      <c r="J38" s="142"/>
      <c r="K38" s="142"/>
      <c r="L38" s="143"/>
      <c r="M38" s="114">
        <f t="shared" si="1"/>
        <v>0</v>
      </c>
      <c r="N38" s="58"/>
    </row>
    <row r="39" spans="1:14" s="1" customFormat="1" ht="15" customHeight="1" thickBot="1">
      <c r="A39" s="12"/>
      <c r="B39" s="2"/>
      <c r="C39" s="198" t="s">
        <v>69</v>
      </c>
      <c r="D39" s="199"/>
      <c r="E39" s="84">
        <f>SUM(E8:E38)</f>
        <v>475</v>
      </c>
      <c r="F39" s="84">
        <f t="shared" ref="F39:M39" si="2">SUM(F8:F38)</f>
        <v>825</v>
      </c>
      <c r="G39" s="84">
        <f t="shared" si="2"/>
        <v>400</v>
      </c>
      <c r="H39" s="84">
        <f t="shared" si="2"/>
        <v>1700</v>
      </c>
      <c r="I39" s="84">
        <f t="shared" si="2"/>
        <v>400</v>
      </c>
      <c r="J39" s="84">
        <f t="shared" si="2"/>
        <v>950</v>
      </c>
      <c r="K39" s="84">
        <f t="shared" si="2"/>
        <v>750</v>
      </c>
      <c r="L39" s="84">
        <f t="shared" si="2"/>
        <v>200</v>
      </c>
      <c r="M39" s="84">
        <f t="shared" si="2"/>
        <v>2300</v>
      </c>
      <c r="N39" s="58"/>
    </row>
    <row r="40" spans="1:14" s="1" customFormat="1" ht="15" customHeight="1" thickBot="1">
      <c r="A40" s="2"/>
      <c r="B40" s="2"/>
      <c r="C40" s="93" t="s">
        <v>1</v>
      </c>
      <c r="D40" s="94"/>
      <c r="E40" s="99">
        <f>SUM(E39:E39)</f>
        <v>475</v>
      </c>
      <c r="F40" s="99">
        <f t="shared" ref="F40:M40" si="3">SUM(F39:F39)</f>
        <v>825</v>
      </c>
      <c r="G40" s="99">
        <f t="shared" si="3"/>
        <v>400</v>
      </c>
      <c r="H40" s="99">
        <f t="shared" si="3"/>
        <v>1700</v>
      </c>
      <c r="I40" s="99">
        <f t="shared" si="3"/>
        <v>400</v>
      </c>
      <c r="J40" s="99">
        <f t="shared" si="3"/>
        <v>950</v>
      </c>
      <c r="K40" s="99">
        <f t="shared" si="3"/>
        <v>750</v>
      </c>
      <c r="L40" s="99">
        <f t="shared" si="3"/>
        <v>200</v>
      </c>
      <c r="M40" s="99">
        <f t="shared" si="3"/>
        <v>2300</v>
      </c>
      <c r="N40" s="62"/>
    </row>
  </sheetData>
  <mergeCells count="6">
    <mergeCell ref="M5:M6"/>
    <mergeCell ref="C39:D39"/>
    <mergeCell ref="C5:D6"/>
    <mergeCell ref="E5:G5"/>
    <mergeCell ref="H5:H6"/>
    <mergeCell ref="I5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C379-930E-4E67-BF32-B13E64090654}">
  <sheetPr>
    <tabColor rgb="FF00B0F0"/>
    <pageSetUpPr fitToPage="1"/>
  </sheetPr>
  <dimension ref="A2:O39"/>
  <sheetViews>
    <sheetView showGridLines="0" zoomScale="85" zoomScaleNormal="85" workbookViewId="0">
      <selection activeCell="I8" sqref="I8:L37"/>
    </sheetView>
  </sheetViews>
  <sheetFormatPr defaultColWidth="8.85546875" defaultRowHeight="13.5"/>
  <cols>
    <col min="1" max="1" width="2.5703125" style="2" customWidth="1"/>
    <col min="2" max="2" width="5.42578125" style="2" customWidth="1"/>
    <col min="3" max="3" width="4.42578125" style="89" customWidth="1"/>
    <col min="4" max="4" width="5.5703125" style="89" customWidth="1"/>
    <col min="5" max="12" width="10" style="55" customWidth="1"/>
    <col min="13" max="13" width="11" style="55" customWidth="1"/>
    <col min="14" max="14" width="2.85546875" style="63" customWidth="1"/>
    <col min="15" max="15" width="1.85546875" style="1" customWidth="1"/>
    <col min="16" max="16384" width="8.85546875" style="2"/>
  </cols>
  <sheetData>
    <row r="2" spans="1:15" ht="33.75">
      <c r="C2" s="90"/>
      <c r="D2" s="91"/>
      <c r="F2" s="56"/>
      <c r="G2" s="56"/>
      <c r="H2" s="56"/>
      <c r="J2" s="56"/>
      <c r="K2" s="56"/>
      <c r="L2" s="56"/>
      <c r="M2" s="56"/>
      <c r="N2" s="42"/>
      <c r="O2" s="14"/>
    </row>
    <row r="3" spans="1:15" ht="12.6" customHeight="1">
      <c r="C3" s="90"/>
      <c r="D3" s="91"/>
      <c r="F3" s="56"/>
      <c r="G3" s="56"/>
      <c r="H3" s="56"/>
      <c r="J3" s="56"/>
      <c r="K3" s="56"/>
      <c r="L3" s="56"/>
      <c r="M3" s="56"/>
      <c r="N3" s="42"/>
      <c r="O3" s="14"/>
    </row>
    <row r="4" spans="1:15" ht="18" thickBot="1">
      <c r="C4" s="95"/>
      <c r="D4" s="95"/>
      <c r="J4" s="57"/>
      <c r="K4" s="57"/>
      <c r="L4" s="57"/>
      <c r="M4" s="57"/>
      <c r="N4" s="58"/>
    </row>
    <row r="5" spans="1:15" ht="17.25">
      <c r="C5" s="189" t="s">
        <v>13</v>
      </c>
      <c r="D5" s="190"/>
      <c r="E5" s="193" t="s">
        <v>63</v>
      </c>
      <c r="F5" s="194"/>
      <c r="G5" s="194"/>
      <c r="H5" s="195" t="s">
        <v>3</v>
      </c>
      <c r="I5" s="193" t="s">
        <v>64</v>
      </c>
      <c r="J5" s="194"/>
      <c r="K5" s="194"/>
      <c r="L5" s="197"/>
      <c r="M5" s="195" t="s">
        <v>3</v>
      </c>
      <c r="N5" s="58"/>
    </row>
    <row r="6" spans="1:15" ht="18" thickBot="1">
      <c r="C6" s="191"/>
      <c r="D6" s="192"/>
      <c r="E6" s="105" t="s">
        <v>65</v>
      </c>
      <c r="F6" s="106" t="s">
        <v>66</v>
      </c>
      <c r="G6" s="106" t="s">
        <v>67</v>
      </c>
      <c r="H6" s="196"/>
      <c r="I6" s="105" t="s">
        <v>65</v>
      </c>
      <c r="J6" s="106" t="s">
        <v>66</v>
      </c>
      <c r="K6" s="106" t="s">
        <v>67</v>
      </c>
      <c r="L6" s="107" t="s">
        <v>68</v>
      </c>
      <c r="M6" s="196"/>
      <c r="N6" s="58"/>
    </row>
    <row r="7" spans="1:15" s="3" customFormat="1" ht="18" thickBot="1">
      <c r="B7" s="2"/>
      <c r="C7" s="68"/>
      <c r="D7" s="69"/>
      <c r="E7" s="70"/>
      <c r="F7" s="71"/>
      <c r="G7" s="70"/>
      <c r="H7" s="73"/>
      <c r="I7" s="72"/>
      <c r="J7" s="72"/>
      <c r="K7" s="72"/>
      <c r="L7" s="72"/>
      <c r="M7" s="73"/>
      <c r="N7" s="58"/>
      <c r="O7" s="13"/>
    </row>
    <row r="8" spans="1:15" ht="15" customHeight="1" thickBot="1">
      <c r="C8" s="101">
        <v>1</v>
      </c>
      <c r="D8" s="102" t="s">
        <v>16</v>
      </c>
      <c r="E8" s="76"/>
      <c r="F8" s="64"/>
      <c r="G8" s="64"/>
      <c r="H8" s="110">
        <f t="shared" ref="H8:H37" si="0">SUM(E8:G8)</f>
        <v>0</v>
      </c>
      <c r="I8" s="128"/>
      <c r="J8" s="129"/>
      <c r="K8" s="130"/>
      <c r="L8" s="131"/>
      <c r="M8" s="110">
        <f t="shared" ref="M8:M37" si="1">SUM(I8:L8)</f>
        <v>0</v>
      </c>
      <c r="N8" s="58"/>
    </row>
    <row r="9" spans="1:15" ht="15" customHeight="1" thickBot="1">
      <c r="C9" s="103">
        <v>2</v>
      </c>
      <c r="D9" s="102" t="s">
        <v>12</v>
      </c>
      <c r="E9" s="77">
        <v>100</v>
      </c>
      <c r="F9" s="59">
        <v>50</v>
      </c>
      <c r="G9" s="59"/>
      <c r="H9" s="111">
        <f t="shared" si="0"/>
        <v>150</v>
      </c>
      <c r="I9" s="46"/>
      <c r="J9" s="100"/>
      <c r="K9" s="46">
        <v>100</v>
      </c>
      <c r="L9" s="46"/>
      <c r="M9" s="116">
        <f t="shared" si="1"/>
        <v>100</v>
      </c>
      <c r="N9" s="58"/>
    </row>
    <row r="10" spans="1:15" s="11" customFormat="1" ht="15" customHeight="1" thickBot="1">
      <c r="A10" s="2"/>
      <c r="B10" s="2"/>
      <c r="C10" s="103">
        <v>3</v>
      </c>
      <c r="D10" s="102" t="s">
        <v>2</v>
      </c>
      <c r="E10" s="77"/>
      <c r="F10" s="59">
        <v>50</v>
      </c>
      <c r="G10" s="59">
        <v>100</v>
      </c>
      <c r="H10" s="113">
        <f t="shared" si="0"/>
        <v>150</v>
      </c>
      <c r="I10" s="139"/>
      <c r="J10" s="46"/>
      <c r="K10" s="46">
        <v>100</v>
      </c>
      <c r="L10" s="74"/>
      <c r="M10" s="117">
        <f t="shared" si="1"/>
        <v>100</v>
      </c>
      <c r="N10" s="58"/>
      <c r="O10" s="1"/>
    </row>
    <row r="11" spans="1:15" s="11" customFormat="1" ht="15" customHeight="1" thickBot="1">
      <c r="A11" s="2"/>
      <c r="B11" s="2"/>
      <c r="C11" s="103">
        <v>4</v>
      </c>
      <c r="D11" s="102" t="s">
        <v>5</v>
      </c>
      <c r="E11" s="82"/>
      <c r="F11" s="83"/>
      <c r="G11" s="83"/>
      <c r="H11" s="112">
        <f t="shared" si="0"/>
        <v>0</v>
      </c>
      <c r="I11" s="120"/>
      <c r="J11" s="59"/>
      <c r="K11" s="59"/>
      <c r="L11" s="92"/>
      <c r="M11" s="112">
        <f t="shared" si="1"/>
        <v>0</v>
      </c>
      <c r="N11" s="58"/>
      <c r="O11" s="1"/>
    </row>
    <row r="12" spans="1:15" s="11" customFormat="1" ht="15" customHeight="1" thickBot="1">
      <c r="A12" s="2"/>
      <c r="B12" s="2"/>
      <c r="C12" s="103">
        <v>5</v>
      </c>
      <c r="D12" s="102" t="s">
        <v>7</v>
      </c>
      <c r="E12" s="85"/>
      <c r="F12" s="86"/>
      <c r="G12" s="86"/>
      <c r="H12" s="112">
        <f t="shared" si="0"/>
        <v>0</v>
      </c>
      <c r="I12" s="132"/>
      <c r="J12" s="59">
        <v>100</v>
      </c>
      <c r="K12" s="59">
        <v>50</v>
      </c>
      <c r="L12" s="59"/>
      <c r="M12" s="112">
        <f t="shared" si="1"/>
        <v>150</v>
      </c>
      <c r="N12" s="58"/>
      <c r="O12" s="1"/>
    </row>
    <row r="13" spans="1:15" s="11" customFormat="1" ht="15" customHeight="1" thickBot="1">
      <c r="A13" s="2"/>
      <c r="B13" s="2"/>
      <c r="C13" s="103">
        <v>6</v>
      </c>
      <c r="D13" s="102" t="s">
        <v>9</v>
      </c>
      <c r="E13" s="96"/>
      <c r="F13" s="88"/>
      <c r="G13" s="65"/>
      <c r="H13" s="112">
        <f t="shared" si="0"/>
        <v>0</v>
      </c>
      <c r="I13" s="132"/>
      <c r="J13" s="59"/>
      <c r="K13" s="59">
        <v>50</v>
      </c>
      <c r="L13" s="59">
        <v>100</v>
      </c>
      <c r="M13" s="115">
        <f t="shared" si="1"/>
        <v>150</v>
      </c>
      <c r="N13" s="58"/>
      <c r="O13" s="1"/>
    </row>
    <row r="14" spans="1:15" s="11" customFormat="1" ht="15" customHeight="1" thickBot="1">
      <c r="A14" s="2"/>
      <c r="B14" s="2"/>
      <c r="C14" s="103">
        <v>7</v>
      </c>
      <c r="D14" s="102" t="s">
        <v>10</v>
      </c>
      <c r="E14" s="54"/>
      <c r="F14" s="52"/>
      <c r="G14" s="52"/>
      <c r="H14" s="112">
        <f t="shared" si="0"/>
        <v>0</v>
      </c>
      <c r="I14" s="43"/>
      <c r="J14" s="44"/>
      <c r="K14" s="124"/>
      <c r="L14" s="67"/>
      <c r="M14" s="115">
        <f t="shared" si="1"/>
        <v>0</v>
      </c>
      <c r="N14" s="58"/>
      <c r="O14" s="1"/>
    </row>
    <row r="15" spans="1:15" s="11" customFormat="1" ht="15" customHeight="1" thickBot="1">
      <c r="A15" s="87"/>
      <c r="B15" s="2"/>
      <c r="C15" s="103">
        <v>8</v>
      </c>
      <c r="D15" s="102" t="s">
        <v>11</v>
      </c>
      <c r="E15" s="77">
        <v>100</v>
      </c>
      <c r="F15" s="59">
        <v>50</v>
      </c>
      <c r="G15" s="59"/>
      <c r="H15" s="112">
        <f t="shared" si="0"/>
        <v>150</v>
      </c>
      <c r="I15" s="43"/>
      <c r="J15" s="44"/>
      <c r="K15" s="44"/>
      <c r="L15" s="67"/>
      <c r="M15" s="115">
        <f t="shared" si="1"/>
        <v>0</v>
      </c>
      <c r="N15" s="58"/>
      <c r="O15" s="1"/>
    </row>
    <row r="16" spans="1:15" s="11" customFormat="1" ht="15" customHeight="1" thickBot="1">
      <c r="A16" s="2"/>
      <c r="B16" s="2"/>
      <c r="C16" s="103">
        <v>9</v>
      </c>
      <c r="D16" s="102" t="s">
        <v>12</v>
      </c>
      <c r="E16" s="77"/>
      <c r="F16" s="59">
        <v>50</v>
      </c>
      <c r="G16" s="59">
        <v>100</v>
      </c>
      <c r="H16" s="112">
        <f t="shared" si="0"/>
        <v>150</v>
      </c>
      <c r="I16" s="120">
        <v>100</v>
      </c>
      <c r="J16" s="59">
        <v>50</v>
      </c>
      <c r="K16" s="59"/>
      <c r="L16" s="67"/>
      <c r="M16" s="115">
        <f t="shared" si="1"/>
        <v>150</v>
      </c>
      <c r="N16" s="58"/>
      <c r="O16" s="1"/>
    </row>
    <row r="17" spans="1:15" s="11" customFormat="1" ht="15" customHeight="1" thickBot="1">
      <c r="A17" s="2"/>
      <c r="B17" s="2"/>
      <c r="C17" s="103">
        <v>10</v>
      </c>
      <c r="D17" s="102" t="s">
        <v>2</v>
      </c>
      <c r="E17" s="78"/>
      <c r="F17" s="49">
        <v>50</v>
      </c>
      <c r="G17" s="49"/>
      <c r="H17" s="112">
        <f t="shared" si="0"/>
        <v>50</v>
      </c>
      <c r="I17" s="120"/>
      <c r="J17" s="59">
        <v>50</v>
      </c>
      <c r="K17" s="59">
        <v>100</v>
      </c>
      <c r="L17" s="133"/>
      <c r="M17" s="115">
        <f t="shared" si="1"/>
        <v>150</v>
      </c>
      <c r="N17" s="58"/>
      <c r="O17" s="1"/>
    </row>
    <row r="18" spans="1:15" s="11" customFormat="1" ht="15" customHeight="1" thickBot="1">
      <c r="A18" s="2"/>
      <c r="B18" s="2"/>
      <c r="C18" s="103">
        <v>11</v>
      </c>
      <c r="D18" s="102" t="s">
        <v>5</v>
      </c>
      <c r="E18" s="53"/>
      <c r="F18" s="49">
        <v>50</v>
      </c>
      <c r="G18" s="49"/>
      <c r="H18" s="112">
        <f t="shared" si="0"/>
        <v>50</v>
      </c>
      <c r="I18" s="134"/>
      <c r="J18" s="66"/>
      <c r="K18" s="66"/>
      <c r="L18" s="133"/>
      <c r="M18" s="115">
        <f t="shared" si="1"/>
        <v>0</v>
      </c>
      <c r="N18" s="58"/>
      <c r="O18" s="1"/>
    </row>
    <row r="19" spans="1:15" s="11" customFormat="1" ht="15" customHeight="1" thickBot="1">
      <c r="A19" s="2"/>
      <c r="B19" s="2"/>
      <c r="C19" s="103">
        <v>12</v>
      </c>
      <c r="D19" s="102" t="s">
        <v>7</v>
      </c>
      <c r="E19" s="51"/>
      <c r="F19" s="49"/>
      <c r="G19" s="49"/>
      <c r="H19" s="112">
        <f t="shared" si="0"/>
        <v>0</v>
      </c>
      <c r="I19" s="134"/>
      <c r="J19" s="66">
        <v>100</v>
      </c>
      <c r="K19" s="66"/>
      <c r="L19" s="133"/>
      <c r="M19" s="115">
        <f t="shared" si="1"/>
        <v>100</v>
      </c>
      <c r="N19" s="58"/>
      <c r="O19" s="1"/>
    </row>
    <row r="20" spans="1:15" s="11" customFormat="1" ht="15" customHeight="1" thickBot="1">
      <c r="A20" s="2"/>
      <c r="B20" s="2"/>
      <c r="C20" s="103">
        <v>13</v>
      </c>
      <c r="D20" s="102" t="s">
        <v>9</v>
      </c>
      <c r="E20" s="48"/>
      <c r="F20" s="49"/>
      <c r="G20" s="49"/>
      <c r="H20" s="112">
        <f t="shared" si="0"/>
        <v>0</v>
      </c>
      <c r="I20" s="134"/>
      <c r="J20" s="66"/>
      <c r="K20" s="66"/>
      <c r="L20" s="133"/>
      <c r="M20" s="115">
        <f t="shared" si="1"/>
        <v>0</v>
      </c>
      <c r="N20" s="58"/>
      <c r="O20" s="1"/>
    </row>
    <row r="21" spans="1:15" s="11" customFormat="1" ht="15" customHeight="1" thickBot="1">
      <c r="A21" s="2"/>
      <c r="B21" s="2"/>
      <c r="C21" s="103">
        <v>14</v>
      </c>
      <c r="D21" s="102" t="s">
        <v>10</v>
      </c>
      <c r="E21" s="78"/>
      <c r="F21" s="61"/>
      <c r="G21" s="61"/>
      <c r="H21" s="113">
        <f t="shared" si="0"/>
        <v>0</v>
      </c>
      <c r="I21" s="134"/>
      <c r="J21" s="66"/>
      <c r="K21" s="66"/>
      <c r="L21" s="133"/>
      <c r="M21" s="115">
        <f t="shared" si="1"/>
        <v>0</v>
      </c>
      <c r="N21" s="58"/>
      <c r="O21" s="1"/>
    </row>
    <row r="22" spans="1:15" s="11" customFormat="1" ht="15" customHeight="1" thickBot="1">
      <c r="A22" s="2"/>
      <c r="B22" s="2"/>
      <c r="C22" s="103">
        <v>15</v>
      </c>
      <c r="D22" s="102" t="s">
        <v>11</v>
      </c>
      <c r="E22" s="97"/>
      <c r="F22" s="98"/>
      <c r="G22" s="52"/>
      <c r="H22" s="113">
        <f t="shared" si="0"/>
        <v>0</v>
      </c>
      <c r="I22" s="135"/>
      <c r="J22" s="59">
        <v>100</v>
      </c>
      <c r="K22" s="59">
        <v>50</v>
      </c>
      <c r="L22" s="59"/>
      <c r="M22" s="115">
        <f t="shared" si="1"/>
        <v>150</v>
      </c>
      <c r="N22" s="58"/>
      <c r="O22" s="1"/>
    </row>
    <row r="23" spans="1:15" s="1" customFormat="1" ht="15" customHeight="1" thickBot="1">
      <c r="A23" s="2"/>
      <c r="B23" s="2"/>
      <c r="C23" s="103">
        <v>16</v>
      </c>
      <c r="D23" s="102" t="s">
        <v>12</v>
      </c>
      <c r="E23" s="77">
        <v>100</v>
      </c>
      <c r="F23" s="59">
        <v>50</v>
      </c>
      <c r="G23" s="59"/>
      <c r="H23" s="113">
        <f t="shared" si="0"/>
        <v>150</v>
      </c>
      <c r="I23" s="134"/>
      <c r="J23" s="59"/>
      <c r="K23" s="59">
        <v>50</v>
      </c>
      <c r="L23" s="59">
        <v>100</v>
      </c>
      <c r="M23" s="115">
        <f t="shared" si="1"/>
        <v>150</v>
      </c>
      <c r="N23" s="58"/>
    </row>
    <row r="24" spans="1:15" s="11" customFormat="1" ht="15" customHeight="1" thickBot="1">
      <c r="A24" s="2"/>
      <c r="B24" s="2"/>
      <c r="C24" s="103">
        <v>17</v>
      </c>
      <c r="D24" s="102" t="s">
        <v>2</v>
      </c>
      <c r="E24" s="77"/>
      <c r="F24" s="59">
        <v>50</v>
      </c>
      <c r="G24" s="59">
        <v>100</v>
      </c>
      <c r="H24" s="113">
        <f t="shared" si="0"/>
        <v>150</v>
      </c>
      <c r="I24" s="134"/>
      <c r="J24" s="66"/>
      <c r="K24" s="66"/>
      <c r="L24" s="133"/>
      <c r="M24" s="115">
        <f t="shared" si="1"/>
        <v>0</v>
      </c>
      <c r="N24" s="58"/>
      <c r="O24" s="1"/>
    </row>
    <row r="25" spans="1:15" s="11" customFormat="1" ht="15" customHeight="1" thickBot="1">
      <c r="A25" s="2"/>
      <c r="B25" s="2"/>
      <c r="C25" s="103">
        <v>18</v>
      </c>
      <c r="D25" s="102" t="s">
        <v>5</v>
      </c>
      <c r="E25" s="78"/>
      <c r="F25" s="49"/>
      <c r="G25" s="49"/>
      <c r="H25" s="113">
        <f t="shared" si="0"/>
        <v>0</v>
      </c>
      <c r="I25" s="134"/>
      <c r="J25" s="66"/>
      <c r="K25" s="145"/>
      <c r="L25" s="140"/>
      <c r="M25" s="115">
        <f t="shared" si="1"/>
        <v>0</v>
      </c>
      <c r="N25" s="58"/>
      <c r="O25" s="1"/>
    </row>
    <row r="26" spans="1:15" s="1" customFormat="1" ht="15" customHeight="1" thickBot="1">
      <c r="A26" s="2"/>
      <c r="B26" s="2"/>
      <c r="C26" s="103">
        <v>19</v>
      </c>
      <c r="D26" s="102" t="s">
        <v>7</v>
      </c>
      <c r="E26" s="78"/>
      <c r="F26" s="49"/>
      <c r="G26" s="49"/>
      <c r="H26" s="113">
        <f t="shared" si="0"/>
        <v>0</v>
      </c>
      <c r="I26" s="134"/>
      <c r="J26" s="66"/>
      <c r="K26" s="66"/>
      <c r="L26" s="133"/>
      <c r="M26" s="115">
        <f t="shared" si="1"/>
        <v>0</v>
      </c>
      <c r="N26" s="58"/>
    </row>
    <row r="27" spans="1:15" s="1" customFormat="1" ht="15" customHeight="1" thickBot="1">
      <c r="A27" s="2"/>
      <c r="B27" s="2"/>
      <c r="C27" s="103">
        <v>20</v>
      </c>
      <c r="D27" s="102" t="s">
        <v>9</v>
      </c>
      <c r="E27" s="78"/>
      <c r="F27" s="52"/>
      <c r="G27" s="52"/>
      <c r="H27" s="112">
        <f t="shared" si="0"/>
        <v>0</v>
      </c>
      <c r="I27" s="120">
        <v>100</v>
      </c>
      <c r="J27" s="59">
        <v>50</v>
      </c>
      <c r="K27" s="59"/>
      <c r="L27" s="133"/>
      <c r="M27" s="115">
        <f t="shared" si="1"/>
        <v>150</v>
      </c>
      <c r="N27" s="58"/>
    </row>
    <row r="28" spans="1:15" s="1" customFormat="1" ht="15" customHeight="1" thickBot="1">
      <c r="A28" s="2"/>
      <c r="B28" s="2"/>
      <c r="C28" s="103">
        <v>21</v>
      </c>
      <c r="D28" s="102" t="s">
        <v>10</v>
      </c>
      <c r="E28" s="75"/>
      <c r="F28" s="47"/>
      <c r="G28" s="47"/>
      <c r="H28" s="112">
        <f t="shared" si="0"/>
        <v>0</v>
      </c>
      <c r="I28" s="120"/>
      <c r="J28" s="59">
        <v>50</v>
      </c>
      <c r="K28" s="59">
        <v>100</v>
      </c>
      <c r="L28" s="136"/>
      <c r="M28" s="115">
        <f t="shared" si="1"/>
        <v>150</v>
      </c>
      <c r="N28" s="58"/>
    </row>
    <row r="29" spans="1:15" s="1" customFormat="1" ht="15" customHeight="1" thickBot="1">
      <c r="A29" s="2"/>
      <c r="B29" s="2"/>
      <c r="C29" s="103">
        <v>22</v>
      </c>
      <c r="D29" s="102" t="s">
        <v>11</v>
      </c>
      <c r="E29" s="77">
        <v>100</v>
      </c>
      <c r="F29" s="59">
        <v>50</v>
      </c>
      <c r="G29" s="59"/>
      <c r="H29" s="112">
        <f t="shared" si="0"/>
        <v>150</v>
      </c>
      <c r="I29" s="134"/>
      <c r="J29" s="60">
        <v>100</v>
      </c>
      <c r="K29" s="60">
        <v>100</v>
      </c>
      <c r="L29" s="136"/>
      <c r="M29" s="115">
        <f t="shared" si="1"/>
        <v>200</v>
      </c>
      <c r="N29" s="58"/>
    </row>
    <row r="30" spans="1:15" s="1" customFormat="1" ht="15" customHeight="1" thickBot="1">
      <c r="A30" s="2"/>
      <c r="B30" s="2"/>
      <c r="C30" s="103">
        <v>23</v>
      </c>
      <c r="D30" s="102" t="s">
        <v>12</v>
      </c>
      <c r="E30" s="77"/>
      <c r="F30" s="59">
        <v>50</v>
      </c>
      <c r="G30" s="59">
        <v>100</v>
      </c>
      <c r="H30" s="112">
        <f t="shared" si="0"/>
        <v>150</v>
      </c>
      <c r="I30" s="134"/>
      <c r="J30" s="60"/>
      <c r="K30" s="60"/>
      <c r="L30" s="136"/>
      <c r="M30" s="115">
        <f t="shared" si="1"/>
        <v>0</v>
      </c>
      <c r="N30" s="58"/>
    </row>
    <row r="31" spans="1:15" s="1" customFormat="1" ht="15" customHeight="1" thickBot="1">
      <c r="A31" s="2"/>
      <c r="B31" s="2"/>
      <c r="C31" s="103">
        <v>24</v>
      </c>
      <c r="D31" s="102" t="s">
        <v>2</v>
      </c>
      <c r="E31" s="79"/>
      <c r="F31" s="80">
        <v>50</v>
      </c>
      <c r="G31" s="80"/>
      <c r="H31" s="112">
        <f t="shared" si="0"/>
        <v>50</v>
      </c>
      <c r="I31" s="50"/>
      <c r="J31" s="81"/>
      <c r="K31" s="60"/>
      <c r="L31" s="136"/>
      <c r="M31" s="115">
        <f t="shared" si="1"/>
        <v>0</v>
      </c>
      <c r="N31" s="58"/>
    </row>
    <row r="32" spans="1:15" s="1" customFormat="1" ht="15" customHeight="1" thickBot="1">
      <c r="A32" s="2"/>
      <c r="B32" s="2"/>
      <c r="C32" s="103">
        <v>25</v>
      </c>
      <c r="D32" s="102" t="s">
        <v>5</v>
      </c>
      <c r="E32" s="75"/>
      <c r="F32" s="49"/>
      <c r="G32" s="49"/>
      <c r="H32" s="113">
        <f t="shared" si="0"/>
        <v>0</v>
      </c>
      <c r="I32" s="120">
        <v>100</v>
      </c>
      <c r="J32" s="59">
        <v>50</v>
      </c>
      <c r="K32" s="59"/>
      <c r="L32" s="136"/>
      <c r="M32" s="114">
        <f t="shared" si="1"/>
        <v>150</v>
      </c>
      <c r="N32" s="58"/>
    </row>
    <row r="33" spans="1:14" s="1" customFormat="1" ht="15" customHeight="1" thickBot="1">
      <c r="A33" s="2"/>
      <c r="B33" s="2"/>
      <c r="C33" s="103">
        <v>26</v>
      </c>
      <c r="D33" s="102" t="s">
        <v>7</v>
      </c>
      <c r="E33" s="78"/>
      <c r="F33" s="49"/>
      <c r="G33" s="49"/>
      <c r="H33" s="113">
        <f t="shared" si="0"/>
        <v>0</v>
      </c>
      <c r="I33" s="120"/>
      <c r="J33" s="59">
        <v>50</v>
      </c>
      <c r="K33" s="59">
        <v>100</v>
      </c>
      <c r="L33" s="136"/>
      <c r="M33" s="114">
        <f t="shared" si="1"/>
        <v>150</v>
      </c>
      <c r="N33" s="58"/>
    </row>
    <row r="34" spans="1:14" s="1" customFormat="1" ht="15" customHeight="1" thickBot="1">
      <c r="A34" s="2"/>
      <c r="B34" s="2"/>
      <c r="C34" s="103">
        <v>27</v>
      </c>
      <c r="D34" s="102" t="s">
        <v>9</v>
      </c>
      <c r="E34" s="78"/>
      <c r="F34" s="49"/>
      <c r="G34" s="60"/>
      <c r="H34" s="113">
        <f t="shared" si="0"/>
        <v>0</v>
      </c>
      <c r="I34" s="50"/>
      <c r="J34" s="60"/>
      <c r="K34" s="60"/>
      <c r="L34" s="136"/>
      <c r="M34" s="114">
        <f t="shared" si="1"/>
        <v>0</v>
      </c>
      <c r="N34" s="58"/>
    </row>
    <row r="35" spans="1:14" s="1" customFormat="1" ht="15" customHeight="1" thickBot="1">
      <c r="A35" s="2"/>
      <c r="B35" s="2"/>
      <c r="C35" s="103">
        <v>28</v>
      </c>
      <c r="D35" s="102" t="s">
        <v>10</v>
      </c>
      <c r="E35" s="75"/>
      <c r="F35" s="49"/>
      <c r="G35" s="49"/>
      <c r="H35" s="113">
        <f t="shared" si="0"/>
        <v>0</v>
      </c>
      <c r="I35" s="50"/>
      <c r="J35" s="60"/>
      <c r="K35" s="60"/>
      <c r="L35" s="136"/>
      <c r="M35" s="114">
        <f t="shared" si="1"/>
        <v>0</v>
      </c>
      <c r="N35" s="58"/>
    </row>
    <row r="36" spans="1:14" s="1" customFormat="1" ht="15" customHeight="1" thickBot="1">
      <c r="A36" s="12"/>
      <c r="B36" s="2"/>
      <c r="C36" s="103">
        <v>29</v>
      </c>
      <c r="D36" s="102" t="s">
        <v>11</v>
      </c>
      <c r="E36" s="78"/>
      <c r="F36" s="49"/>
      <c r="G36" s="49"/>
      <c r="H36" s="113">
        <f t="shared" si="0"/>
        <v>0</v>
      </c>
      <c r="I36" s="50"/>
      <c r="J36" s="60"/>
      <c r="K36" s="60"/>
      <c r="L36" s="136"/>
      <c r="M36" s="114">
        <f t="shared" si="1"/>
        <v>0</v>
      </c>
      <c r="N36" s="58"/>
    </row>
    <row r="37" spans="1:14" s="1" customFormat="1" ht="15" customHeight="1" thickBot="1">
      <c r="A37" s="12"/>
      <c r="B37" s="2"/>
      <c r="C37" s="103">
        <v>30</v>
      </c>
      <c r="D37" s="102" t="s">
        <v>12</v>
      </c>
      <c r="E37" s="78"/>
      <c r="F37" s="49"/>
      <c r="G37" s="49"/>
      <c r="H37" s="113">
        <f t="shared" si="0"/>
        <v>0</v>
      </c>
      <c r="I37" s="141"/>
      <c r="J37" s="142"/>
      <c r="K37" s="142"/>
      <c r="L37" s="143"/>
      <c r="M37" s="114">
        <f t="shared" si="1"/>
        <v>0</v>
      </c>
      <c r="N37" s="58"/>
    </row>
    <row r="38" spans="1:14" s="1" customFormat="1" ht="15" customHeight="1" thickBot="1">
      <c r="A38" s="12"/>
      <c r="B38" s="2"/>
      <c r="C38" s="198" t="s">
        <v>69</v>
      </c>
      <c r="D38" s="199"/>
      <c r="E38" s="84">
        <f t="shared" ref="E38:M38" si="2">SUM(E8:E37)</f>
        <v>400</v>
      </c>
      <c r="F38" s="84">
        <f t="shared" si="2"/>
        <v>550</v>
      </c>
      <c r="G38" s="84">
        <f t="shared" si="2"/>
        <v>400</v>
      </c>
      <c r="H38" s="84">
        <f t="shared" si="2"/>
        <v>1350</v>
      </c>
      <c r="I38" s="84">
        <f t="shared" si="2"/>
        <v>300</v>
      </c>
      <c r="J38" s="84">
        <f t="shared" si="2"/>
        <v>700</v>
      </c>
      <c r="K38" s="84">
        <f t="shared" si="2"/>
        <v>800</v>
      </c>
      <c r="L38" s="84">
        <f t="shared" si="2"/>
        <v>200</v>
      </c>
      <c r="M38" s="84">
        <f t="shared" si="2"/>
        <v>2000</v>
      </c>
      <c r="N38" s="58"/>
    </row>
    <row r="39" spans="1:14" s="1" customFormat="1" ht="15" customHeight="1" thickBot="1">
      <c r="A39" s="2"/>
      <c r="B39" s="2"/>
      <c r="C39" s="93" t="s">
        <v>1</v>
      </c>
      <c r="D39" s="94"/>
      <c r="E39" s="99">
        <f>SUM(E38:E38)</f>
        <v>400</v>
      </c>
      <c r="F39" s="99">
        <f t="shared" ref="F39:M39" si="3">SUM(F38:F38)</f>
        <v>550</v>
      </c>
      <c r="G39" s="99">
        <f t="shared" si="3"/>
        <v>400</v>
      </c>
      <c r="H39" s="99">
        <f t="shared" si="3"/>
        <v>1350</v>
      </c>
      <c r="I39" s="99">
        <f t="shared" si="3"/>
        <v>300</v>
      </c>
      <c r="J39" s="99">
        <f t="shared" si="3"/>
        <v>700</v>
      </c>
      <c r="K39" s="99">
        <f t="shared" si="3"/>
        <v>800</v>
      </c>
      <c r="L39" s="99">
        <f t="shared" si="3"/>
        <v>200</v>
      </c>
      <c r="M39" s="99">
        <f t="shared" si="3"/>
        <v>2000</v>
      </c>
      <c r="N39" s="62"/>
    </row>
  </sheetData>
  <mergeCells count="6">
    <mergeCell ref="M5:M6"/>
    <mergeCell ref="C38:D38"/>
    <mergeCell ref="C5:D6"/>
    <mergeCell ref="E5:G5"/>
    <mergeCell ref="H5:H6"/>
    <mergeCell ref="I5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CFD1-3DC7-4AC2-8C0B-F9069F467966}">
  <sheetPr>
    <tabColor rgb="FF00B0F0"/>
    <pageSetUpPr fitToPage="1"/>
  </sheetPr>
  <dimension ref="A2:O39"/>
  <sheetViews>
    <sheetView showGridLines="0" zoomScale="85" zoomScaleNormal="85" workbookViewId="0">
      <selection activeCell="J42" sqref="J42"/>
    </sheetView>
  </sheetViews>
  <sheetFormatPr defaultColWidth="8.85546875" defaultRowHeight="13.5"/>
  <cols>
    <col min="1" max="1" width="2.5703125" style="2" customWidth="1"/>
    <col min="2" max="2" width="5.42578125" style="2" customWidth="1"/>
    <col min="3" max="3" width="4.42578125" style="89" customWidth="1"/>
    <col min="4" max="4" width="5.5703125" style="89" customWidth="1"/>
    <col min="5" max="12" width="10" style="55" customWidth="1"/>
    <col min="13" max="13" width="11" style="55" customWidth="1"/>
    <col min="14" max="14" width="2.85546875" style="63" customWidth="1"/>
    <col min="15" max="15" width="1.85546875" style="1" customWidth="1"/>
    <col min="16" max="16384" width="8.85546875" style="2"/>
  </cols>
  <sheetData>
    <row r="2" spans="1:15" ht="33.75">
      <c r="C2" s="90"/>
      <c r="D2" s="91"/>
      <c r="F2" s="56"/>
      <c r="G2" s="56"/>
      <c r="H2" s="56"/>
      <c r="J2" s="56"/>
      <c r="K2" s="56"/>
      <c r="L2" s="56"/>
      <c r="M2" s="56"/>
      <c r="N2" s="42"/>
      <c r="O2" s="14"/>
    </row>
    <row r="3" spans="1:15" ht="12.6" customHeight="1">
      <c r="C3" s="90"/>
      <c r="D3" s="91"/>
      <c r="F3" s="56"/>
      <c r="G3" s="56"/>
      <c r="H3" s="56"/>
      <c r="J3" s="56"/>
      <c r="K3" s="56"/>
      <c r="L3" s="56"/>
      <c r="M3" s="56"/>
      <c r="N3" s="42"/>
      <c r="O3" s="14"/>
    </row>
    <row r="4" spans="1:15" ht="18" thickBot="1">
      <c r="C4" s="95"/>
      <c r="D4" s="95"/>
      <c r="J4" s="57"/>
      <c r="K4" s="57"/>
      <c r="L4" s="57"/>
      <c r="M4" s="57"/>
      <c r="N4" s="58"/>
    </row>
    <row r="5" spans="1:15" ht="17.25">
      <c r="C5" s="189" t="s">
        <v>13</v>
      </c>
      <c r="D5" s="190"/>
      <c r="E5" s="193" t="s">
        <v>63</v>
      </c>
      <c r="F5" s="194"/>
      <c r="G5" s="194"/>
      <c r="H5" s="195" t="s">
        <v>3</v>
      </c>
      <c r="I5" s="193" t="s">
        <v>64</v>
      </c>
      <c r="J5" s="194"/>
      <c r="K5" s="194"/>
      <c r="L5" s="197"/>
      <c r="M5" s="195" t="s">
        <v>3</v>
      </c>
      <c r="N5" s="58"/>
    </row>
    <row r="6" spans="1:15" ht="18" thickBot="1">
      <c r="C6" s="191"/>
      <c r="D6" s="192"/>
      <c r="E6" s="105" t="s">
        <v>65</v>
      </c>
      <c r="F6" s="106" t="s">
        <v>66</v>
      </c>
      <c r="G6" s="106" t="s">
        <v>67</v>
      </c>
      <c r="H6" s="196"/>
      <c r="I6" s="105" t="s">
        <v>65</v>
      </c>
      <c r="J6" s="106" t="s">
        <v>66</v>
      </c>
      <c r="K6" s="106" t="s">
        <v>67</v>
      </c>
      <c r="L6" s="107" t="s">
        <v>68</v>
      </c>
      <c r="M6" s="196"/>
      <c r="N6" s="58"/>
    </row>
    <row r="7" spans="1:15" s="3" customFormat="1" ht="18" thickBot="1">
      <c r="B7" s="2"/>
      <c r="C7" s="68"/>
      <c r="D7" s="69"/>
      <c r="E7" s="70"/>
      <c r="F7" s="71"/>
      <c r="G7" s="70"/>
      <c r="H7" s="73"/>
      <c r="I7" s="72"/>
      <c r="J7" s="72"/>
      <c r="K7" s="72"/>
      <c r="L7" s="72"/>
      <c r="M7" s="73"/>
      <c r="N7" s="58"/>
      <c r="O7" s="13"/>
    </row>
    <row r="8" spans="1:15" ht="15" customHeight="1" thickBot="1">
      <c r="C8" s="101">
        <v>1</v>
      </c>
      <c r="D8" s="102" t="s">
        <v>16</v>
      </c>
      <c r="E8" s="76"/>
      <c r="F8" s="64"/>
      <c r="G8" s="64"/>
      <c r="H8" s="110">
        <f t="shared" ref="H8:H37" si="0">SUM(E8:G8)</f>
        <v>0</v>
      </c>
      <c r="I8" s="128"/>
      <c r="J8" s="129"/>
      <c r="K8" s="130"/>
      <c r="L8" s="131"/>
      <c r="M8" s="110">
        <f t="shared" ref="M8:M37" si="1">SUM(I8:L8)</f>
        <v>0</v>
      </c>
      <c r="N8" s="58"/>
    </row>
    <row r="9" spans="1:15" ht="15" customHeight="1" thickBot="1">
      <c r="C9" s="103">
        <v>2</v>
      </c>
      <c r="D9" s="102" t="s">
        <v>12</v>
      </c>
      <c r="E9" s="77">
        <v>100</v>
      </c>
      <c r="F9" s="59"/>
      <c r="G9" s="59"/>
      <c r="H9" s="111">
        <f t="shared" si="0"/>
        <v>100</v>
      </c>
      <c r="I9" s="46"/>
      <c r="J9" s="100"/>
      <c r="K9" s="46"/>
      <c r="L9" s="46"/>
      <c r="M9" s="116">
        <f t="shared" si="1"/>
        <v>0</v>
      </c>
      <c r="N9" s="58"/>
    </row>
    <row r="10" spans="1:15" s="11" customFormat="1" ht="15" customHeight="1" thickBot="1">
      <c r="A10" s="2"/>
      <c r="B10" s="2"/>
      <c r="C10" s="103">
        <v>3</v>
      </c>
      <c r="D10" s="102" t="s">
        <v>2</v>
      </c>
      <c r="E10" s="77"/>
      <c r="F10" s="59">
        <v>50</v>
      </c>
      <c r="G10" s="59"/>
      <c r="H10" s="113">
        <f t="shared" si="0"/>
        <v>50</v>
      </c>
      <c r="I10" s="139"/>
      <c r="J10" s="46"/>
      <c r="K10" s="46"/>
      <c r="L10" s="74"/>
      <c r="M10" s="117">
        <f t="shared" si="1"/>
        <v>0</v>
      </c>
      <c r="N10" s="58"/>
      <c r="O10" s="1"/>
    </row>
    <row r="11" spans="1:15" s="11" customFormat="1" ht="15" customHeight="1" thickBot="1">
      <c r="A11" s="2"/>
      <c r="B11" s="2"/>
      <c r="C11" s="103">
        <v>4</v>
      </c>
      <c r="D11" s="102" t="s">
        <v>5</v>
      </c>
      <c r="E11" s="82"/>
      <c r="F11" s="83">
        <v>100</v>
      </c>
      <c r="G11" s="83">
        <v>100</v>
      </c>
      <c r="H11" s="112">
        <f t="shared" si="0"/>
        <v>200</v>
      </c>
      <c r="I11" s="120"/>
      <c r="J11" s="59"/>
      <c r="K11" s="59"/>
      <c r="L11" s="92"/>
      <c r="M11" s="112">
        <f t="shared" si="1"/>
        <v>0</v>
      </c>
      <c r="N11" s="58"/>
      <c r="O11" s="1"/>
    </row>
    <row r="12" spans="1:15" s="11" customFormat="1" ht="15" customHeight="1" thickBot="1">
      <c r="A12" s="2"/>
      <c r="B12" s="2"/>
      <c r="C12" s="103">
        <v>5</v>
      </c>
      <c r="D12" s="102" t="s">
        <v>7</v>
      </c>
      <c r="E12" s="85"/>
      <c r="F12" s="86">
        <v>50</v>
      </c>
      <c r="G12" s="86"/>
      <c r="H12" s="112">
        <f t="shared" si="0"/>
        <v>50</v>
      </c>
      <c r="I12" s="120">
        <v>100</v>
      </c>
      <c r="J12" s="59"/>
      <c r="K12" s="59"/>
      <c r="L12" s="74"/>
      <c r="M12" s="112">
        <f t="shared" si="1"/>
        <v>100</v>
      </c>
      <c r="N12" s="58"/>
      <c r="O12" s="1"/>
    </row>
    <row r="13" spans="1:15" s="11" customFormat="1" ht="15" customHeight="1" thickBot="1">
      <c r="A13" s="2"/>
      <c r="B13" s="2"/>
      <c r="C13" s="103">
        <v>6</v>
      </c>
      <c r="D13" s="102" t="s">
        <v>9</v>
      </c>
      <c r="E13" s="96"/>
      <c r="F13" s="88"/>
      <c r="G13" s="65"/>
      <c r="H13" s="112">
        <f t="shared" si="0"/>
        <v>0</v>
      </c>
      <c r="I13" s="120"/>
      <c r="J13" s="59">
        <v>50</v>
      </c>
      <c r="K13" s="59"/>
      <c r="L13" s="67"/>
      <c r="M13" s="115">
        <f t="shared" si="1"/>
        <v>50</v>
      </c>
      <c r="N13" s="58"/>
      <c r="O13" s="1"/>
    </row>
    <row r="14" spans="1:15" s="11" customFormat="1" ht="15" customHeight="1" thickBot="1">
      <c r="A14" s="2"/>
      <c r="B14" s="2"/>
      <c r="C14" s="103">
        <v>7</v>
      </c>
      <c r="D14" s="102" t="s">
        <v>10</v>
      </c>
      <c r="E14" s="54"/>
      <c r="F14" s="52"/>
      <c r="G14" s="52"/>
      <c r="H14" s="112">
        <f t="shared" si="0"/>
        <v>0</v>
      </c>
      <c r="I14" s="121"/>
      <c r="J14" s="122">
        <v>100</v>
      </c>
      <c r="K14" s="122">
        <v>100</v>
      </c>
      <c r="L14" s="67"/>
      <c r="M14" s="115">
        <f t="shared" si="1"/>
        <v>200</v>
      </c>
      <c r="N14" s="58"/>
      <c r="O14" s="1"/>
    </row>
    <row r="15" spans="1:15" s="11" customFormat="1" ht="15" customHeight="1" thickBot="1">
      <c r="A15" s="87"/>
      <c r="B15" s="2"/>
      <c r="C15" s="103">
        <v>8</v>
      </c>
      <c r="D15" s="102" t="s">
        <v>11</v>
      </c>
      <c r="E15" s="51"/>
      <c r="F15" s="49"/>
      <c r="G15" s="49"/>
      <c r="H15" s="112">
        <f t="shared" si="0"/>
        <v>0</v>
      </c>
      <c r="I15" s="120"/>
      <c r="J15" s="59">
        <v>50</v>
      </c>
      <c r="K15" s="59"/>
      <c r="L15" s="67"/>
      <c r="M15" s="115">
        <f t="shared" si="1"/>
        <v>50</v>
      </c>
      <c r="N15" s="58"/>
      <c r="O15" s="1"/>
    </row>
    <row r="16" spans="1:15" s="11" customFormat="1" ht="15" customHeight="1" thickBot="1">
      <c r="A16" s="2"/>
      <c r="B16" s="2"/>
      <c r="C16" s="103">
        <v>9</v>
      </c>
      <c r="D16" s="102" t="s">
        <v>12</v>
      </c>
      <c r="E16" s="77">
        <v>100</v>
      </c>
      <c r="F16" s="59"/>
      <c r="G16" s="59"/>
      <c r="H16" s="112">
        <f t="shared" si="0"/>
        <v>100</v>
      </c>
      <c r="I16" s="43"/>
      <c r="J16" s="59">
        <v>100</v>
      </c>
      <c r="K16" s="59"/>
      <c r="L16" s="59"/>
      <c r="M16" s="115">
        <f t="shared" si="1"/>
        <v>100</v>
      </c>
      <c r="N16" s="58"/>
      <c r="O16" s="1"/>
    </row>
    <row r="17" spans="1:15" s="11" customFormat="1" ht="15" customHeight="1" thickBot="1">
      <c r="A17" s="2"/>
      <c r="B17" s="2"/>
      <c r="C17" s="103">
        <v>10</v>
      </c>
      <c r="D17" s="102" t="s">
        <v>2</v>
      </c>
      <c r="E17" s="77"/>
      <c r="F17" s="59">
        <v>50</v>
      </c>
      <c r="G17" s="59"/>
      <c r="H17" s="112">
        <f t="shared" si="0"/>
        <v>50</v>
      </c>
      <c r="I17" s="45"/>
      <c r="J17" s="59"/>
      <c r="K17" s="59">
        <v>50</v>
      </c>
      <c r="L17" s="59"/>
      <c r="M17" s="115">
        <f t="shared" si="1"/>
        <v>50</v>
      </c>
      <c r="N17" s="58"/>
      <c r="O17" s="1"/>
    </row>
    <row r="18" spans="1:15" s="11" customFormat="1" ht="15" customHeight="1" thickBot="1">
      <c r="A18" s="2"/>
      <c r="B18" s="2"/>
      <c r="C18" s="103">
        <v>11</v>
      </c>
      <c r="D18" s="102" t="s">
        <v>5</v>
      </c>
      <c r="E18" s="82"/>
      <c r="F18" s="83">
        <v>100</v>
      </c>
      <c r="G18" s="83">
        <v>100</v>
      </c>
      <c r="H18" s="112">
        <f t="shared" si="0"/>
        <v>200</v>
      </c>
      <c r="I18" s="134"/>
      <c r="J18" s="122"/>
      <c r="K18" s="122">
        <v>100</v>
      </c>
      <c r="L18" s="122">
        <v>100</v>
      </c>
      <c r="M18" s="115">
        <f t="shared" si="1"/>
        <v>200</v>
      </c>
      <c r="N18" s="58"/>
      <c r="O18" s="1"/>
    </row>
    <row r="19" spans="1:15" s="11" customFormat="1" ht="15" customHeight="1" thickBot="1">
      <c r="A19" s="2"/>
      <c r="B19" s="2"/>
      <c r="C19" s="103">
        <v>12</v>
      </c>
      <c r="D19" s="102" t="s">
        <v>7</v>
      </c>
      <c r="E19" s="85"/>
      <c r="F19" s="86">
        <v>50</v>
      </c>
      <c r="G19" s="86"/>
      <c r="H19" s="112">
        <f t="shared" si="0"/>
        <v>50</v>
      </c>
      <c r="I19" s="134"/>
      <c r="J19" s="59"/>
      <c r="K19" s="59">
        <v>50</v>
      </c>
      <c r="L19" s="59"/>
      <c r="M19" s="115">
        <f t="shared" si="1"/>
        <v>50</v>
      </c>
      <c r="N19" s="58"/>
      <c r="O19" s="1"/>
    </row>
    <row r="20" spans="1:15" s="11" customFormat="1" ht="15" customHeight="1" thickBot="1">
      <c r="A20" s="2"/>
      <c r="B20" s="2"/>
      <c r="C20" s="103">
        <v>13</v>
      </c>
      <c r="D20" s="102" t="s">
        <v>9</v>
      </c>
      <c r="E20" s="48"/>
      <c r="F20" s="49"/>
      <c r="G20" s="49"/>
      <c r="H20" s="112">
        <f t="shared" si="0"/>
        <v>0</v>
      </c>
      <c r="I20" s="134"/>
      <c r="J20" s="66"/>
      <c r="K20" s="66"/>
      <c r="L20" s="133"/>
      <c r="M20" s="115">
        <f t="shared" si="1"/>
        <v>0</v>
      </c>
      <c r="N20" s="58"/>
      <c r="O20" s="1"/>
    </row>
    <row r="21" spans="1:15" s="11" customFormat="1" ht="15" customHeight="1" thickBot="1">
      <c r="A21" s="2"/>
      <c r="B21" s="2"/>
      <c r="C21" s="103">
        <v>14</v>
      </c>
      <c r="D21" s="102" t="s">
        <v>10</v>
      </c>
      <c r="E21" s="78"/>
      <c r="F21" s="61"/>
      <c r="G21" s="61"/>
      <c r="H21" s="113">
        <f t="shared" si="0"/>
        <v>0</v>
      </c>
      <c r="I21" s="134"/>
      <c r="J21" s="66"/>
      <c r="K21" s="66"/>
      <c r="L21" s="133"/>
      <c r="M21" s="115">
        <f t="shared" si="1"/>
        <v>0</v>
      </c>
      <c r="N21" s="58"/>
      <c r="O21" s="1"/>
    </row>
    <row r="22" spans="1:15" s="11" customFormat="1" ht="15" customHeight="1" thickBot="1">
      <c r="A22" s="2"/>
      <c r="B22" s="2"/>
      <c r="C22" s="103">
        <v>15</v>
      </c>
      <c r="D22" s="102" t="s">
        <v>11</v>
      </c>
      <c r="E22" s="97"/>
      <c r="F22" s="98"/>
      <c r="G22" s="52"/>
      <c r="H22" s="113">
        <f t="shared" si="0"/>
        <v>0</v>
      </c>
      <c r="I22" s="135"/>
      <c r="J22" s="60"/>
      <c r="K22" s="60"/>
      <c r="L22" s="136"/>
      <c r="M22" s="115">
        <f t="shared" si="1"/>
        <v>0</v>
      </c>
      <c r="N22" s="58"/>
      <c r="O22" s="1"/>
    </row>
    <row r="23" spans="1:15" s="1" customFormat="1" ht="15" customHeight="1" thickBot="1">
      <c r="A23" s="2"/>
      <c r="B23" s="2"/>
      <c r="C23" s="103">
        <v>16</v>
      </c>
      <c r="D23" s="102" t="s">
        <v>12</v>
      </c>
      <c r="E23" s="77">
        <v>100</v>
      </c>
      <c r="F23" s="59"/>
      <c r="G23" s="59"/>
      <c r="H23" s="113">
        <f t="shared" si="0"/>
        <v>100</v>
      </c>
      <c r="I23" s="120">
        <v>100</v>
      </c>
      <c r="J23" s="59"/>
      <c r="K23" s="59"/>
      <c r="L23" s="136"/>
      <c r="M23" s="115">
        <f t="shared" si="1"/>
        <v>100</v>
      </c>
      <c r="N23" s="58"/>
    </row>
    <row r="24" spans="1:15" s="11" customFormat="1" ht="15" customHeight="1" thickBot="1">
      <c r="A24" s="2"/>
      <c r="B24" s="2"/>
      <c r="C24" s="103">
        <v>17</v>
      </c>
      <c r="D24" s="102" t="s">
        <v>2</v>
      </c>
      <c r="E24" s="77"/>
      <c r="F24" s="59">
        <v>50</v>
      </c>
      <c r="G24" s="59"/>
      <c r="H24" s="113">
        <f t="shared" si="0"/>
        <v>50</v>
      </c>
      <c r="I24" s="120"/>
      <c r="J24" s="59">
        <v>50</v>
      </c>
      <c r="K24" s="59"/>
      <c r="L24" s="133"/>
      <c r="M24" s="115">
        <f t="shared" si="1"/>
        <v>50</v>
      </c>
      <c r="N24" s="58"/>
      <c r="O24" s="1"/>
    </row>
    <row r="25" spans="1:15" s="11" customFormat="1" ht="15" customHeight="1" thickBot="1">
      <c r="A25" s="2"/>
      <c r="B25" s="2"/>
      <c r="C25" s="103">
        <v>18</v>
      </c>
      <c r="D25" s="102" t="s">
        <v>5</v>
      </c>
      <c r="E25" s="82"/>
      <c r="F25" s="83">
        <v>100</v>
      </c>
      <c r="G25" s="83">
        <v>100</v>
      </c>
      <c r="H25" s="113">
        <f t="shared" si="0"/>
        <v>200</v>
      </c>
      <c r="I25" s="121"/>
      <c r="J25" s="122">
        <v>100</v>
      </c>
      <c r="K25" s="122">
        <v>100</v>
      </c>
      <c r="L25" s="140"/>
      <c r="M25" s="115">
        <f t="shared" si="1"/>
        <v>200</v>
      </c>
      <c r="N25" s="58"/>
      <c r="O25" s="1"/>
    </row>
    <row r="26" spans="1:15" s="1" customFormat="1" ht="15" customHeight="1" thickBot="1">
      <c r="A26" s="2"/>
      <c r="B26" s="2"/>
      <c r="C26" s="103">
        <v>19</v>
      </c>
      <c r="D26" s="102" t="s">
        <v>7</v>
      </c>
      <c r="E26" s="85"/>
      <c r="F26" s="86">
        <v>50</v>
      </c>
      <c r="G26" s="86"/>
      <c r="H26" s="113">
        <f t="shared" si="0"/>
        <v>50</v>
      </c>
      <c r="I26" s="120"/>
      <c r="J26" s="59">
        <v>50</v>
      </c>
      <c r="K26" s="59"/>
      <c r="L26" s="133"/>
      <c r="M26" s="115">
        <f t="shared" si="1"/>
        <v>50</v>
      </c>
      <c r="N26" s="58"/>
    </row>
    <row r="27" spans="1:15" s="1" customFormat="1" ht="15" customHeight="1" thickBot="1">
      <c r="A27" s="2"/>
      <c r="B27" s="2"/>
      <c r="C27" s="103">
        <v>20</v>
      </c>
      <c r="D27" s="102" t="s">
        <v>9</v>
      </c>
      <c r="E27" s="78"/>
      <c r="F27" s="52"/>
      <c r="G27" s="52"/>
      <c r="H27" s="112">
        <f t="shared" si="0"/>
        <v>0</v>
      </c>
      <c r="I27" s="134"/>
      <c r="J27" s="66"/>
      <c r="K27" s="66"/>
      <c r="L27" s="133">
        <v>100</v>
      </c>
      <c r="M27" s="115">
        <f t="shared" si="1"/>
        <v>100</v>
      </c>
      <c r="N27" s="58"/>
    </row>
    <row r="28" spans="1:15" s="1" customFormat="1" ht="15" customHeight="1" thickBot="1">
      <c r="A28" s="2"/>
      <c r="B28" s="2"/>
      <c r="C28" s="103">
        <v>21</v>
      </c>
      <c r="D28" s="102" t="s">
        <v>10</v>
      </c>
      <c r="E28" s="77">
        <v>100</v>
      </c>
      <c r="F28" s="59"/>
      <c r="G28" s="59"/>
      <c r="H28" s="112">
        <f t="shared" si="0"/>
        <v>100</v>
      </c>
      <c r="I28" s="134"/>
      <c r="J28" s="60">
        <v>100</v>
      </c>
      <c r="K28" s="60"/>
      <c r="L28" s="136"/>
      <c r="M28" s="115">
        <f t="shared" si="1"/>
        <v>100</v>
      </c>
      <c r="N28" s="58"/>
    </row>
    <row r="29" spans="1:15" s="1" customFormat="1" ht="15" customHeight="1" thickBot="1">
      <c r="A29" s="2"/>
      <c r="B29" s="2"/>
      <c r="C29" s="103">
        <v>22</v>
      </c>
      <c r="D29" s="102" t="s">
        <v>11</v>
      </c>
      <c r="E29" s="77"/>
      <c r="F29" s="59">
        <v>50</v>
      </c>
      <c r="G29" s="59"/>
      <c r="H29" s="112">
        <f t="shared" si="0"/>
        <v>50</v>
      </c>
      <c r="I29" s="134"/>
      <c r="J29" s="60"/>
      <c r="K29" s="60"/>
      <c r="L29" s="136"/>
      <c r="M29" s="115">
        <f t="shared" si="1"/>
        <v>0</v>
      </c>
      <c r="N29" s="58"/>
    </row>
    <row r="30" spans="1:15" s="1" customFormat="1" ht="15" customHeight="1" thickBot="1">
      <c r="A30" s="2"/>
      <c r="B30" s="2"/>
      <c r="C30" s="103">
        <v>23</v>
      </c>
      <c r="D30" s="102" t="s">
        <v>12</v>
      </c>
      <c r="E30" s="82"/>
      <c r="F30" s="83">
        <v>100</v>
      </c>
      <c r="G30" s="83">
        <v>100</v>
      </c>
      <c r="H30" s="112">
        <f t="shared" si="0"/>
        <v>200</v>
      </c>
      <c r="I30" s="120">
        <v>100</v>
      </c>
      <c r="J30" s="59"/>
      <c r="K30" s="59"/>
      <c r="L30" s="136"/>
      <c r="M30" s="115">
        <f t="shared" si="1"/>
        <v>100</v>
      </c>
      <c r="N30" s="58"/>
    </row>
    <row r="31" spans="1:15" s="1" customFormat="1" ht="15" customHeight="1" thickBot="1">
      <c r="A31" s="2"/>
      <c r="B31" s="2"/>
      <c r="C31" s="103">
        <v>24</v>
      </c>
      <c r="D31" s="102" t="s">
        <v>2</v>
      </c>
      <c r="E31" s="85"/>
      <c r="F31" s="86">
        <v>50</v>
      </c>
      <c r="G31" s="86">
        <v>50</v>
      </c>
      <c r="H31" s="112">
        <f t="shared" si="0"/>
        <v>100</v>
      </c>
      <c r="I31" s="120"/>
      <c r="J31" s="59">
        <v>50</v>
      </c>
      <c r="K31" s="59"/>
      <c r="L31" s="136">
        <v>50</v>
      </c>
      <c r="M31" s="115">
        <f t="shared" si="1"/>
        <v>100</v>
      </c>
      <c r="N31" s="58"/>
    </row>
    <row r="32" spans="1:15" s="1" customFormat="1" ht="15" customHeight="1" thickBot="1">
      <c r="A32" s="2"/>
      <c r="B32" s="2"/>
      <c r="C32" s="103">
        <v>25</v>
      </c>
      <c r="D32" s="102" t="s">
        <v>5</v>
      </c>
      <c r="E32" s="75"/>
      <c r="F32" s="49"/>
      <c r="G32" s="49"/>
      <c r="H32" s="113">
        <f t="shared" si="0"/>
        <v>0</v>
      </c>
      <c r="I32" s="121"/>
      <c r="J32" s="122">
        <v>100</v>
      </c>
      <c r="K32" s="122">
        <v>100</v>
      </c>
      <c r="L32" s="136"/>
      <c r="M32" s="114">
        <f t="shared" si="1"/>
        <v>200</v>
      </c>
      <c r="N32" s="58"/>
    </row>
    <row r="33" spans="1:14" s="1" customFormat="1" ht="15" customHeight="1" thickBot="1">
      <c r="A33" s="2"/>
      <c r="B33" s="2"/>
      <c r="C33" s="103">
        <v>26</v>
      </c>
      <c r="D33" s="102" t="s">
        <v>7</v>
      </c>
      <c r="E33" s="78"/>
      <c r="F33" s="49"/>
      <c r="G33" s="49"/>
      <c r="H33" s="113">
        <f t="shared" si="0"/>
        <v>0</v>
      </c>
      <c r="I33" s="120"/>
      <c r="J33" s="59">
        <v>50</v>
      </c>
      <c r="K33" s="59"/>
      <c r="L33" s="136"/>
      <c r="M33" s="114">
        <f t="shared" si="1"/>
        <v>50</v>
      </c>
      <c r="N33" s="58"/>
    </row>
    <row r="34" spans="1:14" s="1" customFormat="1" ht="15" customHeight="1" thickBot="1">
      <c r="A34" s="2"/>
      <c r="B34" s="2"/>
      <c r="C34" s="103">
        <v>27</v>
      </c>
      <c r="D34" s="102" t="s">
        <v>9</v>
      </c>
      <c r="E34" s="78"/>
      <c r="F34" s="49"/>
      <c r="G34" s="60"/>
      <c r="H34" s="113">
        <f t="shared" si="0"/>
        <v>0</v>
      </c>
      <c r="I34" s="50"/>
      <c r="J34" s="60"/>
      <c r="K34" s="60"/>
      <c r="L34" s="136"/>
      <c r="M34" s="114">
        <f t="shared" si="1"/>
        <v>0</v>
      </c>
      <c r="N34" s="58"/>
    </row>
    <row r="35" spans="1:14" s="1" customFormat="1" ht="15" customHeight="1" thickBot="1">
      <c r="A35" s="2"/>
      <c r="B35" s="2"/>
      <c r="C35" s="103">
        <v>28</v>
      </c>
      <c r="D35" s="102" t="s">
        <v>10</v>
      </c>
      <c r="E35" s="75"/>
      <c r="F35" s="49"/>
      <c r="G35" s="49"/>
      <c r="H35" s="113">
        <f t="shared" si="0"/>
        <v>0</v>
      </c>
      <c r="I35" s="50"/>
      <c r="J35" s="60"/>
      <c r="K35" s="60"/>
      <c r="L35" s="136"/>
      <c r="M35" s="114">
        <f t="shared" si="1"/>
        <v>0</v>
      </c>
      <c r="N35" s="58"/>
    </row>
    <row r="36" spans="1:14" s="1" customFormat="1" ht="15" customHeight="1" thickBot="1">
      <c r="A36" s="12"/>
      <c r="B36" s="2"/>
      <c r="C36" s="103">
        <v>29</v>
      </c>
      <c r="D36" s="102" t="s">
        <v>11</v>
      </c>
      <c r="E36" s="78"/>
      <c r="F36" s="49"/>
      <c r="G36" s="49"/>
      <c r="H36" s="113">
        <f t="shared" si="0"/>
        <v>0</v>
      </c>
      <c r="I36" s="50"/>
      <c r="J36" s="60"/>
      <c r="K36" s="60"/>
      <c r="L36" s="136"/>
      <c r="M36" s="114">
        <f t="shared" si="1"/>
        <v>0</v>
      </c>
      <c r="N36" s="58"/>
    </row>
    <row r="37" spans="1:14" s="1" customFormat="1" ht="15" customHeight="1" thickBot="1">
      <c r="A37" s="12"/>
      <c r="B37" s="2"/>
      <c r="C37" s="103">
        <v>30</v>
      </c>
      <c r="D37" s="102" t="s">
        <v>12</v>
      </c>
      <c r="E37" s="78"/>
      <c r="F37" s="49"/>
      <c r="G37" s="49"/>
      <c r="H37" s="113">
        <f t="shared" si="0"/>
        <v>0</v>
      </c>
      <c r="I37" s="141"/>
      <c r="J37" s="142"/>
      <c r="K37" s="142"/>
      <c r="L37" s="143"/>
      <c r="M37" s="114">
        <f t="shared" si="1"/>
        <v>0</v>
      </c>
      <c r="N37" s="58"/>
    </row>
    <row r="38" spans="1:14" s="1" customFormat="1" ht="15" customHeight="1" thickBot="1">
      <c r="A38" s="12"/>
      <c r="B38" s="2"/>
      <c r="C38" s="198" t="s">
        <v>69</v>
      </c>
      <c r="D38" s="199"/>
      <c r="E38" s="84">
        <f t="shared" ref="E38:M38" si="2">SUM(E8:E37)</f>
        <v>400</v>
      </c>
      <c r="F38" s="84">
        <f t="shared" si="2"/>
        <v>800</v>
      </c>
      <c r="G38" s="84">
        <f t="shared" si="2"/>
        <v>450</v>
      </c>
      <c r="H38" s="84">
        <f t="shared" si="2"/>
        <v>1650</v>
      </c>
      <c r="I38" s="84">
        <f t="shared" si="2"/>
        <v>300</v>
      </c>
      <c r="J38" s="84">
        <f t="shared" si="2"/>
        <v>800</v>
      </c>
      <c r="K38" s="84">
        <f t="shared" si="2"/>
        <v>500</v>
      </c>
      <c r="L38" s="84">
        <f t="shared" si="2"/>
        <v>250</v>
      </c>
      <c r="M38" s="84">
        <f t="shared" si="2"/>
        <v>1850</v>
      </c>
      <c r="N38" s="58"/>
    </row>
    <row r="39" spans="1:14" s="1" customFormat="1" ht="15" customHeight="1" thickBot="1">
      <c r="A39" s="2"/>
      <c r="B39" s="2"/>
      <c r="C39" s="93" t="s">
        <v>1</v>
      </c>
      <c r="D39" s="94"/>
      <c r="E39" s="99">
        <f>SUM(E38:E38)</f>
        <v>400</v>
      </c>
      <c r="F39" s="99">
        <f t="shared" ref="F39:M39" si="3">SUM(F38:F38)</f>
        <v>800</v>
      </c>
      <c r="G39" s="99">
        <f t="shared" si="3"/>
        <v>450</v>
      </c>
      <c r="H39" s="99">
        <f t="shared" si="3"/>
        <v>1650</v>
      </c>
      <c r="I39" s="99">
        <f t="shared" si="3"/>
        <v>300</v>
      </c>
      <c r="J39" s="99">
        <f t="shared" si="3"/>
        <v>800</v>
      </c>
      <c r="K39" s="99">
        <f t="shared" si="3"/>
        <v>500</v>
      </c>
      <c r="L39" s="99">
        <f t="shared" si="3"/>
        <v>250</v>
      </c>
      <c r="M39" s="99">
        <f t="shared" si="3"/>
        <v>1850</v>
      </c>
      <c r="N39" s="62"/>
    </row>
  </sheetData>
  <mergeCells count="6">
    <mergeCell ref="C38:D38"/>
    <mergeCell ref="C5:D6"/>
    <mergeCell ref="E5:G5"/>
    <mergeCell ref="H5:H6"/>
    <mergeCell ref="I5:L5"/>
    <mergeCell ref="M5:M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DE0E-1905-4A8D-9147-15A9BF008A32}">
  <sheetPr>
    <tabColor rgb="FF00B0F0"/>
  </sheetPr>
  <dimension ref="A1:P22"/>
  <sheetViews>
    <sheetView showGridLines="0" tabSelected="1" zoomScale="85" zoomScaleNormal="85" workbookViewId="0">
      <selection activeCell="P10" sqref="P10"/>
    </sheetView>
  </sheetViews>
  <sheetFormatPr defaultColWidth="8.85546875" defaultRowHeight="16.5"/>
  <cols>
    <col min="1" max="2" width="1.85546875" style="201" customWidth="1"/>
    <col min="3" max="3" width="4.42578125" style="207" customWidth="1"/>
    <col min="4" max="4" width="5.5703125" style="207" customWidth="1"/>
    <col min="5" max="7" width="10" style="203" customWidth="1"/>
    <col min="8" max="8" width="11.42578125" style="203" customWidth="1"/>
    <col min="9" max="12" width="10" style="203" customWidth="1"/>
    <col min="13" max="13" width="11" style="203" customWidth="1"/>
    <col min="14" max="14" width="2.85546875" style="253" customWidth="1"/>
    <col min="15" max="15" width="1.85546875" style="209" customWidth="1"/>
    <col min="16" max="16" width="24.140625" style="201" customWidth="1"/>
    <col min="17" max="16384" width="8.85546875" style="201"/>
  </cols>
  <sheetData>
    <row r="1" spans="1:16" ht="8.25" customHeight="1"/>
    <row r="2" spans="1:16" ht="8.25" customHeight="1">
      <c r="C2" s="202"/>
      <c r="D2" s="202"/>
      <c r="F2" s="204"/>
      <c r="G2" s="204"/>
      <c r="H2" s="204"/>
      <c r="J2" s="204"/>
      <c r="K2" s="204"/>
      <c r="L2" s="204"/>
      <c r="M2" s="204"/>
      <c r="N2" s="205"/>
      <c r="O2" s="206"/>
    </row>
    <row r="3" spans="1:16" ht="8.25" customHeight="1">
      <c r="C3" s="202"/>
      <c r="D3" s="202"/>
      <c r="F3" s="204"/>
      <c r="G3" s="204"/>
      <c r="H3" s="204"/>
      <c r="J3" s="204"/>
      <c r="K3" s="204"/>
      <c r="L3" s="204"/>
      <c r="M3" s="204"/>
      <c r="N3" s="205"/>
      <c r="O3" s="206"/>
    </row>
    <row r="4" spans="1:16" ht="8.25" customHeight="1" thickBot="1">
      <c r="N4" s="208"/>
    </row>
    <row r="5" spans="1:16">
      <c r="C5" s="210" t="s">
        <v>13</v>
      </c>
      <c r="D5" s="211"/>
      <c r="E5" s="212" t="s">
        <v>63</v>
      </c>
      <c r="F5" s="213"/>
      <c r="G5" s="213"/>
      <c r="H5" s="214" t="s">
        <v>3</v>
      </c>
      <c r="I5" s="212" t="s">
        <v>64</v>
      </c>
      <c r="J5" s="213"/>
      <c r="K5" s="213"/>
      <c r="L5" s="215"/>
      <c r="M5" s="214" t="s">
        <v>3</v>
      </c>
      <c r="N5" s="208"/>
    </row>
    <row r="6" spans="1:16" ht="17.25" thickBot="1">
      <c r="C6" s="216"/>
      <c r="D6" s="217"/>
      <c r="E6" s="218" t="s">
        <v>65</v>
      </c>
      <c r="F6" s="219" t="s">
        <v>66</v>
      </c>
      <c r="G6" s="219" t="s">
        <v>67</v>
      </c>
      <c r="H6" s="220"/>
      <c r="I6" s="218" t="s">
        <v>65</v>
      </c>
      <c r="J6" s="219" t="s">
        <v>66</v>
      </c>
      <c r="K6" s="219" t="s">
        <v>67</v>
      </c>
      <c r="L6" s="221" t="s">
        <v>68</v>
      </c>
      <c r="M6" s="220"/>
      <c r="N6" s="208"/>
    </row>
    <row r="7" spans="1:16" ht="17.25" thickBot="1">
      <c r="C7" s="222"/>
      <c r="D7" s="223"/>
      <c r="E7" s="224"/>
      <c r="F7" s="225"/>
      <c r="G7" s="224"/>
      <c r="H7" s="226"/>
      <c r="I7" s="225"/>
      <c r="J7" s="225"/>
      <c r="K7" s="225"/>
      <c r="L7" s="225"/>
      <c r="M7" s="226"/>
      <c r="N7" s="208"/>
    </row>
    <row r="8" spans="1:16">
      <c r="C8" s="227" t="s">
        <v>51</v>
      </c>
      <c r="D8" s="228"/>
      <c r="E8" s="229" cm="1">
        <f t="array" aca="1" ref="E8" ca="1">IFERROR(INDIRECT("'"&amp;$C8&amp;"'!E"&amp;(ROW(INDIRECT("'"&amp;$C8&amp;"'!$C$8"))+COUNTA(INDIRECT("'"&amp;$C8&amp;"'!$C$8:$C$40"))-1)),"-")</f>
        <v>300</v>
      </c>
      <c r="F8" s="230" cm="1">
        <f t="array" aca="1" ref="F8" ca="1">IFERROR(INDIRECT("'"&amp;$C8&amp;"'!F"&amp;(ROW(INDIRECT("'"&amp;$C8&amp;"'!$C$8"))+COUNTA(INDIRECT("'"&amp;$C8&amp;"'!$C$8:$C$40"))-1)),"-")</f>
        <v>500</v>
      </c>
      <c r="G8" s="231" cm="1">
        <f t="array" aca="1" ref="G8" ca="1">IFERROR(INDIRECT("'"&amp;$C8&amp;"'!G"&amp;(ROW(INDIRECT("'"&amp;$C8&amp;"'!$C$8"))+COUNTA(INDIRECT("'"&amp;$C8&amp;"'!$C$8:$C$40"))-1)),"-")</f>
        <v>475</v>
      </c>
      <c r="H8" s="232"/>
      <c r="I8" s="229" cm="1">
        <f t="array" aca="1" ref="I8" ca="1">IFERROR(INDIRECT("'"&amp;$C8&amp;"'!i"&amp;(ROW(INDIRECT("'"&amp;$C8&amp;"'!$C$8"))+COUNTA(INDIRECT("'"&amp;$C8&amp;"'!$C$8:$C$40"))-1)),"-")</f>
        <v>400</v>
      </c>
      <c r="J8" s="230" cm="1">
        <f t="array" aca="1" ref="J8" ca="1">IFERROR(INDIRECT("'"&amp;$C8&amp;"'!j"&amp;(ROW(INDIRECT("'"&amp;$C8&amp;"'!$C$8"))+COUNTA(INDIRECT("'"&amp;$C8&amp;"'!$C$8:$C$40"))-1)),"-")</f>
        <v>650</v>
      </c>
      <c r="K8" s="230" cm="1">
        <f t="array" aca="1" ref="K8" ca="1">IFERROR(INDIRECT("'"&amp;$C8&amp;"'!k"&amp;(ROW(INDIRECT("'"&amp;$C8&amp;"'!$C$8"))+COUNTA(INDIRECT("'"&amp;$C8&amp;"'!$C$8:$C$40"))-1)),"-")</f>
        <v>600</v>
      </c>
      <c r="L8" s="231" cm="1">
        <f t="array" aca="1" ref="L8" ca="1">IFERROR(INDIRECT("'"&amp;$C8&amp;"'!l"&amp;(ROW(INDIRECT("'"&amp;$C8&amp;"'!$C$8"))+COUNTA(INDIRECT("'"&amp;$C8&amp;"'!$C$8:$C$40"))-1)),"-")</f>
        <v>200</v>
      </c>
      <c r="M8" s="233"/>
      <c r="N8" s="208"/>
    </row>
    <row r="9" spans="1:16" s="209" customFormat="1">
      <c r="A9" s="201"/>
      <c r="B9" s="201"/>
      <c r="C9" s="234" t="s">
        <v>52</v>
      </c>
      <c r="D9" s="235"/>
      <c r="E9" s="236" cm="1">
        <f t="array" aca="1" ref="E9" ca="1">IFERROR(INDIRECT("'"&amp;$C9&amp;"'!E"&amp;(ROW(INDIRECT("'"&amp;$C9&amp;"'!$C$8"))+COUNTA(INDIRECT("'"&amp;$C9&amp;"'!$C$8:$C$40"))-1)),"-")</f>
        <v>350</v>
      </c>
      <c r="F9" s="237" cm="1">
        <f t="array" aca="1" ref="F9" ca="1">IFERROR(INDIRECT("'"&amp;$C9&amp;"'!F"&amp;(ROW(INDIRECT("'"&amp;$C9&amp;"'!$C$8"))+COUNTA(INDIRECT("'"&amp;$C9&amp;"'!$C$8:$C$40"))-1)),"-")</f>
        <v>575</v>
      </c>
      <c r="G9" s="238" cm="1">
        <f t="array" aca="1" ref="G9" ca="1">IFERROR(INDIRECT("'"&amp;$C9&amp;"'!G"&amp;(ROW(INDIRECT("'"&amp;$C9&amp;"'!$C$8"))+COUNTA(INDIRECT("'"&amp;$C9&amp;"'!$C$8:$C$40"))-1)),"-")</f>
        <v>250</v>
      </c>
      <c r="H9" s="239"/>
      <c r="I9" s="236" cm="1">
        <f t="array" aca="1" ref="I9" ca="1">IFERROR(INDIRECT("'"&amp;$C9&amp;"'!i"&amp;(ROW(INDIRECT("'"&amp;$C9&amp;"'!$C$8"))+COUNTA(INDIRECT("'"&amp;$C9&amp;"'!$C$8:$C$40"))-1)),"-")</f>
        <v>250</v>
      </c>
      <c r="J9" s="237" cm="1">
        <f t="array" aca="1" ref="J9" ca="1">IFERROR(INDIRECT("'"&amp;$C9&amp;"'!j"&amp;(ROW(INDIRECT("'"&amp;$C9&amp;"'!$C$8"))+COUNTA(INDIRECT("'"&amp;$C9&amp;"'!$C$8:$C$40"))-1)),"-")</f>
        <v>550</v>
      </c>
      <c r="K9" s="237" cm="1">
        <f t="array" aca="1" ref="K9" ca="1">IFERROR(INDIRECT("'"&amp;$C9&amp;"'!k"&amp;(ROW(INDIRECT("'"&amp;$C9&amp;"'!$C$8"))+COUNTA(INDIRECT("'"&amp;$C9&amp;"'!$C$8:$C$40"))-1)),"-")</f>
        <v>350</v>
      </c>
      <c r="L9" s="238" cm="1">
        <f t="array" aca="1" ref="L9" ca="1">IFERROR(INDIRECT("'"&amp;$C9&amp;"'!l"&amp;(ROW(INDIRECT("'"&amp;$C9&amp;"'!$C$8"))+COUNTA(INDIRECT("'"&amp;$C9&amp;"'!$C$8:$C$40"))-1)),"-")</f>
        <v>100</v>
      </c>
      <c r="M9" s="240"/>
      <c r="N9" s="208"/>
      <c r="P9" s="201"/>
    </row>
    <row r="10" spans="1:16">
      <c r="C10" s="234" t="s">
        <v>53</v>
      </c>
      <c r="D10" s="235"/>
      <c r="E10" s="236" cm="1">
        <f t="array" aca="1" ref="E10" ca="1">IFERROR(INDIRECT("'"&amp;$C10&amp;"'!E"&amp;(ROW(INDIRECT("'"&amp;$C10&amp;"'!$C$8"))+COUNTA(INDIRECT("'"&amp;$C10&amp;"'!$C$8:$C$40"))-1)),"-")</f>
        <v>475</v>
      </c>
      <c r="F10" s="237" cm="1">
        <f t="array" aca="1" ref="F10" ca="1">IFERROR(INDIRECT("'"&amp;$C10&amp;"'!F"&amp;(ROW(INDIRECT("'"&amp;$C10&amp;"'!$C$8"))+COUNTA(INDIRECT("'"&amp;$C10&amp;"'!$C$8:$C$40"))-1)),"-")</f>
        <v>825</v>
      </c>
      <c r="G10" s="238" cm="1">
        <f t="array" aca="1" ref="G10" ca="1">IFERROR(INDIRECT("'"&amp;$C10&amp;"'!G"&amp;(ROW(INDIRECT("'"&amp;$C10&amp;"'!$C$8"))+COUNTA(INDIRECT("'"&amp;$C10&amp;"'!$C$8:$C$40"))-1)),"-")</f>
        <v>400</v>
      </c>
      <c r="H10" s="241"/>
      <c r="I10" s="236" cm="1">
        <f t="array" aca="1" ref="I10" ca="1">IFERROR(INDIRECT("'"&amp;$C10&amp;"'!i"&amp;(ROW(INDIRECT("'"&amp;$C10&amp;"'!$C$8"))+COUNTA(INDIRECT("'"&amp;$C10&amp;"'!$C$8:$C$40"))-1)),"-")</f>
        <v>400</v>
      </c>
      <c r="J10" s="237" cm="1">
        <f t="array" aca="1" ref="J10" ca="1">IFERROR(INDIRECT("'"&amp;$C10&amp;"'!j"&amp;(ROW(INDIRECT("'"&amp;$C10&amp;"'!$C$8"))+COUNTA(INDIRECT("'"&amp;$C10&amp;"'!$C$8:$C$40"))-1)),"-")</f>
        <v>950</v>
      </c>
      <c r="K10" s="237" cm="1">
        <f t="array" aca="1" ref="K10" ca="1">IFERROR(INDIRECT("'"&amp;$C10&amp;"'!k"&amp;(ROW(INDIRECT("'"&amp;$C10&amp;"'!$C$8"))+COUNTA(INDIRECT("'"&amp;$C10&amp;"'!$C$8:$C$40"))-1)),"-")</f>
        <v>750</v>
      </c>
      <c r="L10" s="238" cm="1">
        <f t="array" aca="1" ref="L10" ca="1">IFERROR(INDIRECT("'"&amp;$C10&amp;"'!l"&amp;(ROW(INDIRECT("'"&amp;$C10&amp;"'!$C$8"))+COUNTA(INDIRECT("'"&amp;$C10&amp;"'!$C$8:$C$40"))-1)),"-")</f>
        <v>200</v>
      </c>
      <c r="M10" s="240"/>
      <c r="N10" s="208"/>
    </row>
    <row r="11" spans="1:16">
      <c r="C11" s="234" t="s">
        <v>54</v>
      </c>
      <c r="D11" s="235"/>
      <c r="E11" s="236" cm="1">
        <f t="array" aca="1" ref="E11" ca="1">IFERROR(INDIRECT("'"&amp;$C11&amp;"'!E"&amp;(ROW(INDIRECT("'"&amp;$C11&amp;"'!$C$8"))+COUNTA(INDIRECT("'"&amp;$C11&amp;"'!$C$8:$C$40"))-1)),"-")</f>
        <v>400</v>
      </c>
      <c r="F11" s="237" cm="1">
        <f t="array" aca="1" ref="F11" ca="1">IFERROR(INDIRECT("'"&amp;$C11&amp;"'!F"&amp;(ROW(INDIRECT("'"&amp;$C11&amp;"'!$C$8"))+COUNTA(INDIRECT("'"&amp;$C11&amp;"'!$C$8:$C$40"))-1)),"-")</f>
        <v>550</v>
      </c>
      <c r="G11" s="238" cm="1">
        <f t="array" aca="1" ref="G11" ca="1">IFERROR(INDIRECT("'"&amp;$C11&amp;"'!G"&amp;(ROW(INDIRECT("'"&amp;$C11&amp;"'!$C$8"))+COUNTA(INDIRECT("'"&amp;$C11&amp;"'!$C$8:$C$40"))-1)),"-")</f>
        <v>400</v>
      </c>
      <c r="H11" s="241"/>
      <c r="I11" s="236" cm="1">
        <f t="array" aca="1" ref="I11" ca="1">IFERROR(INDIRECT("'"&amp;$C11&amp;"'!i"&amp;(ROW(INDIRECT("'"&amp;$C11&amp;"'!$C$8"))+COUNTA(INDIRECT("'"&amp;$C11&amp;"'!$C$8:$C$40"))-1)),"-")</f>
        <v>300</v>
      </c>
      <c r="J11" s="237" cm="1">
        <f t="array" aca="1" ref="J11" ca="1">IFERROR(INDIRECT("'"&amp;$C11&amp;"'!j"&amp;(ROW(INDIRECT("'"&amp;$C11&amp;"'!$C$8"))+COUNTA(INDIRECT("'"&amp;$C11&amp;"'!$C$8:$C$40"))-1)),"-")</f>
        <v>700</v>
      </c>
      <c r="K11" s="237" cm="1">
        <f t="array" aca="1" ref="K11" ca="1">IFERROR(INDIRECT("'"&amp;$C11&amp;"'!k"&amp;(ROW(INDIRECT("'"&amp;$C11&amp;"'!$C$8"))+COUNTA(INDIRECT("'"&amp;$C11&amp;"'!$C$8:$C$40"))-1)),"-")</f>
        <v>800</v>
      </c>
      <c r="L11" s="238" cm="1">
        <f t="array" aca="1" ref="L11" ca="1">IFERROR(INDIRECT("'"&amp;$C11&amp;"'!l"&amp;(ROW(INDIRECT("'"&amp;$C11&amp;"'!$C$8"))+COUNTA(INDIRECT("'"&amp;$C11&amp;"'!$C$8:$C$40"))-1)),"-")</f>
        <v>200</v>
      </c>
      <c r="M11" s="240"/>
      <c r="N11" s="208"/>
    </row>
    <row r="12" spans="1:16">
      <c r="C12" s="234" t="s">
        <v>55</v>
      </c>
      <c r="D12" s="235"/>
      <c r="E12" s="236" cm="1">
        <f t="array" aca="1" ref="E12" ca="1">IFERROR(INDIRECT("'"&amp;$C12&amp;"'!E"&amp;(ROW(INDIRECT("'"&amp;$C12&amp;"'!$C$8"))+COUNTA(INDIRECT("'"&amp;$C12&amp;"'!$C$8:$C$40"))-1)),"-")</f>
        <v>400</v>
      </c>
      <c r="F12" s="237" cm="1">
        <f t="array" aca="1" ref="F12" ca="1">IFERROR(INDIRECT("'"&amp;$C12&amp;"'!F"&amp;(ROW(INDIRECT("'"&amp;$C12&amp;"'!$C$8"))+COUNTA(INDIRECT("'"&amp;$C12&amp;"'!$C$8:$C$40"))-1)),"-")</f>
        <v>800</v>
      </c>
      <c r="G12" s="238" cm="1">
        <f t="array" aca="1" ref="G12" ca="1">IFERROR(INDIRECT("'"&amp;$C12&amp;"'!G"&amp;(ROW(INDIRECT("'"&amp;$C12&amp;"'!$C$8"))+COUNTA(INDIRECT("'"&amp;$C12&amp;"'!$C$8:$C$40"))-1)),"-")</f>
        <v>450</v>
      </c>
      <c r="H12" s="241"/>
      <c r="I12" s="236" cm="1">
        <f t="array" aca="1" ref="I12" ca="1">IFERROR(INDIRECT("'"&amp;$C12&amp;"'!i"&amp;(ROW(INDIRECT("'"&amp;$C12&amp;"'!$C$8"))+COUNTA(INDIRECT("'"&amp;$C12&amp;"'!$C$8:$C$40"))-1)),"-")</f>
        <v>300</v>
      </c>
      <c r="J12" s="237" cm="1">
        <f t="array" aca="1" ref="J12" ca="1">IFERROR(INDIRECT("'"&amp;$C12&amp;"'!j"&amp;(ROW(INDIRECT("'"&amp;$C12&amp;"'!$C$8"))+COUNTA(INDIRECT("'"&amp;$C12&amp;"'!$C$8:$C$40"))-1)),"-")</f>
        <v>800</v>
      </c>
      <c r="K12" s="237" cm="1">
        <f t="array" aca="1" ref="K12" ca="1">IFERROR(INDIRECT("'"&amp;$C12&amp;"'!k"&amp;(ROW(INDIRECT("'"&amp;$C12&amp;"'!$C$8"))+COUNTA(INDIRECT("'"&amp;$C12&amp;"'!$C$8:$C$40"))-1)),"-")</f>
        <v>500</v>
      </c>
      <c r="L12" s="238" cm="1">
        <f t="array" aca="1" ref="L12" ca="1">IFERROR(INDIRECT("'"&amp;$C12&amp;"'!l"&amp;(ROW(INDIRECT("'"&amp;$C12&amp;"'!$C$8"))+COUNTA(INDIRECT("'"&amp;$C12&amp;"'!$C$8:$C$40"))-1)),"-")</f>
        <v>250</v>
      </c>
      <c r="M12" s="240"/>
      <c r="N12" s="208"/>
    </row>
    <row r="13" spans="1:16">
      <c r="C13" s="234" t="s">
        <v>56</v>
      </c>
      <c r="D13" s="235"/>
      <c r="E13" s="236" t="str" cm="1">
        <f t="array" aca="1" ref="E13" ca="1">IFERROR(INDIRECT("'"&amp;$C13&amp;"'!E"&amp;(ROW(INDIRECT("'"&amp;$C13&amp;"'!$C$8"))+COUNTA(INDIRECT("'"&amp;$C13&amp;"'!$C$8:$C$40"))-1)),"-")</f>
        <v>-</v>
      </c>
      <c r="F13" s="237" t="str" cm="1">
        <f t="array" aca="1" ref="F13" ca="1">IFERROR(INDIRECT("'"&amp;$C13&amp;"'!F"&amp;(ROW(INDIRECT("'"&amp;$C13&amp;"'!$C$8"))+COUNTA(INDIRECT("'"&amp;$C13&amp;"'!$C$8:$C$40"))-1)),"-")</f>
        <v>-</v>
      </c>
      <c r="G13" s="238" t="str" cm="1">
        <f t="array" aca="1" ref="G13" ca="1">IFERROR(INDIRECT("'"&amp;$C13&amp;"'!G"&amp;(ROW(INDIRECT("'"&amp;$C13&amp;"'!$C$8"))+COUNTA(INDIRECT("'"&amp;$C13&amp;"'!$C$8:$C$40"))-1)),"-")</f>
        <v>-</v>
      </c>
      <c r="H13" s="241"/>
      <c r="I13" s="236" t="str" cm="1">
        <f t="array" aca="1" ref="I13" ca="1">IFERROR(INDIRECT("'"&amp;$C13&amp;"'!i"&amp;(ROW(INDIRECT("'"&amp;$C13&amp;"'!$C$8"))+COUNTA(INDIRECT("'"&amp;$C13&amp;"'!$C$8:$C$40"))-1)),"-")</f>
        <v>-</v>
      </c>
      <c r="J13" s="237" t="str" cm="1">
        <f t="array" aca="1" ref="J13" ca="1">IFERROR(INDIRECT("'"&amp;$C13&amp;"'!j"&amp;(ROW(INDIRECT("'"&amp;$C13&amp;"'!$C$8"))+COUNTA(INDIRECT("'"&amp;$C13&amp;"'!$C$8:$C$40"))-1)),"-")</f>
        <v>-</v>
      </c>
      <c r="K13" s="237" t="str" cm="1">
        <f t="array" aca="1" ref="K13" ca="1">IFERROR(INDIRECT("'"&amp;$C13&amp;"'!k"&amp;(ROW(INDIRECT("'"&amp;$C13&amp;"'!$C$8"))+COUNTA(INDIRECT("'"&amp;$C13&amp;"'!$C$8:$C$40"))-1)),"-")</f>
        <v>-</v>
      </c>
      <c r="L13" s="238" t="str" cm="1">
        <f t="array" aca="1" ref="L13" ca="1">IFERROR(INDIRECT("'"&amp;$C13&amp;"'!l"&amp;(ROW(INDIRECT("'"&amp;$C13&amp;"'!$C$8"))+COUNTA(INDIRECT("'"&amp;$C13&amp;"'!$C$8:$C$40"))-1)),"-")</f>
        <v>-</v>
      </c>
      <c r="M13" s="240"/>
      <c r="N13" s="208"/>
    </row>
    <row r="14" spans="1:16">
      <c r="C14" s="234" t="s">
        <v>57</v>
      </c>
      <c r="D14" s="235"/>
      <c r="E14" s="236" t="str" cm="1">
        <f t="array" aca="1" ref="E14" ca="1">IFERROR(INDIRECT("'"&amp;$C14&amp;"'!E"&amp;(ROW(INDIRECT("'"&amp;$C14&amp;"'!$C$8"))+COUNTA(INDIRECT("'"&amp;$C14&amp;"'!$C$8:$C$40"))-1)),"-")</f>
        <v>-</v>
      </c>
      <c r="F14" s="237" t="str" cm="1">
        <f t="array" aca="1" ref="F14" ca="1">IFERROR(INDIRECT("'"&amp;$C14&amp;"'!F"&amp;(ROW(INDIRECT("'"&amp;$C14&amp;"'!$C$8"))+COUNTA(INDIRECT("'"&amp;$C14&amp;"'!$C$8:$C$40"))-1)),"-")</f>
        <v>-</v>
      </c>
      <c r="G14" s="238" t="str" cm="1">
        <f t="array" aca="1" ref="G14" ca="1">IFERROR(INDIRECT("'"&amp;$C14&amp;"'!G"&amp;(ROW(INDIRECT("'"&amp;$C14&amp;"'!$C$8"))+COUNTA(INDIRECT("'"&amp;$C14&amp;"'!$C$8:$C$40"))-1)),"-")</f>
        <v>-</v>
      </c>
      <c r="H14" s="241"/>
      <c r="I14" s="236" t="str" cm="1">
        <f t="array" aca="1" ref="I14" ca="1">IFERROR(INDIRECT("'"&amp;$C14&amp;"'!i"&amp;(ROW(INDIRECT("'"&amp;$C14&amp;"'!$C$8"))+COUNTA(INDIRECT("'"&amp;$C14&amp;"'!$C$8:$C$40"))-1)),"-")</f>
        <v>-</v>
      </c>
      <c r="J14" s="237" t="str" cm="1">
        <f t="array" aca="1" ref="J14" ca="1">IFERROR(INDIRECT("'"&amp;$C14&amp;"'!j"&amp;(ROW(INDIRECT("'"&amp;$C14&amp;"'!$C$8"))+COUNTA(INDIRECT("'"&amp;$C14&amp;"'!$C$8:$C$40"))-1)),"-")</f>
        <v>-</v>
      </c>
      <c r="K14" s="237" t="str" cm="1">
        <f t="array" aca="1" ref="K14" ca="1">IFERROR(INDIRECT("'"&amp;$C14&amp;"'!k"&amp;(ROW(INDIRECT("'"&amp;$C14&amp;"'!$C$8"))+COUNTA(INDIRECT("'"&amp;$C14&amp;"'!$C$8:$C$40"))-1)),"-")</f>
        <v>-</v>
      </c>
      <c r="L14" s="238" t="str" cm="1">
        <f t="array" aca="1" ref="L14" ca="1">IFERROR(INDIRECT("'"&amp;$C14&amp;"'!l"&amp;(ROW(INDIRECT("'"&amp;$C14&amp;"'!$C$8"))+COUNTA(INDIRECT("'"&amp;$C14&amp;"'!$C$8:$C$40"))-1)),"-")</f>
        <v>-</v>
      </c>
      <c r="M14" s="240"/>
      <c r="N14" s="208"/>
    </row>
    <row r="15" spans="1:16">
      <c r="C15" s="234" t="s">
        <v>58</v>
      </c>
      <c r="D15" s="235"/>
      <c r="E15" s="236" t="str" cm="1">
        <f t="array" aca="1" ref="E15" ca="1">IFERROR(INDIRECT("'"&amp;$C15&amp;"'!E"&amp;(ROW(INDIRECT("'"&amp;$C15&amp;"'!$C$8"))+COUNTA(INDIRECT("'"&amp;$C15&amp;"'!$C$8:$C$40"))-1)),"-")</f>
        <v>-</v>
      </c>
      <c r="F15" s="237" t="str" cm="1">
        <f t="array" aca="1" ref="F15" ca="1">IFERROR(INDIRECT("'"&amp;$C15&amp;"'!F"&amp;(ROW(INDIRECT("'"&amp;$C15&amp;"'!$C$8"))+COUNTA(INDIRECT("'"&amp;$C15&amp;"'!$C$8:$C$40"))-1)),"-")</f>
        <v>-</v>
      </c>
      <c r="G15" s="238" t="str" cm="1">
        <f t="array" aca="1" ref="G15" ca="1">IFERROR(INDIRECT("'"&amp;$C15&amp;"'!G"&amp;(ROW(INDIRECT("'"&amp;$C15&amp;"'!$C$8"))+COUNTA(INDIRECT("'"&amp;$C15&amp;"'!$C$8:$C$40"))-1)),"-")</f>
        <v>-</v>
      </c>
      <c r="H15" s="241"/>
      <c r="I15" s="236" t="str" cm="1">
        <f t="array" aca="1" ref="I15" ca="1">IFERROR(INDIRECT("'"&amp;$C15&amp;"'!i"&amp;(ROW(INDIRECT("'"&amp;$C15&amp;"'!$C$8"))+COUNTA(INDIRECT("'"&amp;$C15&amp;"'!$C$8:$C$40"))-1)),"-")</f>
        <v>-</v>
      </c>
      <c r="J15" s="237" t="str" cm="1">
        <f t="array" aca="1" ref="J15" ca="1">IFERROR(INDIRECT("'"&amp;$C15&amp;"'!j"&amp;(ROW(INDIRECT("'"&amp;$C15&amp;"'!$C$8"))+COUNTA(INDIRECT("'"&amp;$C15&amp;"'!$C$8:$C$40"))-1)),"-")</f>
        <v>-</v>
      </c>
      <c r="K15" s="237" t="str" cm="1">
        <f t="array" aca="1" ref="K15" ca="1">IFERROR(INDIRECT("'"&amp;$C15&amp;"'!k"&amp;(ROW(INDIRECT("'"&amp;$C15&amp;"'!$C$8"))+COUNTA(INDIRECT("'"&amp;$C15&amp;"'!$C$8:$C$40"))-1)),"-")</f>
        <v>-</v>
      </c>
      <c r="L15" s="238" t="str" cm="1">
        <f t="array" aca="1" ref="L15" ca="1">IFERROR(INDIRECT("'"&amp;$C15&amp;"'!l"&amp;(ROW(INDIRECT("'"&amp;$C15&amp;"'!$C$8"))+COUNTA(INDIRECT("'"&amp;$C15&amp;"'!$C$8:$C$40"))-1)),"-")</f>
        <v>-</v>
      </c>
      <c r="M15" s="240"/>
      <c r="N15" s="208"/>
    </row>
    <row r="16" spans="1:16">
      <c r="C16" s="234" t="s">
        <v>59</v>
      </c>
      <c r="D16" s="235"/>
      <c r="E16" s="236" t="str" cm="1">
        <f t="array" aca="1" ref="E16" ca="1">IFERROR(INDIRECT("'"&amp;$C16&amp;"'!E"&amp;(ROW(INDIRECT("'"&amp;$C16&amp;"'!$C$8"))+COUNTA(INDIRECT("'"&amp;$C16&amp;"'!$C$8:$C$40"))-1)),"-")</f>
        <v>-</v>
      </c>
      <c r="F16" s="237" t="str" cm="1">
        <f t="array" aca="1" ref="F16" ca="1">IFERROR(INDIRECT("'"&amp;$C16&amp;"'!F"&amp;(ROW(INDIRECT("'"&amp;$C16&amp;"'!$C$8"))+COUNTA(INDIRECT("'"&amp;$C16&amp;"'!$C$8:$C$40"))-1)),"-")</f>
        <v>-</v>
      </c>
      <c r="G16" s="238" t="str" cm="1">
        <f t="array" aca="1" ref="G16" ca="1">IFERROR(INDIRECT("'"&amp;$C16&amp;"'!G"&amp;(ROW(INDIRECT("'"&amp;$C16&amp;"'!$C$8"))+COUNTA(INDIRECT("'"&amp;$C16&amp;"'!$C$8:$C$40"))-1)),"-")</f>
        <v>-</v>
      </c>
      <c r="H16" s="241"/>
      <c r="I16" s="236" t="str" cm="1">
        <f t="array" aca="1" ref="I16" ca="1">IFERROR(INDIRECT("'"&amp;$C16&amp;"'!i"&amp;(ROW(INDIRECT("'"&amp;$C16&amp;"'!$C$8"))+COUNTA(INDIRECT("'"&amp;$C16&amp;"'!$C$8:$C$40"))-1)),"-")</f>
        <v>-</v>
      </c>
      <c r="J16" s="237" t="str" cm="1">
        <f t="array" aca="1" ref="J16" ca="1">IFERROR(INDIRECT("'"&amp;$C16&amp;"'!j"&amp;(ROW(INDIRECT("'"&amp;$C16&amp;"'!$C$8"))+COUNTA(INDIRECT("'"&amp;$C16&amp;"'!$C$8:$C$40"))-1)),"-")</f>
        <v>-</v>
      </c>
      <c r="K16" s="237" t="str" cm="1">
        <f t="array" aca="1" ref="K16" ca="1">IFERROR(INDIRECT("'"&amp;$C16&amp;"'!k"&amp;(ROW(INDIRECT("'"&amp;$C16&amp;"'!$C$8"))+COUNTA(INDIRECT("'"&amp;$C16&amp;"'!$C$8:$C$40"))-1)),"-")</f>
        <v>-</v>
      </c>
      <c r="L16" s="238" t="str" cm="1">
        <f t="array" aca="1" ref="L16" ca="1">IFERROR(INDIRECT("'"&amp;$C16&amp;"'!l"&amp;(ROW(INDIRECT("'"&amp;$C16&amp;"'!$C$8"))+COUNTA(INDIRECT("'"&amp;$C16&amp;"'!$C$8:$C$40"))-1)),"-")</f>
        <v>-</v>
      </c>
      <c r="M16" s="240"/>
      <c r="N16" s="208"/>
    </row>
    <row r="17" spans="1:14">
      <c r="C17" s="234" t="s">
        <v>60</v>
      </c>
      <c r="D17" s="235"/>
      <c r="E17" s="236" t="str" cm="1">
        <f t="array" aca="1" ref="E17" ca="1">IFERROR(INDIRECT("'"&amp;$C17&amp;"'!E"&amp;(ROW(INDIRECT("'"&amp;$C17&amp;"'!$C$8"))+COUNTA(INDIRECT("'"&amp;$C17&amp;"'!$C$8:$C$40"))-1)),"-")</f>
        <v>-</v>
      </c>
      <c r="F17" s="237" t="str" cm="1">
        <f t="array" aca="1" ref="F17" ca="1">IFERROR(INDIRECT("'"&amp;$C17&amp;"'!F"&amp;(ROW(INDIRECT("'"&amp;$C17&amp;"'!$C$8"))+COUNTA(INDIRECT("'"&amp;$C17&amp;"'!$C$8:$C$40"))-1)),"-")</f>
        <v>-</v>
      </c>
      <c r="G17" s="238" t="str" cm="1">
        <f t="array" aca="1" ref="G17" ca="1">IFERROR(INDIRECT("'"&amp;$C17&amp;"'!G"&amp;(ROW(INDIRECT("'"&amp;$C17&amp;"'!$C$8"))+COUNTA(INDIRECT("'"&amp;$C17&amp;"'!$C$8:$C$40"))-1)),"-")</f>
        <v>-</v>
      </c>
      <c r="H17" s="241"/>
      <c r="I17" s="236" t="str" cm="1">
        <f t="array" aca="1" ref="I17" ca="1">IFERROR(INDIRECT("'"&amp;$C17&amp;"'!i"&amp;(ROW(INDIRECT("'"&amp;$C17&amp;"'!$C$8"))+COUNTA(INDIRECT("'"&amp;$C17&amp;"'!$C$8:$C$40"))-1)),"-")</f>
        <v>-</v>
      </c>
      <c r="J17" s="237" t="str" cm="1">
        <f t="array" aca="1" ref="J17" ca="1">IFERROR(INDIRECT("'"&amp;$C17&amp;"'!j"&amp;(ROW(INDIRECT("'"&amp;$C17&amp;"'!$C$8"))+COUNTA(INDIRECT("'"&amp;$C17&amp;"'!$C$8:$C$40"))-1)),"-")</f>
        <v>-</v>
      </c>
      <c r="K17" s="237" t="str" cm="1">
        <f t="array" aca="1" ref="K17" ca="1">IFERROR(INDIRECT("'"&amp;$C17&amp;"'!k"&amp;(ROW(INDIRECT("'"&amp;$C17&amp;"'!$C$8"))+COUNTA(INDIRECT("'"&amp;$C17&amp;"'!$C$8:$C$40"))-1)),"-")</f>
        <v>-</v>
      </c>
      <c r="L17" s="238" t="str" cm="1">
        <f t="array" aca="1" ref="L17" ca="1">IFERROR(INDIRECT("'"&amp;$C17&amp;"'!l"&amp;(ROW(INDIRECT("'"&amp;$C17&amp;"'!$C$8"))+COUNTA(INDIRECT("'"&amp;$C17&amp;"'!$C$8:$C$40"))-1)),"-")</f>
        <v>-</v>
      </c>
      <c r="M17" s="240"/>
      <c r="N17" s="208"/>
    </row>
    <row r="18" spans="1:14">
      <c r="C18" s="234" t="s">
        <v>61</v>
      </c>
      <c r="D18" s="235"/>
      <c r="E18" s="236" t="str" cm="1">
        <f t="array" aca="1" ref="E18" ca="1">IFERROR(INDIRECT("'"&amp;$C18&amp;"'!E"&amp;(ROW(INDIRECT("'"&amp;$C18&amp;"'!$C$8"))+COUNTA(INDIRECT("'"&amp;$C18&amp;"'!$C$8:$C$40"))-1)),"-")</f>
        <v>-</v>
      </c>
      <c r="F18" s="237" t="str" cm="1">
        <f t="array" aca="1" ref="F18" ca="1">IFERROR(INDIRECT("'"&amp;$C18&amp;"'!F"&amp;(ROW(INDIRECT("'"&amp;$C18&amp;"'!$C$8"))+COUNTA(INDIRECT("'"&amp;$C18&amp;"'!$C$8:$C$40"))-1)),"-")</f>
        <v>-</v>
      </c>
      <c r="G18" s="238" t="str" cm="1">
        <f t="array" aca="1" ref="G18" ca="1">IFERROR(INDIRECT("'"&amp;$C18&amp;"'!G"&amp;(ROW(INDIRECT("'"&amp;$C18&amp;"'!$C$8"))+COUNTA(INDIRECT("'"&amp;$C18&amp;"'!$C$8:$C$40"))-1)),"-")</f>
        <v>-</v>
      </c>
      <c r="H18" s="241"/>
      <c r="I18" s="236" t="str" cm="1">
        <f t="array" aca="1" ref="I18" ca="1">IFERROR(INDIRECT("'"&amp;$C18&amp;"'!i"&amp;(ROW(INDIRECT("'"&amp;$C18&amp;"'!$C$8"))+COUNTA(INDIRECT("'"&amp;$C18&amp;"'!$C$8:$C$40"))-1)),"-")</f>
        <v>-</v>
      </c>
      <c r="J18" s="237" t="str" cm="1">
        <f t="array" aca="1" ref="J18" ca="1">IFERROR(INDIRECT("'"&amp;$C18&amp;"'!j"&amp;(ROW(INDIRECT("'"&amp;$C18&amp;"'!$C$8"))+COUNTA(INDIRECT("'"&amp;$C18&amp;"'!$C$8:$C$40"))-1)),"-")</f>
        <v>-</v>
      </c>
      <c r="K18" s="237" t="str" cm="1">
        <f t="array" aca="1" ref="K18" ca="1">IFERROR(INDIRECT("'"&amp;$C18&amp;"'!k"&amp;(ROW(INDIRECT("'"&amp;$C18&amp;"'!$C$8"))+COUNTA(INDIRECT("'"&amp;$C18&amp;"'!$C$8:$C$40"))-1)),"-")</f>
        <v>-</v>
      </c>
      <c r="L18" s="238" t="str" cm="1">
        <f t="array" aca="1" ref="L18" ca="1">IFERROR(INDIRECT("'"&amp;$C18&amp;"'!l"&amp;(ROW(INDIRECT("'"&amp;$C18&amp;"'!$C$8"))+COUNTA(INDIRECT("'"&amp;$C18&amp;"'!$C$8:$C$40"))-1)),"-")</f>
        <v>-</v>
      </c>
      <c r="M18" s="240"/>
      <c r="N18" s="208"/>
    </row>
    <row r="19" spans="1:14" ht="17.25" thickBot="1">
      <c r="C19" s="242" t="s">
        <v>62</v>
      </c>
      <c r="D19" s="243"/>
      <c r="E19" s="244" t="str" cm="1">
        <f t="array" aca="1" ref="E19" ca="1">IFERROR(INDIRECT("'"&amp;$C19&amp;"'!E"&amp;(ROW(INDIRECT("'"&amp;$C19&amp;"'!$C$8"))+COUNTA(INDIRECT("'"&amp;$C19&amp;"'!$C$8:$C$40"))-1)),"-")</f>
        <v>-</v>
      </c>
      <c r="F19" s="245" t="str" cm="1">
        <f t="array" aca="1" ref="F19" ca="1">IFERROR(INDIRECT("'"&amp;$C19&amp;"'!F"&amp;(ROW(INDIRECT("'"&amp;$C19&amp;"'!$C$8"))+COUNTA(INDIRECT("'"&amp;$C19&amp;"'!$C$8:$C$40"))-1)),"-")</f>
        <v>-</v>
      </c>
      <c r="G19" s="246" t="str" cm="1">
        <f t="array" aca="1" ref="G19" ca="1">IFERROR(INDIRECT("'"&amp;$C19&amp;"'!G"&amp;(ROW(INDIRECT("'"&amp;$C19&amp;"'!$C$8"))+COUNTA(INDIRECT("'"&amp;$C19&amp;"'!$C$8:$C$40"))-1)),"-")</f>
        <v>-</v>
      </c>
      <c r="H19" s="241"/>
      <c r="I19" s="244" t="str" cm="1">
        <f t="array" aca="1" ref="I19" ca="1">IFERROR(INDIRECT("'"&amp;$C19&amp;"'!i"&amp;(ROW(INDIRECT("'"&amp;$C19&amp;"'!$C$8"))+COUNTA(INDIRECT("'"&amp;$C19&amp;"'!$C$8:$C$40"))-1)),"-")</f>
        <v>-</v>
      </c>
      <c r="J19" s="245" t="str" cm="1">
        <f t="array" aca="1" ref="J19" ca="1">IFERROR(INDIRECT("'"&amp;$C19&amp;"'!j"&amp;(ROW(INDIRECT("'"&amp;$C19&amp;"'!$C$8"))+COUNTA(INDIRECT("'"&amp;$C19&amp;"'!$C$8:$C$40"))-1)),"-")</f>
        <v>-</v>
      </c>
      <c r="K19" s="245" t="str" cm="1">
        <f t="array" aca="1" ref="K19" ca="1">IFERROR(INDIRECT("'"&amp;$C19&amp;"'!k"&amp;(ROW(INDIRECT("'"&amp;$C19&amp;"'!$C$8"))+COUNTA(INDIRECT("'"&amp;$C19&amp;"'!$C$8:$C$40"))-1)),"-")</f>
        <v>-</v>
      </c>
      <c r="L19" s="246" t="str" cm="1">
        <f t="array" aca="1" ref="L19" ca="1">IFERROR(INDIRECT("'"&amp;$C19&amp;"'!l"&amp;(ROW(INDIRECT("'"&amp;$C19&amp;"'!$C$8"))+COUNTA(INDIRECT("'"&amp;$C19&amp;"'!$C$8:$C$40"))-1)),"-")</f>
        <v>-</v>
      </c>
      <c r="M19" s="240"/>
      <c r="N19" s="208"/>
    </row>
    <row r="20" spans="1:14" s="209" customFormat="1" ht="17.25" thickBot="1">
      <c r="A20" s="247"/>
      <c r="B20" s="201"/>
      <c r="C20" s="248" t="s">
        <v>1</v>
      </c>
      <c r="D20" s="249"/>
      <c r="E20" s="250">
        <f ca="1">SUM(E8:E19)</f>
        <v>1925</v>
      </c>
      <c r="F20" s="250">
        <f t="shared" ref="E20:M20" ca="1" si="0">SUM(F8:F19)</f>
        <v>3250</v>
      </c>
      <c r="G20" s="250">
        <f t="shared" ca="1" si="0"/>
        <v>1975</v>
      </c>
      <c r="H20" s="251">
        <f t="shared" si="0"/>
        <v>0</v>
      </c>
      <c r="I20" s="250">
        <f t="shared" ca="1" si="0"/>
        <v>1650</v>
      </c>
      <c r="J20" s="250">
        <f t="shared" ca="1" si="0"/>
        <v>3650</v>
      </c>
      <c r="K20" s="250">
        <f t="shared" ca="1" si="0"/>
        <v>3000</v>
      </c>
      <c r="L20" s="250">
        <f t="shared" ca="1" si="0"/>
        <v>950</v>
      </c>
      <c r="M20" s="251">
        <f t="shared" si="0"/>
        <v>0</v>
      </c>
      <c r="N20" s="208"/>
    </row>
    <row r="21" spans="1:14" ht="134.25" customHeight="1">
      <c r="N21" s="252"/>
    </row>
    <row r="22" spans="1:14" ht="137.25" customHeight="1"/>
  </sheetData>
  <mergeCells count="17">
    <mergeCell ref="C19:D19"/>
    <mergeCell ref="C18:D18"/>
    <mergeCell ref="C17:D17"/>
    <mergeCell ref="C16:D16"/>
    <mergeCell ref="C15:D15"/>
    <mergeCell ref="C8:D8"/>
    <mergeCell ref="C14:D14"/>
    <mergeCell ref="C13:D13"/>
    <mergeCell ref="C12:D12"/>
    <mergeCell ref="C11:D11"/>
    <mergeCell ref="C10:D10"/>
    <mergeCell ref="C9:D9"/>
    <mergeCell ref="C5:D6"/>
    <mergeCell ref="E5:G5"/>
    <mergeCell ref="H5:H6"/>
    <mergeCell ref="I5:L5"/>
    <mergeCell ref="M5:M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5</vt:i4>
      </vt:variant>
    </vt:vector>
  </HeadingPairs>
  <TitlesOfParts>
    <vt:vector size="12" baseType="lpstr">
      <vt:lpstr>1월CAPA산정 </vt:lpstr>
      <vt:lpstr>1월</vt:lpstr>
      <vt:lpstr>2월</vt:lpstr>
      <vt:lpstr>3월</vt:lpstr>
      <vt:lpstr>4월</vt:lpstr>
      <vt:lpstr>5월</vt:lpstr>
      <vt:lpstr>통합</vt:lpstr>
      <vt:lpstr>'1월'!Print_Area</vt:lpstr>
      <vt:lpstr>'2월'!Print_Area</vt:lpstr>
      <vt:lpstr>'3월'!Print_Area</vt:lpstr>
      <vt:lpstr>'4월'!Print_Area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Han</dc:creator>
  <cp:lastModifiedBy>jjj</cp:lastModifiedBy>
  <cp:lastPrinted>2022-09-13T03:03:20Z</cp:lastPrinted>
  <dcterms:created xsi:type="dcterms:W3CDTF">2021-10-19T08:49:53Z</dcterms:created>
  <dcterms:modified xsi:type="dcterms:W3CDTF">2023-12-03T15:30:24Z</dcterms:modified>
</cp:coreProperties>
</file>